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TN/bldgs/BCEU/"/>
    </mc:Choice>
  </mc:AlternateContent>
  <xr:revisionPtr revIDLastSave="0" documentId="8_{36975165-5B7F-694C-BAA1-854465771185}"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AT190" i="36" s="1"/>
  <c r="AG6" i="17"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C190" i="36" l="1"/>
  <c r="P6" i="17" s="1"/>
  <c r="AG156" i="36"/>
  <c r="T11" i="14" s="1"/>
  <c r="AS151" i="36"/>
  <c r="AF6" i="14" s="1"/>
  <c r="AF143" i="36"/>
  <c r="S11" i="21" s="1"/>
  <c r="AR143" i="36"/>
  <c r="AE11" i="21" s="1"/>
  <c r="AJ143" i="36"/>
  <c r="W11" i="21" s="1"/>
  <c r="T143" i="36"/>
  <c r="G11" i="21" s="1"/>
  <c r="AS156" i="36"/>
  <c r="AF11" i="14" s="1"/>
  <c r="AK156" i="36"/>
  <c r="X11" i="14" s="1"/>
  <c r="AC156" i="36"/>
  <c r="P11" i="14" s="1"/>
  <c r="U156" i="36"/>
  <c r="H11" i="14" s="1"/>
  <c r="AO151" i="36"/>
  <c r="AB6" i="14" s="1"/>
  <c r="AG151" i="36"/>
  <c r="T6" i="14" s="1"/>
  <c r="Y151" i="36"/>
  <c r="L6" i="14" s="1"/>
  <c r="AB143" i="36"/>
  <c r="O11" i="21" s="1"/>
  <c r="AN190" i="36"/>
  <c r="AA6" i="17" s="1"/>
  <c r="AF190" i="36"/>
  <c r="S6" i="17" s="1"/>
  <c r="X190" i="36"/>
  <c r="K6" i="17"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AO156" i="36"/>
  <c r="AB11" i="14" s="1"/>
  <c r="Y156" i="36"/>
  <c r="L11" i="14" s="1"/>
  <c r="AK151" i="36"/>
  <c r="X6" i="14" s="1"/>
  <c r="U151" i="36"/>
  <c r="H6" i="14" s="1"/>
  <c r="AN143" i="36"/>
  <c r="AA11" i="21" s="1"/>
  <c r="X143" i="36"/>
  <c r="K11" i="21" s="1"/>
  <c r="AJ190" i="36"/>
  <c r="W6" i="17" s="1"/>
  <c r="AM143" i="36"/>
  <c r="Z11" i="21" s="1"/>
  <c r="W143" i="36"/>
  <c r="J11" i="21" s="1"/>
  <c r="AI190" i="36"/>
  <c r="V6" i="17" s="1"/>
  <c r="AI151" i="36"/>
  <c r="V6" i="14" s="1"/>
  <c r="S151" i="36"/>
  <c r="F6" i="14" s="1"/>
  <c r="AL143" i="36"/>
  <c r="Y11" i="21" s="1"/>
  <c r="V143" i="36"/>
  <c r="I11" i="21" s="1"/>
  <c r="AL156" i="36"/>
  <c r="Y11" i="14" s="1"/>
  <c r="AD156" i="36"/>
  <c r="Q11" i="14" s="1"/>
  <c r="AH151" i="36"/>
  <c r="U6" i="14" s="1"/>
  <c r="Z151" i="36"/>
  <c r="M6" i="14" s="1"/>
  <c r="R151" i="36"/>
  <c r="E6" i="14" s="1"/>
  <c r="AS143" i="36"/>
  <c r="AF11" i="21" s="1"/>
  <c r="AK143" i="36"/>
  <c r="X11" i="21" s="1"/>
  <c r="U143" i="36"/>
  <c r="H11" i="21" s="1"/>
  <c r="AO190" i="36"/>
  <c r="AB6" i="17" s="1"/>
  <c r="Y190" i="36"/>
  <c r="L6" i="17"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S190" i="36"/>
  <c r="AF6" i="17" s="1"/>
  <c r="AK190" i="36"/>
  <c r="X6" i="17" s="1"/>
  <c r="U190" i="36"/>
  <c r="H6" i="17" s="1"/>
  <c r="AC151" i="36"/>
  <c r="P6" i="14" s="1"/>
  <c r="AR190" i="36"/>
  <c r="AE6" i="17" s="1"/>
  <c r="AB190" i="36"/>
  <c r="O6" i="17" s="1"/>
  <c r="T190" i="36"/>
  <c r="G6" i="17" s="1"/>
  <c r="AN156" i="36"/>
  <c r="AA11" i="14" s="1"/>
  <c r="AF156" i="36"/>
  <c r="S11" i="14" s="1"/>
  <c r="X156" i="36"/>
  <c r="K11" i="14" s="1"/>
  <c r="AR151" i="36"/>
  <c r="AE6" i="14" s="1"/>
  <c r="AJ151" i="36"/>
  <c r="W6" i="14" s="1"/>
  <c r="AB151" i="36"/>
  <c r="O6" i="14" s="1"/>
  <c r="T151" i="36"/>
  <c r="G6" i="14" s="1"/>
  <c r="AE143" i="36"/>
  <c r="R11" i="21" s="1"/>
  <c r="AQ190" i="36"/>
  <c r="AD6" i="17" s="1"/>
  <c r="AA190" i="36"/>
  <c r="N6" i="17" s="1"/>
  <c r="S190" i="36"/>
  <c r="F6" i="17" s="1"/>
  <c r="AM156" i="36"/>
  <c r="Z11" i="14" s="1"/>
  <c r="AE156" i="36"/>
  <c r="R11" i="14" s="1"/>
  <c r="W156" i="36"/>
  <c r="J11" i="14" s="1"/>
  <c r="AQ151" i="36"/>
  <c r="AD6" i="14" s="1"/>
  <c r="AA151" i="36"/>
  <c r="N6" i="14" s="1"/>
  <c r="AD143" i="36"/>
  <c r="Q11" i="21" s="1"/>
  <c r="AP190" i="36"/>
  <c r="AC6" i="17" s="1"/>
  <c r="AH190" i="36"/>
  <c r="U6" i="17" s="1"/>
  <c r="Z190" i="36"/>
  <c r="M6" i="17" s="1"/>
  <c r="R190" i="36"/>
  <c r="E6" i="17" s="1"/>
  <c r="V156" i="36"/>
  <c r="I11" i="14" s="1"/>
  <c r="AP151" i="36"/>
  <c r="AC6" i="14" s="1"/>
  <c r="AC143" i="36"/>
  <c r="P11" i="21" s="1"/>
  <c r="AG190" i="36"/>
  <c r="T6" i="17" s="1"/>
  <c r="AM190" i="36"/>
  <c r="Z6" i="17" s="1"/>
  <c r="AE190" i="36"/>
  <c r="R6" i="17" s="1"/>
  <c r="W190" i="36"/>
  <c r="J6" i="17" s="1"/>
  <c r="AL190" i="36"/>
  <c r="Y6" i="17" s="1"/>
  <c r="AD190" i="36"/>
  <c r="Q6" i="17" s="1"/>
  <c r="V190" i="36"/>
  <c r="I6" i="17"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<sst xmlns="http://schemas.openxmlformats.org/spreadsheetml/2006/main" count="211474" uniqueCount="1097">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</sst>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146172000000000.03</c:v>
                </c:pt>
                <c:pt idx="1">
                  <c:v>146172000000000.03</c:v>
                </c:pt>
                <c:pt idx="2">
                  <c:v>146379245231872.75</c:v>
                </c:pt>
                <c:pt idx="3">
                  <c:v>146609416561574.91</c:v>
                </c:pt>
                <c:pt idx="4">
                  <c:v>146900642205265.03</c:v>
                </c:pt>
                <c:pt idx="5">
                  <c:v>147274853241092.22</c:v>
                </c:pt>
                <c:pt idx="6">
                  <c:v>147691746544505.5</c:v>
                </c:pt>
                <c:pt idx="7">
                  <c:v>148211826089294.5</c:v>
                </c:pt>
                <c:pt idx="8">
                  <c:v>148851519372395.72</c:v>
                </c:pt>
                <c:pt idx="9">
                  <c:v>149440240323903.06</c:v>
                </c:pt>
                <c:pt idx="10">
                  <c:v>150025151517637.62</c:v>
                </c:pt>
                <c:pt idx="11">
                  <c:v>150686904994576.66</c:v>
                </c:pt>
                <c:pt idx="12">
                  <c:v>151408577865593.16</c:v>
                </c:pt>
                <c:pt idx="13">
                  <c:v>152287293247809.19</c:v>
                </c:pt>
                <c:pt idx="14">
                  <c:v>153321670279275.62</c:v>
                </c:pt>
                <c:pt idx="15">
                  <c:v>154462659059705.72</c:v>
                </c:pt>
                <c:pt idx="16">
                  <c:v>155643238748399.22</c:v>
                </c:pt>
                <c:pt idx="17">
                  <c:v>156871787408073.44</c:v>
                </c:pt>
                <c:pt idx="18">
                  <c:v>158155269856290.94</c:v>
                </c:pt>
                <c:pt idx="19">
                  <c:v>159408804277809.03</c:v>
                </c:pt>
                <c:pt idx="20">
                  <c:v>160607096608090.91</c:v>
                </c:pt>
                <c:pt idx="21">
                  <c:v>161359355346070.94</c:v>
                </c:pt>
                <c:pt idx="22">
                  <c:v>162139330174004.69</c:v>
                </c:pt>
                <c:pt idx="23">
                  <c:v>162941742261792.41</c:v>
                </c:pt>
                <c:pt idx="24">
                  <c:v>163778024757563.75</c:v>
                </c:pt>
                <c:pt idx="25">
                  <c:v>164612670219493.56</c:v>
                </c:pt>
                <c:pt idx="26">
                  <c:v>165446822012307.44</c:v>
                </c:pt>
                <c:pt idx="27">
                  <c:v>166254760098159.47</c:v>
                </c:pt>
                <c:pt idx="28">
                  <c:v>166986173311710</c:v>
                </c:pt>
                <c:pt idx="29">
                  <c:v>167724630676871.16</c:v>
                </c:pt>
                <c:pt idx="30">
                  <c:v>168456993832467.62</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118954000000000</c:v>
                </c:pt>
                <c:pt idx="1">
                  <c:v>118954000000000</c:v>
                </c:pt>
                <c:pt idx="2">
                  <c:v>119508566471233.77</c:v>
                </c:pt>
                <c:pt idx="3">
                  <c:v>119970268665115.09</c:v>
                </c:pt>
                <c:pt idx="4">
                  <c:v>120461436756219.34</c:v>
                </c:pt>
                <c:pt idx="5">
                  <c:v>120920352576767.44</c:v>
                </c:pt>
                <c:pt idx="6">
                  <c:v>121376606556409.56</c:v>
                </c:pt>
                <c:pt idx="7">
                  <c:v>121835422365461.73</c:v>
                </c:pt>
                <c:pt idx="8">
                  <c:v>122304975184125.81</c:v>
                </c:pt>
                <c:pt idx="9">
                  <c:v>122829086366864.62</c:v>
                </c:pt>
                <c:pt idx="10">
                  <c:v>123397900081390.88</c:v>
                </c:pt>
                <c:pt idx="11">
                  <c:v>124045379617079.94</c:v>
                </c:pt>
                <c:pt idx="12">
                  <c:v>124800621768850.91</c:v>
                </c:pt>
                <c:pt idx="13">
                  <c:v>125633120229059.28</c:v>
                </c:pt>
                <c:pt idx="14">
                  <c:v>126552137549994.66</c:v>
                </c:pt>
                <c:pt idx="15">
                  <c:v>127529430906941.09</c:v>
                </c:pt>
                <c:pt idx="16">
                  <c:v>128551479905766.66</c:v>
                </c:pt>
                <c:pt idx="17">
                  <c:v>129639781952482.2</c:v>
                </c:pt>
                <c:pt idx="18">
                  <c:v>130778175124523.19</c:v>
                </c:pt>
                <c:pt idx="19">
                  <c:v>131984263020082.39</c:v>
                </c:pt>
                <c:pt idx="20">
                  <c:v>133247285934152.73</c:v>
                </c:pt>
                <c:pt idx="21">
                  <c:v>134581040198663.64</c:v>
                </c:pt>
                <c:pt idx="22">
                  <c:v>135977330923162.95</c:v>
                </c:pt>
                <c:pt idx="23">
                  <c:v>137448727256988.55</c:v>
                </c:pt>
                <c:pt idx="24">
                  <c:v>138978091090956.55</c:v>
                </c:pt>
                <c:pt idx="25">
                  <c:v>140562959128486.06</c:v>
                </c:pt>
                <c:pt idx="26">
                  <c:v>142225370206352.06</c:v>
                </c:pt>
                <c:pt idx="27">
                  <c:v>143912631141348.88</c:v>
                </c:pt>
                <c:pt idx="28">
                  <c:v>145669206662729.38</c:v>
                </c:pt>
                <c:pt idx="29">
                  <c:v>147492176950148.78</c:v>
                </c:pt>
                <c:pt idx="30">
                  <c:v>149382966208802.06</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799</v>
      </c>
      <c r="C1" s="95">
        <v>45275</v>
      </c>
      <c r="E1" s="128" t="s">
        <v>915</v>
      </c>
      <c r="F1" s="129" t="str">
        <f>B1</f>
        <v>Tennessee</v>
      </c>
      <c r="H1" t="s">
        <v>712</v>
      </c>
      <c r="I1" t="s">
        <v>817</v>
      </c>
    </row>
    <row r="2" spans="1:9" x14ac:dyDescent="0.2">
      <c r="B2" t="str">
        <f>VLOOKUP(B1,H2:I52,2)</f>
        <v>TN</v>
      </c>
      <c r="E2" s="128" t="s">
        <v>817</v>
      </c>
      <c r="F2" s="130" t="str">
        <f>LOOKUP(F1,H:H,I:I)</f>
        <v>TN</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0.33766633289151538</v>
      </c>
      <c r="H5" s="100" t="s">
        <v>724</v>
      </c>
      <c r="I5" s="100" t="s">
        <v>725</v>
      </c>
    </row>
    <row r="6" spans="1:9" x14ac:dyDescent="0.2">
      <c r="B6" t="s">
        <v>551</v>
      </c>
      <c r="E6" s="119" t="s">
        <v>910</v>
      </c>
      <c r="F6" s="120">
        <f>SUMIFS('Rural Urban'!F:F,'Rural Urban'!B:B,About!F2) / 100</f>
        <v>0.66233366710848462</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0.33766633289151538</v>
      </c>
      <c r="R11" s="207">
        <f>1-Q11</f>
        <v>0.66233366710848462</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TN</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233647000000000</v>
      </c>
      <c r="G23" s="6">
        <f>BF2</f>
        <v>1.1695032E+16</v>
      </c>
      <c r="H23" s="207">
        <f>IFERROR(F23/G23,0)</f>
        <v>1.9978312158530222E-2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283000000000</v>
      </c>
      <c r="G25" s="6">
        <f t="shared" si="2"/>
        <v>473453000000000</v>
      </c>
      <c r="H25" s="207">
        <f t="shared" si="3"/>
        <v>5.9773620612816897E-4</v>
      </c>
    </row>
    <row r="26" spans="1:58" x14ac:dyDescent="0.2">
      <c r="C26" s="204" t="s">
        <v>966</v>
      </c>
      <c r="D26" s="204" t="s">
        <v>635</v>
      </c>
      <c r="E26" t="s">
        <v>1022</v>
      </c>
      <c r="F26">
        <f t="shared" si="1"/>
        <v>146172000000000</v>
      </c>
      <c r="G26" s="6">
        <f t="shared" si="2"/>
        <v>5017299000000000</v>
      </c>
      <c r="H26" s="213">
        <f t="shared" si="3"/>
        <v>2.9133603558408619E-2</v>
      </c>
    </row>
    <row r="27" spans="1:58" x14ac:dyDescent="0.2">
      <c r="C27" s="204" t="s">
        <v>968</v>
      </c>
      <c r="D27" s="204" t="s">
        <v>969</v>
      </c>
      <c r="E27" t="s">
        <v>1022</v>
      </c>
      <c r="F27">
        <f t="shared" si="1"/>
        <v>187000000000</v>
      </c>
      <c r="G27" s="6">
        <f t="shared" si="2"/>
        <v>9410000000000</v>
      </c>
      <c r="H27" s="207">
        <f t="shared" si="3"/>
        <v>1.9872476089266736E-2</v>
      </c>
    </row>
    <row r="28" spans="1:58" x14ac:dyDescent="0.2">
      <c r="C28" s="204" t="s">
        <v>971</v>
      </c>
      <c r="D28" s="204" t="s">
        <v>972</v>
      </c>
      <c r="E28" t="s">
        <v>1022</v>
      </c>
      <c r="F28">
        <f t="shared" si="1"/>
        <v>74644000000000</v>
      </c>
      <c r="G28" s="6">
        <f t="shared" si="2"/>
        <v>4914171000000000</v>
      </c>
      <c r="H28" s="213">
        <f t="shared" si="3"/>
        <v>1.5189540616311479E-2</v>
      </c>
    </row>
    <row r="29" spans="1:58" x14ac:dyDescent="0.2">
      <c r="C29" s="204" t="s">
        <v>974</v>
      </c>
      <c r="D29" s="204" t="s">
        <v>975</v>
      </c>
      <c r="E29" t="s">
        <v>1022</v>
      </c>
      <c r="F29">
        <f t="shared" si="1"/>
        <v>6120000000000</v>
      </c>
      <c r="G29" s="6">
        <f t="shared" si="2"/>
        <v>484129000000000</v>
      </c>
      <c r="H29" s="207">
        <f t="shared" si="3"/>
        <v>1.2641258838036969E-2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5755000000000</v>
      </c>
      <c r="G31" s="6">
        <f t="shared" si="2"/>
        <v>438967000000000</v>
      </c>
      <c r="H31" s="207">
        <f t="shared" si="3"/>
        <v>1.3110324921918959E-2</v>
      </c>
    </row>
    <row r="32" spans="1:58" x14ac:dyDescent="0.2">
      <c r="C32" s="204" t="s">
        <v>983</v>
      </c>
      <c r="D32" s="204" t="s">
        <v>983</v>
      </c>
      <c r="E32" t="s">
        <v>1013</v>
      </c>
      <c r="F32">
        <f t="shared" si="1"/>
        <v>196679000000000</v>
      </c>
      <c r="G32" s="6">
        <f t="shared" si="2"/>
        <v>9178628000000000</v>
      </c>
      <c r="H32" s="207">
        <f t="shared" si="3"/>
        <v>2.1427930187387482E-2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12227000000000</v>
      </c>
      <c r="G34" s="6">
        <f t="shared" si="2"/>
        <v>707192000000000</v>
      </c>
      <c r="H34" s="207">
        <f t="shared" si="3"/>
        <v>1.7289505537392957E-2</v>
      </c>
    </row>
    <row r="35" spans="3:8" x14ac:dyDescent="0.2">
      <c r="C35" s="204" t="s">
        <v>990</v>
      </c>
      <c r="D35" s="204" t="s">
        <v>635</v>
      </c>
      <c r="E35" t="s">
        <v>1013</v>
      </c>
      <c r="F35">
        <f t="shared" si="1"/>
        <v>118954000000000</v>
      </c>
      <c r="G35" s="6">
        <f t="shared" si="2"/>
        <v>4532636000000000</v>
      </c>
      <c r="H35" s="213">
        <f t="shared" si="3"/>
        <v>2.6243889868941606E-2</v>
      </c>
    </row>
    <row r="36" spans="3:8" x14ac:dyDescent="0.2">
      <c r="C36" s="204" t="s">
        <v>992</v>
      </c>
      <c r="D36" s="204" t="s">
        <v>969</v>
      </c>
      <c r="E36" t="s">
        <v>1013</v>
      </c>
      <c r="F36">
        <f t="shared" si="1"/>
        <v>19000000000</v>
      </c>
      <c r="G36" s="6">
        <f t="shared" si="2"/>
        <v>1434000000000</v>
      </c>
      <c r="H36" s="207">
        <f t="shared" si="3"/>
        <v>1.3249651324965132E-2</v>
      </c>
    </row>
    <row r="37" spans="3:8" x14ac:dyDescent="0.2">
      <c r="C37" s="204" t="s">
        <v>994</v>
      </c>
      <c r="D37" s="204" t="s">
        <v>972</v>
      </c>
      <c r="E37" t="s">
        <v>1013</v>
      </c>
      <c r="F37">
        <f t="shared" si="1"/>
        <v>60970000000000</v>
      </c>
      <c r="G37" s="6">
        <f t="shared" si="2"/>
        <v>3434314000000000</v>
      </c>
      <c r="H37" s="213">
        <f t="shared" si="3"/>
        <v>1.7753181566973784E-2</v>
      </c>
    </row>
    <row r="38" spans="3:8" x14ac:dyDescent="0.2">
      <c r="C38" s="204" t="s">
        <v>996</v>
      </c>
      <c r="D38" s="204" t="s">
        <v>975</v>
      </c>
      <c r="E38" t="s">
        <v>1013</v>
      </c>
      <c r="F38">
        <f t="shared" si="1"/>
        <v>2917000000000</v>
      </c>
      <c r="G38" s="6">
        <f t="shared" si="2"/>
        <v>216973000000000</v>
      </c>
      <c r="H38" s="207">
        <f t="shared" si="3"/>
        <v>1.3444069077719348E-2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1032000000000</v>
      </c>
      <c r="G40" s="6">
        <f t="shared" si="2"/>
        <v>122008000000000</v>
      </c>
      <c r="H40" s="207">
        <f t="shared" si="3"/>
        <v>8.4584617402137571E-3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Tennessee</v>
      </c>
      <c r="H2" s="1" t="s">
        <v>354</v>
      </c>
      <c r="I2" s="1"/>
      <c r="J2" s="1"/>
      <c r="K2" s="1"/>
      <c r="L2" s="1"/>
      <c r="M2" s="1"/>
      <c r="P2" s="1" t="s">
        <v>1087</v>
      </c>
      <c r="Q2">
        <f>SUMIFS(BDEQ!C:C,BDEQ!$AG:$AG,About!$B$2,BDEQ!$AH:$AH,Calculations!$I4)*BDEQ!$C$2</f>
        <v>33956121.640000001</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0.14315359485617529</v>
      </c>
      <c r="K4" s="207">
        <f>$B$12</f>
        <v>0.66233366710848462</v>
      </c>
      <c r="L4" s="209" t="s">
        <v>1022</v>
      </c>
      <c r="M4" s="12" t="s">
        <v>1015</v>
      </c>
      <c r="N4" s="1" t="s">
        <v>635</v>
      </c>
      <c r="O4" s="7">
        <f>P4</f>
        <v>13859363290980.348</v>
      </c>
      <c r="P4" s="7">
        <f>Q4</f>
        <v>13859363290980.348</v>
      </c>
      <c r="Q4" s="45">
        <f>SUMIFS('SEDS 2021'!$F$23:$F$40,'SEDS 2021'!E$23:E$40,Calculations!L4,'SEDS 2021'!D$23:D$40,Calculations!N4)*J4*K4</f>
        <v>13859363290980.348</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13899356722250.406</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13928542186120.041</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13946967120542.209</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13964500130515.418</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13973244428001.5</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13977947342833.748</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13978618615911.332</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13968054317197.98</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13951453882064.553</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13941953738317.979</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13927747333005.727</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13917924067039.236</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13914795126259.881</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13924986307292.354</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13951844554564.621</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13984445007974.861</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14024287979093.422</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14072843966311.086</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14122773996666.467</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14080757422695.904</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14044074376871.992</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14004181034553.834</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13962940466099.701</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13919887907124.484</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13875619168769.633</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13834813288914.443</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13791762454679.979</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13750122529046.299</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13710287943573.207</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0.66233366710848462</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0.7178401134015836</v>
      </c>
      <c r="K6" s="207">
        <f t="shared" si="0"/>
        <v>0.66233366710848462</v>
      </c>
      <c r="L6" s="209" t="s">
        <v>1022</v>
      </c>
      <c r="M6" s="12" t="s">
        <v>1015</v>
      </c>
      <c r="N6" s="1" t="s">
        <v>972</v>
      </c>
      <c r="O6" s="7">
        <f t="shared" si="1"/>
        <v>35489465518817.461</v>
      </c>
      <c r="P6" s="7">
        <f t="shared" si="1"/>
        <v>35489465518817.461</v>
      </c>
      <c r="Q6" s="45">
        <f>SUMIFS('SEDS 2021'!$F$23:$F$40,'SEDS 2021'!E$23:E$40,Calculations!L6,'SEDS 2021'!D$23:D$40,Calculations!N6)*J6*K6</f>
        <v>35489465518817.461</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35446162609104.273</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35364649952720.508</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35256706749058.992</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35143348335841.457</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35024661362029.359</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34912076034883.996</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34820293083644.539</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34700731269188.988</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34579408322047.238</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34484783318181.07</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34389251699100.164</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34300325681785.824</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34218414395328.527</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34153515023141.578</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34127504588971.715</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34096674356675.406</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34078451454027.117</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34079921422191.504</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34094481074291.344</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33883871768217.73</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33703941320917.984</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33533500757510.246</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33382791299229.578</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33251234652756.32</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33135697044256.207</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33040811954644.035</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32942965194055.805</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32847370743677.391</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32751087563554.641</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0.99788072446601195</v>
      </c>
      <c r="K7" s="207">
        <f t="shared" si="0"/>
        <v>0.66233366710848462</v>
      </c>
      <c r="L7" s="209" t="s">
        <v>1022</v>
      </c>
      <c r="M7" s="12" t="s">
        <v>1015</v>
      </c>
      <c r="N7" s="1" t="s">
        <v>964</v>
      </c>
      <c r="O7" s="7">
        <f t="shared" si="1"/>
        <v>187043189879.00195</v>
      </c>
      <c r="P7" s="7">
        <f t="shared" si="1"/>
        <v>187043189879.00195</v>
      </c>
      <c r="Q7" s="45">
        <f>SUMIFS('SEDS 2021'!$F$23:$F$40,'SEDS 2021'!E$23:E$40,Calculations!L7,'SEDS 2021'!D$23:D$40,Calculations!N7)*J7*K7</f>
        <v>187043189879.00195</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192655876581.86484</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196805740724.52087</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199235892250.87933</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199680709893.06094</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197880975944.47461</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193647640834.44302</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187022846890.69763</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177810351758.82236</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166577446937.77115</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154041224714.19763</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140821747853.68689</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127563488871.47423</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114778921651.27458</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102808231959.21667</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91885185248.554916</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81855898823.208649</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72689748056.457611</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64246462140.34552</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56382410532.992958</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48651464305.440956</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41495912384.490349</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34885426370.647728</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28864832860.756611</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23470068059.077641</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18726608409.959248</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14648194872.010237</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11215198712.359528</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8399773513.1698084</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6150120002.3477736</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0.66233366710848462</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0.66233366710848462</v>
      </c>
      <c r="L9" s="209" t="s">
        <v>1022</v>
      </c>
      <c r="M9" s="12" t="s">
        <v>1015</v>
      </c>
      <c r="N9" s="1" t="s">
        <v>981</v>
      </c>
      <c r="O9" s="7">
        <f t="shared" si="1"/>
        <v>3811730254209.3291</v>
      </c>
      <c r="P9" s="7">
        <f t="shared" si="1"/>
        <v>3811730254209.3291</v>
      </c>
      <c r="Q9" s="45">
        <f>SUMIFS('SEDS 2021'!$F$23:$F$40,'SEDS 2021'!E$23:E$40,Calculations!L9,'SEDS 2021'!D$23:D$40,Calculations!N9)*J9*K9</f>
        <v>3811730254209.3291</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3802450092702.0239</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3789259963729.1094</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3773865364707.4009</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3758179802457.8833</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3742465299149.5225</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3727513824745.2646</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3715035386591.1187</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3699792635770.6587</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3684661237238.9551</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3671973634080.0308</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3659617138446.1587</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3647951572429.521</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3638309750779.6362</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3631767755065.1953</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3631720512928.6289</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3633627335145.8926</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3639423576032.7607</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3648091425487.3389</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3658378283556.1147</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3648651864660.8804</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3639797760891.7588</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3628333977598.3438</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3614594188711.9604</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3598766818327.377</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3581793549388.9214</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3565761444619.4253</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3549212765391.8213</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3533241918992.228</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3517847646554.2803</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0.66233366710848462</v>
      </c>
      <c r="L10" s="209" t="s">
        <v>1022</v>
      </c>
      <c r="M10" s="12" t="s">
        <v>1015</v>
      </c>
      <c r="N10" s="1" t="s">
        <v>969</v>
      </c>
      <c r="O10" s="7">
        <f t="shared" si="1"/>
        <v>123856395749.28662</v>
      </c>
      <c r="P10" s="7">
        <f t="shared" si="1"/>
        <v>123856395749.28662</v>
      </c>
      <c r="Q10" s="45">
        <f>SUMIFS('SEDS 2021'!$F$23:$F$40,'SEDS 2021'!E$23:E$40,Calculations!L10,'SEDS 2021'!D$23:D$40,Calculations!N10)*J10*K10</f>
        <v>123856395749.28662</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124124999361.3351</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124159674196.92966</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123956285183.27473</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123498659755.55475</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122702726078.86258</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121498549858.14549</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119856467526.30426</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117563623637.48035</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114714858831.10771</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111426692191.05841</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107719072666.93001</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103682697174.86887</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99413573202.085938</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94990087115.564041</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90536849649.058716</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85993081608.154587</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81454872983.767822</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76965471925.990219</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72569180125.132065</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67979966367.378548</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63671757747.402618</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59644554083.127632</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55956607827.908508</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52641132435.539474</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49720959492.408005</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47219627794.416817</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45104115984.630142</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43369375460.14872</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41983974604.71312</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0.66233366710848462</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0.66233366710848462</v>
      </c>
      <c r="C12" s="207">
        <f>'Rural Urban'!Q11</f>
        <v>0.33766633289151538</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0.68953498215203246</v>
      </c>
      <c r="K12" s="207">
        <f t="shared" si="0"/>
        <v>0.66233366710848462</v>
      </c>
      <c r="L12" s="209" t="s">
        <v>1022</v>
      </c>
      <c r="M12" s="12" t="s">
        <v>1015</v>
      </c>
      <c r="N12" s="1" t="s">
        <v>975</v>
      </c>
      <c r="O12" s="7">
        <f t="shared" si="1"/>
        <v>2795017667969.4355</v>
      </c>
      <c r="P12" s="7">
        <f t="shared" si="1"/>
        <v>2795017667969.4355</v>
      </c>
      <c r="Q12" s="45">
        <f>SUMIFS('SEDS 2021'!$F$23:$F$40,'SEDS 2021'!E$23:E$40,Calculations!L12,'SEDS 2021'!D$23:D$40,Calculations!N12)*J12*K12</f>
        <v>2795017667969.4355</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2798274275423.4043</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2800793057536.9102</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2803357630847.1191</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2807709176048.1807</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2812587512996.9409</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2818585065212.8477</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2826497004863.1123</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2834023418306.1963</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2842412147892.7207</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2852363163792.5898</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2861315865332.8916</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2868587490463.1567</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2874848021046.1978</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2879199498436.0288</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2882849239934.165</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2882372810756.0386</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2880682904017.8359</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2878367129467.6968</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2876336176461.46</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2865483993783.1797</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2856597010320.3696</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2848218831814.106</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2841348842041.7866</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2835961591637.6323</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2831849485108.9346</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2829587594887.7275</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2827258092851.9937</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2825398666497.2959</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2823769143734.4971</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0.66233366710848462</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0.13411535177284409</v>
      </c>
      <c r="K17" s="207">
        <f>$B$12</f>
        <v>0.66233366710848462</v>
      </c>
      <c r="L17" s="209" t="s">
        <v>1022</v>
      </c>
      <c r="M17" s="12" t="s">
        <v>1018</v>
      </c>
      <c r="N17" s="1" t="s">
        <v>635</v>
      </c>
      <c r="O17" s="7">
        <f>P17</f>
        <v>12984329069660.73</v>
      </c>
      <c r="P17" s="7">
        <f>Q17</f>
        <v>12984329069660.73</v>
      </c>
      <c r="Q17" s="45">
        <f>SUMIFS('SEDS 2021'!$F$23:$F$40,'SEDS 2021'!E$23:E$40,Calculations!L17,'SEDS 2021'!D$23:D$40,Calculations!N17)*J17*K17</f>
        <v>12984329069660.73</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12688496276132.424</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12410215607194.564</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12152528990630.59</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11917685216959.057</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11708972546421.479</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11526149754751.746</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11367414604803.27</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11222929545822.082</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11101115531300.41</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10996471167196.262</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10906383965509.963</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10827638020910.688</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10757749636844.623</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10695913823536.205</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10636096577342.119</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10589910375669.705</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10550232119551.287</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10516277835579.652</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10487094795943.5</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10462201821718.186</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10439031791568.502</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10412674277741.006</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10394455565001.123</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10378419300720.994</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10364389996997.891</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10352134149110.574</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10335819865666.121</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10326137286473.4</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10316899602084.852</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0.66233366710848462</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0.66233366710848462</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0.66233366710848462</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0.66233366710848462</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0.66233366710848462</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0.66233366710848462</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0.66233366710848462</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0.66233366710848462</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0.66233366710848462</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3.6657760677143408E-2</v>
      </c>
      <c r="K30" s="207">
        <f>$B$12</f>
        <v>0.66233366710848462</v>
      </c>
      <c r="L30" s="209" t="s">
        <v>1022</v>
      </c>
      <c r="M30" s="12" t="s">
        <v>1019</v>
      </c>
      <c r="N30" s="1" t="s">
        <v>635</v>
      </c>
      <c r="O30" s="7">
        <f>P30</f>
        <v>3549007785440.3813</v>
      </c>
      <c r="P30" s="7">
        <f>Q30</f>
        <v>3549007785440.3813</v>
      </c>
      <c r="Q30" s="45">
        <f>SUMIFS('SEDS 2021'!$F$23:$F$40,'SEDS 2021'!E$23:E$40,Calculations!L30,'SEDS 2021'!D$23:D$40,Calculations!N30)*J30*K30</f>
        <v>3549007785440.3813</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3536069303158.0464</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3523821025923.0562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3514827544003.6182</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3513615005291.7827</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3521440840810.2026</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3531066921438.1826</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3539535373666.8306</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3546103530401.6821</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3556656883436.8628</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3571321858904.7812</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3591559226224.5303</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3615687813973.1099</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3640708490600.1494</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3665252201562.606</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3686574332789.4653</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3705318119403.4565</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3722167974379.4805</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3737597435278.5747</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3752040429446.1421</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3752338103483.8433</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3753431953942.543</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3755786922268.2954</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3759711143521.0068</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3765117766987.1025</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3771804583832.2856</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3779471608384.7363</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3787807884364.7607</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3796618037015.791</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3805808704712.9316</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0.66233366710848462</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0.66233366710848462</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0.66233366710848462</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0.66233366710848462</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0.66233366710848462</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0.66233366710848462</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0.66233366710848462</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0.66233366710848462</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0.66233366710848462</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0.27009864574111969</v>
      </c>
      <c r="K43" s="207">
        <f>$B$12</f>
        <v>0.66233366710848462</v>
      </c>
      <c r="L43" s="209" t="s">
        <v>1022</v>
      </c>
      <c r="M43" s="12" t="s">
        <v>1014</v>
      </c>
      <c r="N43" s="1" t="s">
        <v>635</v>
      </c>
      <c r="O43" s="7">
        <f>P43</f>
        <v>26149502284514.223</v>
      </c>
      <c r="P43" s="7">
        <f>Q43</f>
        <v>26149502284514.223</v>
      </c>
      <c r="Q43" s="45">
        <f>SUMIFS('SEDS 2021'!$F$23:$F$40,'SEDS 2021'!E$23:E$40,Calculations!L43,'SEDS 2021'!D$23:D$40,Calculations!N43)*J43*K43</f>
        <v>26149502284514.223</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25972462060197.27</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25800703352243.797</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25644172310731.621</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25510440132641.594</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25407250201197.59</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25333481476136.363</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25285797725907.227</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25258244869687.516</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25254363390101.711</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25276044129281.746</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25317527841149.145</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25375005666642.863</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25451703687642.348</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25545928195851.363</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25654520890305.617</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25770122555153.582</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25889507661067.668</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26010674303209.945</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26132814253888.578</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26142823637178.043</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26153105480862.195</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26163669458348.848</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26174666056625.734</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26186327311578.445</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26198756422069.488</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26211973014467.09</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26226079084969.758</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26240903037908.645</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26256270459913.125</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0.66233366710848462</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0.27867973528343376</v>
      </c>
      <c r="K45" s="207">
        <f t="shared" si="8"/>
        <v>0.66233366710848462</v>
      </c>
      <c r="L45" s="209" t="s">
        <v>1022</v>
      </c>
      <c r="M45" s="12" t="s">
        <v>1014</v>
      </c>
      <c r="N45" s="1" t="s">
        <v>972</v>
      </c>
      <c r="O45" s="7">
        <f t="shared" ref="O45:O52" si="10">P45</f>
        <v>13777712712749.582</v>
      </c>
      <c r="P45" s="7">
        <f t="shared" si="9"/>
        <v>13777712712749.582</v>
      </c>
      <c r="Q45" s="45">
        <f>SUMIFS('SEDS 2021'!$F$23:$F$40,'SEDS 2021'!E$23:E$40,Calculations!L45,'SEDS 2021'!D$23:D$40,Calculations!N45)*J45*K45</f>
        <v>13777712712749.582</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13800783139205.117</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13827379650992.754</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13860421125471.988</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13902494403738.824</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13956606825458.785</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14019333416604.711</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14085782434368.85</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14151895611465.604</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14220063355651.695</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14289674161238.635</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14357091626243.359</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14422562522739.508</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14491209767436.953</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14564224022220.738</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14640819088978.865</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14718138089741.531</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14795899750797.527</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14873130058773.973</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14949712947278.527</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14952883050978.471</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14955728853229.869</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14958782682458.375</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14962387177132.611</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14966588064399.129</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14971279385327.723</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14976521940635.994</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14982042565149.074</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14988047978764.652</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14994689444424.432</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2.1192755339880442E-3</v>
      </c>
      <c r="K46" s="207">
        <f t="shared" si="8"/>
        <v>0.66233366710848462</v>
      </c>
      <c r="L46" s="209" t="s">
        <v>1022</v>
      </c>
      <c r="M46" s="12" t="s">
        <v>1014</v>
      </c>
      <c r="N46" s="1" t="s">
        <v>964</v>
      </c>
      <c r="O46" s="7">
        <f t="shared" si="10"/>
        <v>397237912.69920486</v>
      </c>
      <c r="P46" s="7">
        <f t="shared" si="9"/>
        <v>397237912.69920486</v>
      </c>
      <c r="Q46" s="45">
        <f>SUMIFS('SEDS 2021'!$F$23:$F$40,'SEDS 2021'!E$23:E$40,Calculations!L46,'SEDS 2021'!D$23:D$40,Calculations!N46)*J46*K46</f>
        <v>397237912.69920486</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382264420.54235864</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362009397.9101367</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338612371.76072556</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314422044.52643853</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291633234.8840149</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271792772.72274363</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255752113.14532986</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243708374.5326046</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235441204.90474495</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230315555.40288466</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227488891.12536314</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226215176.66490927</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225979989.66200575</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226373583.81137565</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227111346.1097627</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227995044.46225378</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228946633.91218129</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229916354.49302134</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230886411.11105064</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230913500.36355883</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230938853.99449107</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230971548.5296925</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231017389.08508721</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231077315.40892088</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231147202.23199427</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231226718.6081109</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231310652.95635927</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231401266.69998884</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231501785.88204259</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0.66233366710848462</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0.66233366710848462</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0.66233366710848462</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0.66233366710848462</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0.31046501784796748</v>
      </c>
      <c r="K51" s="207">
        <f t="shared" si="8"/>
        <v>0.66233366710848462</v>
      </c>
      <c r="L51" s="209" t="s">
        <v>1022</v>
      </c>
      <c r="M51" s="12" t="s">
        <v>1014</v>
      </c>
      <c r="N51" s="1" t="s">
        <v>975</v>
      </c>
      <c r="O51" s="7">
        <f t="shared" si="10"/>
        <v>1258464374734.49</v>
      </c>
      <c r="P51" s="7">
        <f t="shared" si="9"/>
        <v>1258464374734.49</v>
      </c>
      <c r="Q51" s="45">
        <f>SUMIFS('SEDS 2021'!$F$23:$F$40,'SEDS 2021'!E$23:E$40,Calculations!L51,'SEDS 2021'!D$23:D$40,Calculations!N51)*J51*K51</f>
        <v>1258464374734.49</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1246462988003.5708</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1238623181543.613</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1234197983062.9578</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1232460016798.1279</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1232947746427.0579</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1234953062172.2537</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1237861634725.7473</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1241216373708.6021</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1245220006575.4368</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1249780975907.4927</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1254466023933.2927</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1259075757079.0203</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1263866363978.4431</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1268882996288.1765</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1274104898542.7881</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1279338746813.4805</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1284596429224.324</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1289816058916.2246</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1294977180578.989</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1295988945637.2869</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1296907670231.8425</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1297765198956.6401</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1298586994948.7109</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1299385657954.4915</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1300165348020.9219</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1300934039026.6743</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1301687459850.0479</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1302441164570.7625</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1303209235776.4607</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0.66233366710848462</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0.41597464695271757</v>
      </c>
      <c r="K56" s="207">
        <f>$B$12</f>
        <v>0.66233366710848462</v>
      </c>
      <c r="L56" s="209" t="s">
        <v>1022</v>
      </c>
      <c r="M56" s="12" t="s">
        <v>1016</v>
      </c>
      <c r="N56" s="1" t="s">
        <v>635</v>
      </c>
      <c r="O56" s="7">
        <f>P56</f>
        <v>40272434357985.734</v>
      </c>
      <c r="P56" s="7">
        <f>Q56</f>
        <v>40272434357985.734</v>
      </c>
      <c r="Q56" s="45">
        <f>SUMIFS('SEDS 2021'!$F$23:$F$40,'SEDS 2021'!E$23:E$40,Calculations!L56,'SEDS 2021'!D$23:D$40,Calculations!N56)*J56*K56</f>
        <v>40272434357985.734</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40855517921260.297</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41441070332381.859</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42038745086496.586</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42638853134628.641</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43210308074048.414</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43797036787407.375</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44418006360299.812</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44983970124194.688</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45503119076279.438</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46019219476585.016</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46539780243509.492</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47128745822280.727</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47785147181923.586</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48473738878099.938</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49158720725866.836</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49851670161650.273</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50565364122357.305</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51244424366320.688</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51880763784138.812</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52435612563548.25</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53000693533416.672</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53585489984386.523</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54183926498213.812</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54778761232585.797</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55370430163187.039</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55937732869178.461</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56459095236277.219</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56975888810184.156</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57485471764845.523</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0.66233366710848462</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0.66233366710848462</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0.66233366710848462</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0.66233366710848462</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0.66233366710848462</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0.66233366710848462</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0.66233366710848462</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0.66233366710848462</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0.66233366710848462</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0.14315359485617529</v>
      </c>
      <c r="K69" s="210">
        <f>$C$12</f>
        <v>0.33766633289151538</v>
      </c>
      <c r="L69" s="209" t="s">
        <v>1022</v>
      </c>
      <c r="M69" s="12" t="s">
        <v>1015</v>
      </c>
      <c r="N69" s="1" t="s">
        <v>635</v>
      </c>
      <c r="O69" s="7">
        <f>P69</f>
        <v>7065683976336.5078</v>
      </c>
      <c r="P69" s="7">
        <f>Q69</f>
        <v>7065683976336.5078</v>
      </c>
      <c r="Q69" s="45">
        <f>SUMIFS('SEDS 2021'!$F$23:$F$40,'SEDS 2021'!E$23:E$40,Calculations!L69,'SEDS 2021'!D$23:D$40,Calculations!N69)*J69*K69</f>
        <v>7065683976336.5078</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7086073148663.5996</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7100952278395.3262</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7110345550018.1631</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7119284106936.2344</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7123742063722.167</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7126139670976.8896</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7126481894737.7109</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7121096077613.7207</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7112632959499.2822</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7107789662441.9961</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7100547051921.6807</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7095539022946.793</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7093943848171.1963</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7099139445040.2061</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7112832129429.8018</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7129452265322.4756</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7149764731104.0215</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7174519206012.8604</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7199974186015.4131</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7178553589180.5234</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7159852094484.1602</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7139513948808.7842</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7118488969696.5752</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7096540214208.6914</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7073971434627.7373</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7053168065426.7324</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7031220189234.1562</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7009991612628.6777</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6989683421958.4473</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0.33766633289151538</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0.7178401134015836</v>
      </c>
      <c r="K71" s="210">
        <f t="shared" si="14"/>
        <v>0.33766633289151538</v>
      </c>
      <c r="L71" s="209" t="s">
        <v>1022</v>
      </c>
      <c r="M71" s="12" t="s">
        <v>1015</v>
      </c>
      <c r="N71" s="1" t="s">
        <v>972</v>
      </c>
      <c r="O71" s="7">
        <f t="shared" si="15"/>
        <v>18092991905930.344</v>
      </c>
      <c r="P71" s="7">
        <f t="shared" si="16"/>
        <v>18092991905930.344</v>
      </c>
      <c r="Q71" s="45">
        <f>SUMIFS('SEDS 2021'!$F$23:$F$40,'SEDS 2021'!E$23:E$40,Calculations!L71,'SEDS 2021'!D$23:D$40,Calculations!N71)*J71*K71</f>
        <v>18092991905930.344</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18070915518374.477</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18029359304139.566</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17974328452544.676</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17916536856564.555</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17856028690968.684</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17798631224340.523</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17751839079978.773</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17690884909224.762</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17629032890081.914</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17580791830262.588</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17532088566194.699</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17486752923970.336</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17444993482930.279</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17411906937429.732</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17398646479205.713</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17382928825100.742</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17373638551908.455</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17374387960830.551</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17381810661165.553</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17274439292946.918</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17182708406639.301</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17095815586781.438</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17018981941389.582</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16951912648994.914</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16893010070867.479</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16844636415946.238</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16794752862574.445</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16746017566292.471</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16696931146613.525</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0.99788072446601195</v>
      </c>
      <c r="K72" s="210">
        <f t="shared" si="14"/>
        <v>0.33766633289151538</v>
      </c>
      <c r="L72" s="209" t="s">
        <v>1022</v>
      </c>
      <c r="M72" s="12" t="s">
        <v>1015</v>
      </c>
      <c r="N72" s="1" t="s">
        <v>964</v>
      </c>
      <c r="O72" s="7">
        <f t="shared" si="15"/>
        <v>95357055144.879456</v>
      </c>
      <c r="P72" s="7">
        <f t="shared" si="16"/>
        <v>95357055144.879456</v>
      </c>
      <c r="Q72" s="45">
        <f>SUMIFS('SEDS 2021'!$F$23:$F$40,'SEDS 2021'!E$23:E$40,Calculations!L72,'SEDS 2021'!D$23:D$40,Calculations!N72)*J72*K72</f>
        <v>95357055144.879456</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98218475952.459</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100334130760.05182</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101573053670.09888</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101799827499.51424</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100882299684.18732</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98724090289.901566</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95346684024.397583</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90650033978.595596</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84923352749.778458</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78532223328.519775</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71792761791.376175</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65033528623.305206</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58515789687.134209</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52412976118.641106</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46844264591.573639</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41731203702.566109</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37058180617.914993</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32753683452.166695</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28744487483.740356</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24803150372.137051</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21155156774.724945</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17785044878.300262</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14715667865.969692</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11965346482.870209</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9547068952.2576256</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7467840593.8586407</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5717654423.9171362</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4282313975.8147988</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3135411305.757143</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0.33766633289151538</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0.33766633289151538</v>
      </c>
      <c r="L74" s="209" t="s">
        <v>1022</v>
      </c>
      <c r="M74" s="12" t="s">
        <v>1015</v>
      </c>
      <c r="N74" s="1" t="s">
        <v>981</v>
      </c>
      <c r="O74" s="7">
        <f t="shared" si="15"/>
        <v>1943269745790.6709</v>
      </c>
      <c r="P74" s="7">
        <f t="shared" si="16"/>
        <v>1943269745790.6709</v>
      </c>
      <c r="Q74" s="45">
        <f>SUMIFS('SEDS 2021'!$F$23:$F$40,'SEDS 2021'!E$23:E$40,Calculations!L74,'SEDS 2021'!D$23:D$40,Calculations!N74)*J74*K74</f>
        <v>1943269745790.6709</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1938538598545.0645</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1931814098943.3845</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1923965731789.2742</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1915969027790.731</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1907957569263.3228</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1900335112812.562</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1893973442462.7534</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1886202489500.0364</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1878488305384.9119</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1872019999990.5024</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1865720497526.2917</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1859773239982.917</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1854857713684.6331</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1851522519035.1885</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1851498434378.4595</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1852470557188.3875</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1855425556310.46</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1859844538893.9072</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1865088913162.5793</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1860130258086.4172</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1855616320626.7493</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1849771934544.6562</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1842767211157.6921</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1834698211524.3054</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1826045017878.4944</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1817871641988.24</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1809434909708.907</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1801292764133.7507</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1793444563476.2966</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0.33766633289151538</v>
      </c>
      <c r="L75" s="209" t="s">
        <v>1022</v>
      </c>
      <c r="M75" s="12" t="s">
        <v>1015</v>
      </c>
      <c r="N75" s="1" t="s">
        <v>969</v>
      </c>
      <c r="O75" s="7">
        <f t="shared" si="15"/>
        <v>63143604250.713379</v>
      </c>
      <c r="P75" s="7">
        <f t="shared" si="16"/>
        <v>63143604250.713379</v>
      </c>
      <c r="Q75" s="45">
        <f>SUMIFS('SEDS 2021'!$F$23:$F$40,'SEDS 2021'!E$23:E$40,Calculations!L75,'SEDS 2021'!D$23:D$40,Calculations!N75)*J75*K75</f>
        <v>63143604250.713379</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63280541871.713051</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63298219554.66996</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63194529185.597977</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62961225780.245323</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62555448421.822914</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61941543695.554329</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61104388728.452286</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59935467040.971336</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58483129626.752739</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56806779432.855972</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54916586693.69635</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52858789878.795448</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50682334855.993843</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48427184016.458092</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46156865535.782608</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43840393388.775688</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41526755504.74173</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39238000354.068169</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36996713515.672165</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34657072550.113174</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32460691664.947308</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30407570767.349518</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28527407716.998539</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26837135165.36945</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25348392952.670303</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24073181463.734093</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22994665980.566971</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22110272659.633759</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21403977253.449787</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0.33766633289151538</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0.68953498215203246</v>
      </c>
      <c r="K77" s="210">
        <f t="shared" si="14"/>
        <v>0.33766633289151538</v>
      </c>
      <c r="L77" s="209" t="s">
        <v>1022</v>
      </c>
      <c r="M77" s="12" t="s">
        <v>1015</v>
      </c>
      <c r="N77" s="1" t="s">
        <v>975</v>
      </c>
      <c r="O77" s="7">
        <f t="shared" si="15"/>
        <v>1424936422801.0029</v>
      </c>
      <c r="P77" s="7">
        <f t="shared" si="16"/>
        <v>1424936422801.0029</v>
      </c>
      <c r="Q77" s="45">
        <f>SUMIFS('SEDS 2021'!$F$23:$F$40,'SEDS 2021'!E$23:E$40,Calculations!L77,'SEDS 2021'!D$23:D$40,Calculations!N77)*J77*K77</f>
        <v>1424936422801.0029</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1426596683710.6582</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1427880791648.7812</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1429188244535.5872</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1431406718974.4133</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1433893758709.6702</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1436951388970.1277</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1440984998886.7534</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1444822062520.0222</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1449098746158.1443</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1454171903713.4941</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1458736107601.5183</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1462443276833.3313</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1465634976891.6409</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1467853416759.4182</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1469714102526.8472</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1469471212724.5474</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1468609676251.9885</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1467429064214.6106</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1466393657911.1912</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1460861073791.1038</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1456330373835.2112</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1452059069275.2737</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1448556658981.7603</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1445810168536.4224</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1443713763052.3611</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1442560621947.9199</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1441373011459.5334</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1440425051677.8516</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1439594299742.6831</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0.33766633289151538</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0.13411535177284409</v>
      </c>
      <c r="K82" s="210">
        <f>$C$12</f>
        <v>0.33766633289151538</v>
      </c>
      <c r="L82" s="209" t="s">
        <v>1022</v>
      </c>
      <c r="M82" s="12" t="s">
        <v>1018</v>
      </c>
      <c r="N82" s="1" t="s">
        <v>635</v>
      </c>
      <c r="O82" s="7">
        <f>P82</f>
        <v>6619580129679.4375</v>
      </c>
      <c r="P82" s="7">
        <f>Q82</f>
        <v>6619580129679.4375</v>
      </c>
      <c r="Q82" s="45">
        <f>SUMIFS('SEDS 2021'!$F$23:$F$40,'SEDS 2021'!E$23:E$40,Calculations!L82,'SEDS 2021'!D$23:D$40,Calculations!N82)*J82*K82</f>
        <v>6619580129679.4375</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6468760717198.334</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6326889606516.2109</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6195517612049.6699</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6075791196504.0693</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5969386757792.5527</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5876181316641.3984</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5795256069072.3242</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5721595703539.6738</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5659493331848.5342</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5606144271639.8447</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5560216642493.8418</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5520070933973.5459</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5484440925216.2881</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5452916221946.4512</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5422420610490.9668</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5398874283128.5117</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5378645791200.0742</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5361335454848.4404</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5346457561022.5283</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5333766798437.3799</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5321954415189.8467</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5308517011234.3408</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5299228874111.9492</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5291053377648.9805</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5283901055826.2314</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5277652864894.5322</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5269335630639.3408</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5264399325614.6982</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5259689833757.6592</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0.33766633289151538</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0.33766633289151538</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0.33766633289151538</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0.33766633289151538</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0.33766633289151538</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0.33766633289151538</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0.33766633289151538</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0.33766633289151538</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0.33766633289151538</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3.6657760677143408E-2</v>
      </c>
      <c r="K95" s="210">
        <f>$C$12</f>
        <v>0.33766633289151538</v>
      </c>
      <c r="L95" s="209" t="s">
        <v>1022</v>
      </c>
      <c r="M95" s="12" t="s">
        <v>1019</v>
      </c>
      <c r="N95" s="1" t="s">
        <v>635</v>
      </c>
      <c r="O95" s="7">
        <f>P95</f>
        <v>1809330408259.0249</v>
      </c>
      <c r="P95" s="7">
        <f>Q95</f>
        <v>1809330408259.0249</v>
      </c>
      <c r="Q95" s="45">
        <f>SUMIFS('SEDS 2021'!$F$23:$F$40,'SEDS 2021'!E$23:E$40,Calculations!L95,'SEDS 2021'!D$23:D$40,Calculations!N95)*J95*K95</f>
        <v>1809330408259.0249</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1802734201418.8518</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1796489870104.3447</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1791904875847.7183</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1791286707814.5247</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1795276420722.9041</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1800183922043.1348</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1804501249322.9001</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1807849781201.3962</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1813230018076.0459</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1820706413636.3293</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1831023687164.1433</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1843324755564.4299</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1856080622497.7849</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1868593326121.0549</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1879463626421.864</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1889019453046.3481</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1897609728646.178</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1905475868839.5872</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1912839095440.8062</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1912990853543.5557</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1913548512758.9377</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1914749106293.7705</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1916749725416.218</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1919506092500.9412</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1922915118849.6809</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1926823867858.4961</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1931073809964.6179</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1935565340571.6536</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1940250862706.843</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0.33766633289151538</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0.33766633289151538</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0.33766633289151538</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0.33766633289151538</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0.33766633289151538</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0.33766633289151538</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0.33766633289151538</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0.33766633289151538</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0.33766633289151538</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0.27009864574111969</v>
      </c>
      <c r="K108" s="210">
        <f>$C$12</f>
        <v>0.33766633289151538</v>
      </c>
      <c r="L108" s="209" t="s">
        <v>1022</v>
      </c>
      <c r="M108" s="12" t="s">
        <v>1014</v>
      </c>
      <c r="N108" s="1" t="s">
        <v>635</v>
      </c>
      <c r="O108" s="7">
        <f>P108</f>
        <v>13331356960756.721</v>
      </c>
      <c r="P108" s="7">
        <f>Q108</f>
        <v>13331356960756.721</v>
      </c>
      <c r="Q108" s="45">
        <f>SUMIFS('SEDS 2021'!$F$23:$F$40,'SEDS 2021'!E$23:E$40,Calculations!L108,'SEDS 2021'!D$23:D$40,Calculations!N108)*J108*K108</f>
        <v>13331356960756.721</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13241099547781.811</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13153534720660.719</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13073733156289.314</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13005554749531.896</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12952947178042.832</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12915338920890.131</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12891029123762.229</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12876982318681.32</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12875003489817.533</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12886056613125.096</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12907205549917.25</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12936508494219.889</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12975610144607.064</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13023647026522.406</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13079008996985.506</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13137944231873.652</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13198808314310.93</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13260580647128.582</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13322849185319.09</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13327952099330.111</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13333193917200.172</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13338579570558.605</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13344185779632.422</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13350130839339.238</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13356467361803.719</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13363205352804.09</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13370396811331.238</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13377954255677.504</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13385788767634.148</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0.33766633289151538</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0.27867973528343376</v>
      </c>
      <c r="K110" s="210">
        <f t="shared" si="23"/>
        <v>0.33766633289151538</v>
      </c>
      <c r="L110" s="209" t="s">
        <v>1022</v>
      </c>
      <c r="M110" s="12" t="s">
        <v>1014</v>
      </c>
      <c r="N110" s="1" t="s">
        <v>972</v>
      </c>
      <c r="O110" s="7">
        <f t="shared" si="24"/>
        <v>7024057447747.0459</v>
      </c>
      <c r="P110" s="7">
        <f t="shared" si="25"/>
        <v>7024057447747.0459</v>
      </c>
      <c r="Q110" s="45">
        <f>SUMIFS('SEDS 2021'!$F$23:$F$40,'SEDS 2021'!E$23:E$40,Calculations!L110,'SEDS 2021'!D$23:D$40,Calculations!N110)*J110*K110</f>
        <v>7024057447747.0459</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7035819051733.5879</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7049378299963.0254</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7066223274142.6396</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7087672779566.5576</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7115259997178.2295</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7147238830595.376</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7181115405601.165</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7214820764659.127</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7249573568787.7363</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7285062064419.8271</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7319432366446.5527</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7352810282486.1934</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7387807542222.7969</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7425031160598.2305</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7464080323571.7949</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7503498557532.8496</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7543142465478.7676</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7582515482701.8486</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7621558437043.0742</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7623174597211.8887</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7624625424276.9824</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7626182306205.3438</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7628019924552.4375</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7630161591613.3447</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7632553288144.9297</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7635226011145.1865</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7638040497448.9561</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7641102135553.3906</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7644488041276.9404</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2.1192755339880442E-3</v>
      </c>
      <c r="K111" s="210">
        <f t="shared" si="23"/>
        <v>0.33766633289151538</v>
      </c>
      <c r="L111" s="209" t="s">
        <v>1022</v>
      </c>
      <c r="M111" s="12" t="s">
        <v>1014</v>
      </c>
      <c r="N111" s="1" t="s">
        <v>964</v>
      </c>
      <c r="O111" s="7">
        <f t="shared" si="24"/>
        <v>202517063.4194116</v>
      </c>
      <c r="P111" s="7">
        <f t="shared" si="25"/>
        <v>202517063.4194116</v>
      </c>
      <c r="Q111" s="45">
        <f>SUMIFS('SEDS 2021'!$F$23:$F$40,'SEDS 2021'!E$23:E$40,Calculations!L111,'SEDS 2021'!D$23:D$40,Calculations!N111)*J111*K111</f>
        <v>202517063.4194116</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194883382.03151682</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184557107.59537709</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172628998.82970181</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160296454.83521158</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148678422.76911759</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138563496.66228566</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130385759.41949604</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124245704.55950841</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120030993.77209158</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117417870.87508368</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115976800.59841633</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115327444.3715315</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115207542.97325158</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115408202.39865193</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115784323.23051229</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116234844.16412364</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116719976.86374624</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117214353.05013457</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117708900.55266014</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117722711.00652872</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117735636.61790486</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117752304.71792044</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117775674.83030717</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117806226.05096446</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117841855.26390731</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117882393.74845295</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117925184.57275212</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117971380.63984101</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118022626.62849431</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0.33766633289151538</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0.33766633289151538</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0.33766633289151538</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0.33766633289151538</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0.31046501784796748</v>
      </c>
      <c r="K116" s="210">
        <f t="shared" si="23"/>
        <v>0.33766633289151538</v>
      </c>
      <c r="L116" s="209" t="s">
        <v>1022</v>
      </c>
      <c r="M116" s="12" t="s">
        <v>1014</v>
      </c>
      <c r="N116" s="1" t="s">
        <v>975</v>
      </c>
      <c r="O116" s="7">
        <f t="shared" si="24"/>
        <v>641581534495.07092</v>
      </c>
      <c r="P116" s="7">
        <f t="shared" si="25"/>
        <v>641581534495.07092</v>
      </c>
      <c r="Q116" s="45">
        <f>SUMIFS('SEDS 2021'!$F$23:$F$40,'SEDS 2021'!E$23:E$40,Calculations!L116,'SEDS 2021'!D$23:D$40,Calculations!N116)*J116*K116</f>
        <v>641581534495.07092</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635463071176.22144</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631466235699.82166</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629210211859.44629</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628324174014.05591</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628572824933.40637</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629595161027.12476</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631077989210.04761</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632788278851.66296</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634829383049.62695</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637154624638.97485</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639543123162.98755</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641893225179.8783</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644335538992.96716</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646893083505.06787</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649555277309.48425</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652223561348.54065</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654903996342.77588</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657565031565.11353</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660196238631.9093</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660712049640.69385</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661180427408.85889</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661617606725.31372</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662036569029.07056</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662443737835.02209</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662841233989.29858</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663233122679.13721</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663617226431.04712</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664001474917.52039</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664393047625.21606</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0.33766633289151538</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0.41597464695271757</v>
      </c>
      <c r="K121" s="210">
        <f>$C$12</f>
        <v>0.33766633289151538</v>
      </c>
      <c r="L121" s="209" t="s">
        <v>1022</v>
      </c>
      <c r="M121" s="12" t="s">
        <v>1016</v>
      </c>
      <c r="N121" s="1" t="s">
        <v>635</v>
      </c>
      <c r="O121" s="7">
        <f>P121</f>
        <v>20531411736386.895</v>
      </c>
      <c r="P121" s="7">
        <f>Q121</f>
        <v>20531411736386.895</v>
      </c>
      <c r="Q121" s="45">
        <f>SUMIFS('SEDS 2021'!$F$23:$F$40,'SEDS 2021'!E$23:E$40,Calculations!L121,'SEDS 2021'!D$23:D$40,Calculations!N121)*J121*K121</f>
        <v>20531411736386.895</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20828675333811.715</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21127197582035.008</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21431899958655.555</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21737842860268.988</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22029178033745.852</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22328299976175.555</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22644878354912.051</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22933414055563.004</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23198082955213.273</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23461197663447.613</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23726586324697.398</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24026848650257.906</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24361490615512.719</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24712543633733.113</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25061756304202.449</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25415030954850.566</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25778881434580.586</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26125075194279.617</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26449489320209.555</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26732358456955.145</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27020444097709.684</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27318580947598.395</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27623671679245.207</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27926926176798.914</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28228566706343.734</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28517785017120.289</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28783582344582.797</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29047050441750.316</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29306842471280.867</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0.33766633289151538</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0.33766633289151538</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0.33766633289151538</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0.33766633289151538</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0.33766633289151538</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0.33766633289151538</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0.33766633289151538</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0.33766633289151538</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0.33766633289151538</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2.5494107466439157E-2</v>
      </c>
      <c r="K134" s="12">
        <v>1</v>
      </c>
      <c r="L134" s="12" t="s">
        <v>1013</v>
      </c>
      <c r="M134" s="12" t="s">
        <v>1015</v>
      </c>
      <c r="N134" s="1" t="s">
        <v>635</v>
      </c>
      <c r="O134" s="7">
        <f>P134</f>
        <v>3032626059562.8032</v>
      </c>
      <c r="P134" s="7">
        <f>Q134</f>
        <v>3032626059562.8032</v>
      </c>
      <c r="Q134" s="45">
        <f>SUMIFS('SEDS 2021'!$F$23:$F$40,'SEDS 2021'!E$23:E$40,Calculations!L134,'SEDS 2021'!D$23:D$40,Calculations!N134)*J134*K134</f>
        <v>3032626059562.8032</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3049141452900.6831</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3064522942328.6948</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3078136524925.0503</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3092157608195.8555</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3105336968576.6152</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3118242085362.356</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3131570782019.4941</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3144487082118.9224</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3156694555445.9185</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3166708509990.1206</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3174425025321.3584</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3179450748001.5532</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3182720900931.229</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3182789892454.3232</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3180501620785.7891</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3176730327776.6631</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3171761253649.1836</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3165679486722.4404</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3158443279764.6001</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3151496662070.667</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3144334019684.7104</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3137664320069.9019</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3130842267701.5166</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3123885683859.3188</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3117488336256.4893</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3110305435733.0093</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3102956583679.0942</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3095426289579.415</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3088038982973.6377</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0.40728831179508818</v>
      </c>
      <c r="K136" s="12">
        <v>1</v>
      </c>
      <c r="L136" s="12" t="s">
        <v>1013</v>
      </c>
      <c r="M136" s="12" t="s">
        <v>1015</v>
      </c>
      <c r="N136" s="1" t="s">
        <v>972</v>
      </c>
      <c r="O136" s="7">
        <f t="shared" si="29"/>
        <v>24832368370146.527</v>
      </c>
      <c r="P136" s="7">
        <f t="shared" si="30"/>
        <v>24832368370146.527</v>
      </c>
      <c r="Q136" s="45">
        <f>SUMIFS('SEDS 2021'!$F$23:$F$40,'SEDS 2021'!E$23:E$40,Calculations!L136,'SEDS 2021'!D$23:D$40,Calculations!N136)*J136*K136</f>
        <v>24832368370146.527</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24652208456497.164</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24467835354405.293</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24275918439302.852</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24094354748889.023</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23918320485694.797</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23756916593146.977</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23621695995452.234</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23512921626844.613</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23434878132654.691</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23380312324206.844</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23351655142492.723</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23346193788024.809</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23366201145966.098</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23396602089926.07</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23437243655149.629</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23486723653797.215</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23539640045627.469</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23590159117480.406</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23633096404483.035</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23675415507325.098</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23710740789110.199</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23742946510656.453</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23766083316011.254</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23779914498324.68</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23789853561508.004</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23786140400807.254</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23774333457850.047</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23755302931838.945</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23732598950967.797</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0.26222559362721443</v>
      </c>
      <c r="K137" s="12">
        <v>1</v>
      </c>
      <c r="L137" s="12" t="s">
        <v>1013</v>
      </c>
      <c r="M137" s="12" t="s">
        <v>1015</v>
      </c>
      <c r="N137" s="1" t="s">
        <v>964</v>
      </c>
      <c r="O137" s="7">
        <f t="shared" si="29"/>
        <v>3206232333279.9507</v>
      </c>
      <c r="P137" s="7">
        <f t="shared" si="30"/>
        <v>3206232333279.9507</v>
      </c>
      <c r="Q137" s="45">
        <f>SUMIFS('SEDS 2021'!$F$23:$F$40,'SEDS 2021'!E$23:E$40,Calculations!L137,'SEDS 2021'!D$23:D$40,Calculations!N137)*J137*K137</f>
        <v>3206232333279.9507</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3140956595708.7563</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3071752052677.5708</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2996535847747.9258</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2914958929764.4395</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2823395782622.1284</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2719237446287.0483</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2600451637534.1128</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2464773233014.4062</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2312825177742.8374</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2146543808643.9573</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1969563499047.3777</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1787387935458.7205</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1611122090380.6621</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1440665642612.6497</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1275844956666.6572</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1117348138173.3833</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965756142160.09875</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822223779762.44299</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688124126136.30579</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564933596887.62219</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454058138591.56561</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356545659053.05127</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273154753812.65576</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203990236188.29111</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148607521927.10892</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105994042368.00519</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74656418889.833176</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52755766228.20224</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38290601577.080444</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1032000000000</v>
      </c>
      <c r="P139" s="7">
        <f t="shared" si="30"/>
        <v>1032000000000</v>
      </c>
      <c r="Q139" s="45">
        <f>SUMIFS('SEDS 2021'!$F$23:$F$40,'SEDS 2021'!E$23:E$40,Calculations!L139,'SEDS 2021'!D$23:D$40,Calculations!N139)*J139*K139</f>
        <v>1032000000000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19000000000</v>
      </c>
      <c r="P140" s="7">
        <f t="shared" si="30"/>
        <v>19000000000</v>
      </c>
      <c r="Q140" s="45">
        <f>SUMIFS('SEDS 2021'!$F$23:$F$40,'SEDS 2021'!E$23:E$40,Calculations!L140,'SEDS 2021'!D$23:D$40,Calculations!N140)*J140*K140</f>
        <v>19000000000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2917000000000</v>
      </c>
      <c r="P142" s="7">
        <f t="shared" si="30"/>
        <v>2917000000000</v>
      </c>
      <c r="Q142" s="45">
        <f>SUMIFS('SEDS 2021'!$F$23:$F$40,'SEDS 2021'!E$23:E$40,Calculations!L142,'SEDS 2021'!D$23:D$40,Calculations!N142)*J142*K142</f>
        <v>2917000000000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0.20698478571273313</v>
      </c>
      <c r="K147" s="12">
        <v>1</v>
      </c>
      <c r="L147" s="12" t="s">
        <v>1013</v>
      </c>
      <c r="M147" s="12" t="s">
        <v>1018</v>
      </c>
      <c r="N147" s="1" t="s">
        <v>635</v>
      </c>
      <c r="O147" s="7">
        <f>P147</f>
        <v>24621668199672.457</v>
      </c>
      <c r="P147" s="7">
        <f>Q147</f>
        <v>24621668199672.457</v>
      </c>
      <c r="Q147" s="45">
        <f>SUMIFS('SEDS 2021'!$F$23:$F$40,'SEDS 2021'!E$23:E$40,Calculations!L147,'SEDS 2021'!D$23:D$40,Calculations!N147)*J147*K147</f>
        <v>24621668199672.457</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24615044647718.18</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24585820038299.781</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24539315071188.574</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24480411382343.91</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24401585297790.688</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24318154938518.039</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24224052290139.664</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24126763961183.621</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24016439275075.902</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23911350645939.215</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23812659200842.273</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23722207356148.219</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23643498790889.523</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23569612058898.328</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23513246636628.547</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23455041064473.246</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23417244704570.395</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23390728466628.094</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23386792611647.691</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23392378954936.867</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23408930730184.027</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23439993203984.961</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23487831941454.824</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23551953032951.707</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23628348773382.434</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23713257312085.219</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23808284087281.508</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23917946805369.984</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24037050416025.426</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6.5307583480370794E-3</v>
      </c>
      <c r="K149" s="12">
        <v>1</v>
      </c>
      <c r="L149" s="12" t="s">
        <v>1013</v>
      </c>
      <c r="M149" s="12" t="s">
        <v>1018</v>
      </c>
      <c r="N149" s="1" t="s">
        <v>972</v>
      </c>
      <c r="O149" s="7">
        <f t="shared" si="31"/>
        <v>398180336479.82074</v>
      </c>
      <c r="P149" s="7">
        <f t="shared" si="32"/>
        <v>398180336479.82074</v>
      </c>
      <c r="Q149" s="45">
        <f>SUMIFS('SEDS 2021'!$F$23:$F$40,'SEDS 2021'!E$23:E$40,Calculations!L149,'SEDS 2021'!D$23:D$40,Calculations!N149)*J149*K149</f>
        <v>398180336479.82074</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397045057991.57336</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395614476078.49731</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393854649785.64789</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391701324027.40186</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389160233727.50922</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386189034428.32666</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382721939913.03033</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378714793568.13055</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374192526362.24945</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369035554678.66937</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363303936510.93542</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356932477627.50098</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349934830102.39386</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342281128696.1181</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333980481369.59393</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325092198623.80206</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315681363687.07812</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305828725433.21039</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295654493861.72803</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285289616589.74915</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274865478181.58383</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264616927646.633</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254637728888.71704</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245126477581.60931</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236184253788.44778</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227878433203.20157</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220259827077.73743</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213329720169.30377</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207062172059.61792</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11260331.3113568</v>
      </c>
      <c r="S158">
        <f>SUMIFS('NREL Scaling Data'!$F:$F,'NREL Scaling Data'!$B:$B,UPPER(About!$B$1),'NREL Scaling Data'!$E:$E,Calculations!$M160,'NREL Scaling Data'!$A:$A,Q$3,'NREL Scaling Data'!$C:$C,Calculations!$L160,'NREL Scaling Data'!$D:$D,Calculations!$N160)</f>
        <v>11454114.1492128</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0.11460631709728696</v>
      </c>
      <c r="K160" s="12">
        <v>1</v>
      </c>
      <c r="L160" s="12" t="s">
        <v>1013</v>
      </c>
      <c r="M160" s="12" t="s">
        <v>1019</v>
      </c>
      <c r="N160" s="1" t="s">
        <v>635</v>
      </c>
      <c r="O160" s="7">
        <f>P160</f>
        <v>13632879843990.672</v>
      </c>
      <c r="P160" s="7">
        <f>Q160</f>
        <v>13632879843990.672</v>
      </c>
      <c r="Q160" s="45">
        <f>SUMIFS('SEDS 2021'!$F$23:$F$40,'SEDS 2021'!E$23:E$40,Calculations!L160,'SEDS 2021'!D$23:D$40,Calculations!N160)*J160*K160</f>
        <v>13632879843990.672</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13402236242058.352</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13036066677276.262</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12649410211362.867</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12274058350779.039</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11916886049474.027</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11577488262548.666</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11262835682778.652</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10976873548140.609</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10722742409961.855</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10506680160428.295</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10327710653560.443</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10175002686278.805</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10041360956927.801</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9919455619992.332</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9803777570500.959</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9699319343161.1719</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9607532107928.5508</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9526174600939.4453</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9449110058715.627</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9385867143354.2031</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9336444989932.9922</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9301897910534.3594</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9278140782836.9141</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9265840310660.9492</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9265351935444.8359</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9274802524372.416</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9294063521539.4043</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9326674811614.1719</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9369272344235.5742</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0.17935096738175987</v>
      </c>
      <c r="K173" s="12">
        <v>1</v>
      </c>
      <c r="L173" s="12" t="s">
        <v>1013</v>
      </c>
      <c r="M173" s="12" t="s">
        <v>1014</v>
      </c>
      <c r="N173" s="1" t="s">
        <v>635</v>
      </c>
      <c r="O173" s="7">
        <f>P173</f>
        <v>21334514973929.863</v>
      </c>
      <c r="P173" s="7">
        <f>Q173</f>
        <v>21334514973929.863</v>
      </c>
      <c r="Q173" s="45">
        <f>SUMIFS('SEDS 2021'!$F$23:$F$40,'SEDS 2021'!E$23:E$40,Calculations!L173,'SEDS 2021'!D$23:D$40,Calculations!N173)*J173*K173</f>
        <v>21334514973929.863</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21552857022920.078</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21748125690480.465</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21907451094140.559</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22015153392399.25</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22069135817055.312</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22076734873347.41</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22058225414707.109</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22031531111262.457</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22007034689822.391</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22000355539971.672</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22014710684973.062</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22051768514807.656</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22109478197362.211</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22180936489271.531</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22264104084022.492</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22356667198229.062</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22459825068294.312</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22573834177942.926</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22685745303594.262</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22807004961997.121</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22939964028734.223</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23077271229617.621</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23222511994774.281</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23381878388524.16</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23543135792947.055</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23713449530808.645</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23888050374743.336</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24067582127713.297</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24253301220548.891</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0.29602431257358236</v>
      </c>
      <c r="K175" s="12">
        <v>1</v>
      </c>
      <c r="L175" s="12" t="s">
        <v>1013</v>
      </c>
      <c r="M175" s="12" t="s">
        <v>1014</v>
      </c>
      <c r="N175" s="1" t="s">
        <v>972</v>
      </c>
      <c r="O175" s="7">
        <f t="shared" si="35"/>
        <v>18048602337611.316</v>
      </c>
      <c r="P175" s="7">
        <f t="shared" si="36"/>
        <v>18048602337611.316</v>
      </c>
      <c r="Q175" s="45">
        <f>SUMIFS('SEDS 2021'!$F$23:$F$40,'SEDS 2021'!E$23:E$40,Calculations!L175,'SEDS 2021'!D$23:D$40,Calculations!N175)*J175*K175</f>
        <v>18048602337611.316</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18278250912365.312</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18483866449277.129</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18675706923734.184</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18852174374184.184</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19026215522170.266</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19205642493817.398</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19396675186997.359</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19597450218157.469</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19805430996236.824</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20005992554985.934</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20212339981748.652</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20418918523355.434</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20625686256480.785</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20838794033090.609</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21044004408581.906</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21251458662694.613</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21455295213068.594</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21671657552327.617</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21876714074365.871</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22083058915845.855</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22291150715014.258</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22499868614418.469</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22707104837067.68</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22922030968998.883</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23130223561318.066</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23347442058834.375</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23556537133144.082</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23764836481485.484</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23980567759061.324</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0.47356382234178085</v>
      </c>
      <c r="K186" s="12">
        <v>1</v>
      </c>
      <c r="L186" s="12" t="s">
        <v>1013</v>
      </c>
      <c r="M186" s="12" t="s">
        <v>1016</v>
      </c>
      <c r="N186" s="1" t="s">
        <v>635</v>
      </c>
      <c r="O186" s="7">
        <f>P186</f>
        <v>56332310922844.195</v>
      </c>
      <c r="P186" s="7">
        <f>Q186</f>
        <v>56332310922844.195</v>
      </c>
      <c r="Q186" s="45">
        <f>SUMIFS('SEDS 2021'!$F$23:$F$40,'SEDS 2021'!E$23:E$40,Calculations!L186,'SEDS 2021'!D$23:D$40,Calculations!N186)*J186*K186</f>
        <v>56332310922844.195</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56889287105636.469</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57535733316729.891</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58287123854602.289</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59058571843049.375</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59883662423512.93</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60744802205685.266</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61628291014480.898</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62549430664159.008</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63494989151084.812</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64460284760750.641</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65471116204153.766</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66504690923823.055</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67575078703883.883</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68676636846324.578</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69789849993828.859</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70952024018842.062</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72121811990080.75</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73327846287849.484</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74567194680430.547</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75844292476304.781</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77147657154627</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78491900592781.703</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79858764104189.016</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81239401712489.922</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82671045368321.25</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84100816338349.594</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85575852095486.016</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87084546915871.922</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88635303245018.531</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0.2901566172832924</v>
      </c>
      <c r="K188" s="12">
        <v>1</v>
      </c>
      <c r="L188" s="12" t="s">
        <v>1013</v>
      </c>
      <c r="M188" s="12" t="s">
        <v>1016</v>
      </c>
      <c r="N188" s="1" t="s">
        <v>972</v>
      </c>
      <c r="O188" s="7">
        <f t="shared" si="37"/>
        <v>17690848955762.336</v>
      </c>
      <c r="P188" s="7">
        <f t="shared" si="38"/>
        <v>17690848955762.336</v>
      </c>
      <c r="Q188" s="45">
        <f>SUMIFS('SEDS 2021'!$F$23:$F$40,'SEDS 2021'!E$23:E$40,Calculations!L188,'SEDS 2021'!D$23:D$40,Calculations!N188)*J188*K188</f>
        <v>17690848955762.336</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17629844625930.258</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17610297821913.277</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17584269307851.572</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17548632611841.367</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17512512964886.604</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17431605972446.865</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17363154030681.197</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17313765941987.953</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17291651872423.859</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17277976735153.172</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17273808105947.934</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17281052370115.545</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17279705191165.051</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17249406374015.178</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17224394598783.988</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17206474576895.834</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17201340045801.604</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17196815558005.805</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17206525413837.355</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17214608487540.082</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17210999064691.752</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17194400803283.27</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17172769684663.607</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17148317115789.324</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17126101372342.178</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17109503110933.691</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17086778998071.164</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17070994127727.217</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17053480801371.27</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0.73777440637278546</v>
      </c>
      <c r="K189" s="12">
        <v>1</v>
      </c>
      <c r="L189" s="12" t="s">
        <v>1013</v>
      </c>
      <c r="M189" s="12" t="s">
        <v>1016</v>
      </c>
      <c r="N189" s="1" t="s">
        <v>964</v>
      </c>
      <c r="O189" s="7">
        <f t="shared" si="37"/>
        <v>9020767666720.0488</v>
      </c>
      <c r="P189" s="7">
        <f t="shared" si="38"/>
        <v>9020767666720.0488</v>
      </c>
      <c r="Q189" s="45">
        <f>SUMIFS('SEDS 2021'!$F$23:$F$40,'SEDS 2021'!E$23:E$40,Calculations!L189,'SEDS 2021'!D$23:D$40,Calculations!N189)*J189*K189</f>
        <v>9020767666720.0488</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9030815325988.1309</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9028316426273.8086</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9017904344130.7012</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8989531420290.7793</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8962668248361.6035</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8946060977343.3926</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8948143393772</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8947883091718.4277</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8932941753843.0801</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8912325831199.7734</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8889158948431.4043</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8888638344324.2344</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8887909498574.2305</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8890616639931.4355</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8877080933145.4062</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8876300026984.6875</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8882286974216.959</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8884109088591.9941</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8886555927895.6289</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8895770620592.252</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8913158797771.2305</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8932681451789.5059</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8950798474718.4902</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8964802725200.9512</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8972715907629.6855</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8974694203236.8867</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8980681150469.1582</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8988125789201.4609</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8990937051380.0957</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146172000000000.03</v>
      </c>
      <c r="Q199" s="7">
        <f t="shared" ref="Q199:AT199" si="40">SUM(Q4,Q17,Q30,Q43,Q56,Q69,Q82,Q95,Q108,Q121)</f>
        <v>146172000000000.03</v>
      </c>
      <c r="R199" s="7">
        <f t="shared" si="40"/>
        <v>146379245231872.75</v>
      </c>
      <c r="S199" s="7">
        <f t="shared" si="40"/>
        <v>146609416561574.91</v>
      </c>
      <c r="T199" s="7">
        <f t="shared" si="40"/>
        <v>146900642205265.03</v>
      </c>
      <c r="U199" s="7">
        <f t="shared" si="40"/>
        <v>147274853241092.22</v>
      </c>
      <c r="V199" s="7">
        <f t="shared" si="40"/>
        <v>147691746544505.5</v>
      </c>
      <c r="W199" s="7">
        <f t="shared" si="40"/>
        <v>148211826089294.5</v>
      </c>
      <c r="X199" s="7">
        <f t="shared" si="40"/>
        <v>148851519372395.72</v>
      </c>
      <c r="Y199" s="7">
        <f t="shared" si="40"/>
        <v>149440240323903.06</v>
      </c>
      <c r="Z199" s="7">
        <f t="shared" si="40"/>
        <v>150025151517637.62</v>
      </c>
      <c r="AA199" s="7">
        <f t="shared" si="40"/>
        <v>150686904994576.66</v>
      </c>
      <c r="AB199" s="7">
        <f t="shared" si="40"/>
        <v>151408577865593.16</v>
      </c>
      <c r="AC199" s="7">
        <f t="shared" si="40"/>
        <v>152287293247809.19</v>
      </c>
      <c r="AD199" s="7">
        <f t="shared" si="40"/>
        <v>153321670279275.62</v>
      </c>
      <c r="AE199" s="7">
        <f t="shared" si="40"/>
        <v>154462659059705.72</v>
      </c>
      <c r="AF199" s="7">
        <f t="shared" si="40"/>
        <v>155643238748399.22</v>
      </c>
      <c r="AG199" s="7">
        <f t="shared" si="40"/>
        <v>156871787408073.44</v>
      </c>
      <c r="AH199" s="7">
        <f t="shared" si="40"/>
        <v>158155269856290.94</v>
      </c>
      <c r="AI199" s="7">
        <f t="shared" si="40"/>
        <v>159408804277809.03</v>
      </c>
      <c r="AJ199" s="7">
        <f t="shared" si="40"/>
        <v>160607096608090.91</v>
      </c>
      <c r="AK199" s="7">
        <f t="shared" si="40"/>
        <v>161359355346070.94</v>
      </c>
      <c r="AL199" s="7">
        <f t="shared" si="40"/>
        <v>162139330174004.69</v>
      </c>
      <c r="AM199" s="7">
        <f t="shared" si="40"/>
        <v>162941742261792.41</v>
      </c>
      <c r="AN199" s="7">
        <f t="shared" si="40"/>
        <v>163778024757563.75</v>
      </c>
      <c r="AO199" s="7">
        <f t="shared" si="40"/>
        <v>164612670219493.56</v>
      </c>
      <c r="AP199" s="7">
        <f t="shared" si="40"/>
        <v>165446822012307.44</v>
      </c>
      <c r="AQ199" s="7">
        <f t="shared" si="40"/>
        <v>166254760098159.47</v>
      </c>
      <c r="AR199" s="7">
        <f t="shared" si="40"/>
        <v>166986173311710</v>
      </c>
      <c r="AS199" s="7">
        <f t="shared" si="40"/>
        <v>167724630676871.16</v>
      </c>
      <c r="AT199" s="7">
        <f t="shared" si="40"/>
        <v>168456993832467.62</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118954000000000</v>
      </c>
      <c r="Q202" s="7">
        <f t="shared" ref="Q202:AT202" si="41">SUM(Q134,Q147,Q160,Q173,Q186)</f>
        <v>118954000000000</v>
      </c>
      <c r="R202" s="7">
        <f t="shared" si="41"/>
        <v>119508566471233.77</v>
      </c>
      <c r="S202" s="7">
        <f t="shared" si="41"/>
        <v>119970268665115.09</v>
      </c>
      <c r="T202" s="7">
        <f t="shared" si="41"/>
        <v>120461436756219.34</v>
      </c>
      <c r="U202" s="7">
        <f t="shared" si="41"/>
        <v>120920352576767.44</v>
      </c>
      <c r="V202" s="7">
        <f t="shared" si="41"/>
        <v>121376606556409.56</v>
      </c>
      <c r="W202" s="7">
        <f t="shared" si="41"/>
        <v>121835422365461.73</v>
      </c>
      <c r="X202" s="7">
        <f t="shared" si="41"/>
        <v>122304975184125.81</v>
      </c>
      <c r="Y202" s="7">
        <f t="shared" si="41"/>
        <v>122829086366864.62</v>
      </c>
      <c r="Z202" s="7">
        <f t="shared" si="41"/>
        <v>123397900081390.88</v>
      </c>
      <c r="AA202" s="7">
        <f t="shared" si="41"/>
        <v>124045379617079.94</v>
      </c>
      <c r="AB202" s="7">
        <f t="shared" si="41"/>
        <v>124800621768850.91</v>
      </c>
      <c r="AC202" s="7">
        <f t="shared" si="41"/>
        <v>125633120229059.28</v>
      </c>
      <c r="AD202" s="7">
        <f t="shared" si="41"/>
        <v>126552137549994.66</v>
      </c>
      <c r="AE202" s="7">
        <f t="shared" si="41"/>
        <v>127529430906941.09</v>
      </c>
      <c r="AF202" s="7">
        <f t="shared" si="41"/>
        <v>128551479905766.66</v>
      </c>
      <c r="AG202" s="7">
        <f t="shared" si="41"/>
        <v>129639781952482.2</v>
      </c>
      <c r="AH202" s="7">
        <f t="shared" si="41"/>
        <v>130778175124523.19</v>
      </c>
      <c r="AI202" s="7">
        <f t="shared" si="41"/>
        <v>131984263020082.39</v>
      </c>
      <c r="AJ202" s="7">
        <f t="shared" si="41"/>
        <v>133247285934152.73</v>
      </c>
      <c r="AK202" s="7">
        <f t="shared" si="41"/>
        <v>134581040198663.64</v>
      </c>
      <c r="AL202" s="7">
        <f t="shared" si="41"/>
        <v>135977330923162.95</v>
      </c>
      <c r="AM202" s="7">
        <f t="shared" si="41"/>
        <v>137448727256988.55</v>
      </c>
      <c r="AN202" s="7">
        <f t="shared" si="41"/>
        <v>138978091090956.55</v>
      </c>
      <c r="AO202" s="7">
        <f t="shared" si="41"/>
        <v>140562959128486.06</v>
      </c>
      <c r="AP202" s="7">
        <f t="shared" si="41"/>
        <v>142225370206352.06</v>
      </c>
      <c r="AQ202" s="7">
        <f t="shared" si="41"/>
        <v>143912631141348.88</v>
      </c>
      <c r="AR202" s="7">
        <f t="shared" si="41"/>
        <v>145669206662729.38</v>
      </c>
      <c r="AS202" s="7">
        <f t="shared" si="41"/>
        <v>147492176950148.78</v>
      </c>
      <c r="AT202" s="7">
        <f t="shared" si="41"/>
        <v>149382966208802.06</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232901227585244.38</v>
      </c>
      <c r="D16" s="142" t="s">
        <v>1091</v>
      </c>
      <c r="E16" s="212">
        <f>'SEDS 2021'!H26</f>
        <v>2.9133603558408619E-2</v>
      </c>
      <c r="F16" s="207">
        <f>'SEDS 2021'!H28</f>
        <v>1.5189540616311479E-2</v>
      </c>
      <c r="G16" s="142" t="s">
        <v>819</v>
      </c>
      <c r="H16" s="142"/>
      <c r="I16" s="142"/>
    </row>
    <row r="17" spans="1:12" x14ac:dyDescent="0.2">
      <c r="A17" s="139"/>
      <c r="B17" s="146" t="s">
        <v>715</v>
      </c>
      <c r="C17" s="147">
        <f>C16/C15</f>
        <v>2.035446716456726E-2</v>
      </c>
      <c r="D17" s="142" t="s">
        <v>1092</v>
      </c>
      <c r="E17" s="212">
        <f>'SEDS 2021'!H35</f>
        <v>2.6243889868941606E-2</v>
      </c>
      <c r="F17" s="212">
        <f>'SEDS 2021'!H37</f>
        <v>1.7753181566973784E-2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8.58338607697352</v>
      </c>
      <c r="D29" s="152">
        <f>D28*F16</f>
        <v>-15.042657758551748</v>
      </c>
      <c r="E29" s="152">
        <f>E28*$E$17</f>
        <v>-1.0692485071840361</v>
      </c>
      <c r="F29" s="158">
        <f>F28*$F$17</f>
        <v>-0.32918907933287406</v>
      </c>
      <c r="G29" s="177">
        <f>G28*C17</f>
        <v>0.10767513130056081</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5.6850655765697811</v>
      </c>
      <c r="D32" s="159">
        <f>D29*About!F6</f>
        <v>-9.9632586762794766</v>
      </c>
      <c r="E32" s="241">
        <f>E29</f>
        <v>-1.0692485071840361</v>
      </c>
      <c r="F32" s="243">
        <f>F29</f>
        <v>-0.32918907933287406</v>
      </c>
      <c r="G32" s="173">
        <f>G29*About!F6</f>
        <v>7.1316864570688018E-2</v>
      </c>
      <c r="H32" s="142"/>
      <c r="I32" s="142"/>
      <c r="K32" s="100"/>
      <c r="L32" s="100"/>
    </row>
    <row r="33" spans="1:12" x14ac:dyDescent="0.2">
      <c r="A33" s="139"/>
      <c r="B33" s="146" t="s">
        <v>710</v>
      </c>
      <c r="C33" s="160">
        <f>C29*About!F5</f>
        <v>2.8983205004037389</v>
      </c>
      <c r="D33" s="160">
        <f>D29*About!F5</f>
        <v>-5.0793990822722712</v>
      </c>
      <c r="E33" s="242"/>
      <c r="F33" s="244"/>
      <c r="G33" s="174">
        <f>G29*About!F5</f>
        <v>3.6358266729872794E-2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5685065576569.7812</v>
      </c>
      <c r="D38" s="156">
        <f>D32*Trillion</f>
        <v>-9963258676279.4766</v>
      </c>
      <c r="E38" s="238">
        <f>E32*Trillion</f>
        <v>-1069248507184.0361</v>
      </c>
      <c r="F38" s="240">
        <f>F32*Trillion</f>
        <v>-329189079332.87408</v>
      </c>
      <c r="G38" s="168">
        <f>G32*Trillion</f>
        <v>71316864570.688019</v>
      </c>
      <c r="H38" s="142"/>
      <c r="I38" s="142"/>
      <c r="K38" s="100"/>
      <c r="L38" s="100"/>
    </row>
    <row r="39" spans="1:12" ht="16" thickBot="1" x14ac:dyDescent="0.25">
      <c r="A39" s="139"/>
      <c r="B39" s="169" t="s">
        <v>710</v>
      </c>
      <c r="C39" s="170">
        <f>C33*Trillion</f>
        <v>2898320500403.7388</v>
      </c>
      <c r="D39" s="171">
        <f>D33*Trillion</f>
        <v>-5079399082272.2715</v>
      </c>
      <c r="E39" s="239"/>
      <c r="F39" s="239"/>
      <c r="G39" s="172">
        <f>G33*Trillion</f>
        <v>36358266729.872795</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Tennessee</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3219564.7987403842</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0.14315359485617529</v>
      </c>
      <c r="K4">
        <f>IF(ISBLANK(Calculations!K4),"",Calculations!K4)</f>
        <v>0.66233366710848462</v>
      </c>
      <c r="L4" t="str">
        <f>IF(ISBLANK(Calculations!L4),"",Calculations!L4)</f>
        <v>RESIDENTIAL</v>
      </c>
      <c r="M4" t="str">
        <f>IF(ISBLANK(Calculations!M4),"",Calculations!M4)</f>
        <v>heating</v>
      </c>
      <c r="N4" t="str">
        <f>IF(ISBLANK(Calculations!N4),"",Calculations!N4)</f>
        <v>electricity</v>
      </c>
      <c r="O4">
        <f>IF(ISBLANK(Calculations!O4),"",Calculations!O4)</f>
        <v>13859363290980.348</v>
      </c>
      <c r="P4">
        <f>IF(ISBLANK(Calculations!P4),"",Calculations!P4)</f>
        <v>13859363290980.348</v>
      </c>
      <c r="Q4">
        <f>IF(ISBLANK(Calculations!Q4),"",Calculations!Q4)-(SUMIFS(BDEQ!C:C,BDEQ!$AG:$AG,About!$B$2,BDEQ!$AH:$AH,$I4)*BDEQ!$C$2*$J4*$K4)</f>
        <v>13859360071415.549</v>
      </c>
      <c r="R4">
        <f>IF(ISBLANK(Calculations!R4),"",Calculations!R4)-(SUMIFS(BDEQ!D:D,BDEQ!$AG:$AG,About!$B$2,BDEQ!$AH:$AH,$I4)*BDEQ!$C$2*$J4*$K4)</f>
        <v>13899351614187.762</v>
      </c>
      <c r="S4" s="99">
        <f>IF(ISBLANK(Calculations!S4),"",Calculations!S4+ ('IRA Buildings Changes'!$G$38/($AB$3-$R$3)*(S3-$R$3)))-(SUMIFS(BDEQ!D:D,BDEQ!$AG:$AG,About!$B$2,BDEQ!$AH:$AH,$I4)*BDEQ!$C$2*$J4*$K4)</f>
        <v>13935668764514.465</v>
      </c>
      <c r="T4" s="99">
        <f>IF(ISBLANK(Calculations!T4),"",Calculations!T4+ ('IRA Buildings Changes'!$G$38/($AB$3-$R$3)*(T3-$R$3)))-(SUMIFS(BDEQ!E:E,BDEQ!$AG:$AG,About!$B$2,BDEQ!$AH:$AH,$I4)*BDEQ!$C$2*$J4*$K4)</f>
        <v>13961226380113.467</v>
      </c>
      <c r="U4" s="99">
        <f>IF(ISBLANK(Calculations!U4),"",Calculations!U4+ ('IRA Buildings Changes'!$G$38/($AB$3-$R$3)*(U3-$R$3)))-(SUMIFS(BDEQ!F:F,BDEQ!$AG:$AG,About!$B$2,BDEQ!$AH:$AH,$I4)*BDEQ!$C$2*$J4*$K4)</f>
        <v>13985890626272.404</v>
      </c>
      <c r="V4" s="99">
        <f>IF(ISBLANK(Calculations!V4),"",Calculations!V4+ ('IRA Buildings Changes'!$G$38/($AB$3-$R$3)*(V3-$R$3)))-(SUMIFS(BDEQ!G:G,BDEQ!$AG:$AG,About!$B$2,BDEQ!$AH:$AH,$I4)*BDEQ!$C$2*$J4*$K4)</f>
        <v>14001766299147.461</v>
      </c>
      <c r="W4" s="99">
        <f>IF(ISBLANK(Calculations!W4),"",Calculations!W4+ ('IRA Buildings Changes'!$G$38/($AB$3-$R$3)*(W3-$R$3)))-(SUMIFS(BDEQ!H:H,BDEQ!$AG:$AG,About!$B$2,BDEQ!$AH:$AH,$I4)*BDEQ!$C$2*$J4*$K4)</f>
        <v>14013600549395.752</v>
      </c>
      <c r="X4" s="99">
        <f>IF(ISBLANK(Calculations!X4),"",Calculations!X4+ ('IRA Buildings Changes'!$G$38/($AB$3-$R$3)*(X3-$R$3)))-(SUMIFS(BDEQ!I:I,BDEQ!$AG:$AG,About!$B$2,BDEQ!$AH:$AH,$I4)*BDEQ!$C$2*$J4*$K4)</f>
        <v>14021403213908.422</v>
      </c>
      <c r="Y4" s="99">
        <f>IF(ISBLANK(Calculations!Y4),"",Calculations!Y4+ ('IRA Buildings Changes'!$G$38/($AB$3-$R$3)*(Y3-$R$3)))-(SUMIFS(BDEQ!J:J,BDEQ!$AG:$AG,About!$B$2,BDEQ!$AH:$AH,$I4)*BDEQ!$C$2*$J4*$K4)</f>
        <v>14017968182662.104</v>
      </c>
      <c r="Z4" s="99">
        <f>IF(ISBLANK(Calculations!Z4),"",Calculations!Z4+ ('IRA Buildings Changes'!$G$38/($AB$3-$R$3)*(Z3-$R$3)))-(SUMIFS(BDEQ!K:K,BDEQ!$AG:$AG,About!$B$2,BDEQ!$AH:$AH,$I4)*BDEQ!$C$2*$J4*$K4)</f>
        <v>14008498936640.42</v>
      </c>
      <c r="AA4" s="99">
        <f>IF(ISBLANK(Calculations!AA4),"",Calculations!AA4+ ('IRA Buildings Changes'!$G$38/($AB$3-$R$3)*(AA3-$R$3)))-(SUMIFS(BDEQ!L:L,BDEQ!$AG:$AG,About!$B$2,BDEQ!$AH:$AH,$I4)*BDEQ!$C$2*$J4*$K4)</f>
        <v>14006132719229.473</v>
      </c>
      <c r="AB4" s="98">
        <f>IF(ISBLANK(Calculations!AB4),"",Calculations!AB4 + 'IRA Buildings Changes'!G38)-(SUMIFS(BDEQ!D:D,BDEQ!$AG:$AG,About!$B$2,BDEQ!$AH:$AH,$I4)*BDEQ!$C$2*$J4*$K4)</f>
        <v>13999059089513.77</v>
      </c>
      <c r="AC4" s="99">
        <f>IF(ISBLANK(Calculations!AC4),"",Calculations!AC4+ 'IRA Buildings Changes'!$G$38)-(SUMIFS(BDEQ!D:D,BDEQ!$AG:$AG,About!$B$2,BDEQ!$AH:$AH,$I4)*BDEQ!$C$2*$J4*$K4)</f>
        <v>13989235823547.279</v>
      </c>
      <c r="AD4" s="99">
        <f>IF(ISBLANK(Calculations!AD4),"",Calculations!AD4+ 'IRA Buildings Changes'!$G$38)-(SUMIFS(BDEQ!E:E,BDEQ!$AG:$AG,About!$B$2,BDEQ!$AH:$AH,$I4)*BDEQ!$C$2*$J4*$K4)</f>
        <v>13986107877487.689</v>
      </c>
      <c r="AE4" s="99">
        <f>IF(ISBLANK(Calculations!AE4),"",Calculations!AE4+ 'IRA Buildings Changes'!$G$38)-(SUMIFS(BDEQ!F:F,BDEQ!$AG:$AG,About!$B$2,BDEQ!$AH:$AH,$I4)*BDEQ!$C$2*$J4*$K4)</f>
        <v>13996298608248.82</v>
      </c>
      <c r="AF4" s="99">
        <f>IF(ISBLANK(Calculations!AF4),"",Calculations!AF4+ 'IRA Buildings Changes'!$G$38)-(SUMIFS(BDEQ!G:G,BDEQ!$AG:$AG,About!$B$2,BDEQ!$AH:$AH,$I4)*BDEQ!$C$2*$J4*$K4)</f>
        <v>14023156544452.994</v>
      </c>
      <c r="AG4" s="99">
        <f>IF(ISBLANK(Calculations!AG4),"",Calculations!AG4+ 'IRA Buildings Changes'!$G$38)-(SUMIFS(BDEQ!H:H,BDEQ!$AG:$AG,About!$B$2,BDEQ!$AH:$AH,$I4)*BDEQ!$C$2*$J4*$K4)</f>
        <v>14055756646822.209</v>
      </c>
      <c r="AH4" s="99">
        <f>IF(ISBLANK(Calculations!AH4),"",Calculations!AH4+ 'IRA Buildings Changes'!$G$38)-(SUMIFS(BDEQ!I:I,BDEQ!$AG:$AG,About!$B$2,BDEQ!$AH:$AH,$I4)*BDEQ!$C$2*$J4*$K4)</f>
        <v>14095599322918.787</v>
      </c>
      <c r="AI4" s="99">
        <f>IF(ISBLANK(Calculations!AI4),"",Calculations!AI4+ 'IRA Buildings Changes'!$G$38)-(SUMIFS(BDEQ!J:J,BDEQ!$AG:$AG,About!$B$2,BDEQ!$AH:$AH,$I4)*BDEQ!$C$2*$J4*$K4)</f>
        <v>14144152891146.414</v>
      </c>
      <c r="AJ4" s="99">
        <f>IF(ISBLANK(Calculations!AJ4),"",Calculations!AJ4+ 'IRA Buildings Changes'!$G$38)-(SUMIFS(BDEQ!K:K,BDEQ!$AG:$AG,About!$B$2,BDEQ!$AH:$AH,$I4)*BDEQ!$C$2*$J4*$K4)</f>
        <v>14194082424156.471</v>
      </c>
      <c r="AK4" s="99">
        <f>IF(ISBLANK(Calculations!AK4),"",Calculations!AK4+ 'IRA Buildings Changes'!$G$38)-(SUMIFS(BDEQ!L:L,BDEQ!$AG:$AG,About!$B$2,BDEQ!$AH:$AH,$I4)*BDEQ!$C$2*$J4*$K4)</f>
        <v>14152068090064.467</v>
      </c>
      <c r="AL4" s="99">
        <f>IF(ISBLANK(Calculations!AL4),"",Calculations!AL4+ 'IRA Buildings Changes'!$G$38)-(SUMIFS(BDEQ!M:M,BDEQ!$AG:$AG,About!$B$2,BDEQ!$AH:$AH,$I4)*BDEQ!$C$2*$J4*$K4)</f>
        <v>14115384775471.434</v>
      </c>
      <c r="AM4" s="99">
        <f>IF(ISBLANK(Calculations!AM4),"",Calculations!AM4+ 'IRA Buildings Changes'!$G$38)-(SUMIFS(BDEQ!N:N,BDEQ!$AG:$AG,About!$B$2,BDEQ!$AH:$AH,$I4)*BDEQ!$C$2*$J4*$K4)</f>
        <v>14075491246711.053</v>
      </c>
      <c r="AN4" s="99">
        <f>IF(ISBLANK(Calculations!AN4),"",Calculations!AN4+ 'IRA Buildings Changes'!$G$38)-(SUMIFS(BDEQ!O:O,BDEQ!$AG:$AG,About!$B$2,BDEQ!$AH:$AH,$I4)*BDEQ!$C$2*$J4*$K4)</f>
        <v>14034250414178.697</v>
      </c>
      <c r="AO4" s="99">
        <f>IF(ISBLANK(Calculations!AO4),"",Calculations!AO4+ 'IRA Buildings Changes'!$G$38)-(SUMIFS(BDEQ!P:P,BDEQ!$AG:$AG,About!$B$2,BDEQ!$AH:$AH,$I4)*BDEQ!$C$2*$J4*$K4)</f>
        <v>13991197624404.764</v>
      </c>
      <c r="AP4" s="99">
        <f>IF(ISBLANK(Calculations!AP4),"",Calculations!AP4+ 'IRA Buildings Changes'!$G$38)-(SUMIFS(BDEQ!Q:Q,BDEQ!$AG:$AG,About!$B$2,BDEQ!$AH:$AH,$I4)*BDEQ!$C$2*$J4*$K4)</f>
        <v>13946928785059.701</v>
      </c>
      <c r="AQ4" s="99">
        <f>IF(ISBLANK(Calculations!AQ4),"",Calculations!AQ4+ 'IRA Buildings Changes'!$G$38)-(SUMIFS(BDEQ!R:R,BDEQ!$AG:$AG,About!$B$2,BDEQ!$AH:$AH,$I4)*BDEQ!$C$2*$J4*$K4)</f>
        <v>13906122638023.826</v>
      </c>
      <c r="AR4" s="99">
        <f>IF(ISBLANK(Calculations!AR4),"",Calculations!AR4+ 'IRA Buildings Changes'!$G$38)-(SUMIFS(BDEQ!S:S,BDEQ!$AG:$AG,About!$B$2,BDEQ!$AH:$AH,$I4)*BDEQ!$C$2*$J4*$K4)</f>
        <v>13863071538954.123</v>
      </c>
      <c r="AS4" s="99">
        <f>IF(ISBLANK(Calculations!AS4),"",Calculations!AS4+ 'IRA Buildings Changes'!$G$38)-(SUMIFS(BDEQ!T:T,BDEQ!$AG:$AG,About!$B$2,BDEQ!$AH:$AH,$I4)*BDEQ!$C$2*$J4*$K4)</f>
        <v>13821431371506.201</v>
      </c>
      <c r="AT4" s="99">
        <f>IF(ISBLANK(Calculations!AT4),"",Calculations!AT4+ 'IRA Buildings Changes'!$G$38)-(SUMIFS(BDEQ!U:U,BDEQ!$AG:$AG,About!$B$2,BDEQ!$AH:$AH,$I4)*BDEQ!$C$2*$J4*$K4)</f>
        <v>13781596422789.273</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0.66233366710848462</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0.7178401134015836</v>
      </c>
      <c r="K6">
        <f>IF(ISBLANK(Calculations!K6),"",Calculations!K6)</f>
        <v>0.66233366710848462</v>
      </c>
      <c r="L6" t="str">
        <f>IF(ISBLANK(Calculations!L6),"",Calculations!L6)</f>
        <v>RESIDENTIAL</v>
      </c>
      <c r="M6" t="str">
        <f>IF(ISBLANK(Calculations!M6),"",Calculations!M6)</f>
        <v>heating</v>
      </c>
      <c r="N6" t="str">
        <f>IF(ISBLANK(Calculations!N6),"",Calculations!N6)</f>
        <v>natural gas</v>
      </c>
      <c r="O6">
        <f>IF(ISBLANK(Calculations!O6),"",Calculations!O6)</f>
        <v>35489465518817.461</v>
      </c>
      <c r="P6">
        <f>IF(ISBLANK(Calculations!P6),"",Calculations!P6)</f>
        <v>35489465518817.461</v>
      </c>
      <c r="Q6">
        <f>IF(ISBLANK(Calculations!Q6),"",Calculations!Q6)</f>
        <v>35489465518817.461</v>
      </c>
      <c r="R6">
        <f>IF(ISBLANK(Calculations!R6),"",Calculations!R6)</f>
        <v>35446162609104.273</v>
      </c>
      <c r="S6" s="99">
        <f>IF(ISBLANK(Calculations!S6),"",Calculations!S6 + ('IRA Buildings Changes'!$D$38/($AB$3-$R$3)*(S3-$R$3)))</f>
        <v>34368324085092.559</v>
      </c>
      <c r="T6" s="99">
        <f>IF(ISBLANK(Calculations!T6),"",Calculations!T6 + ('IRA Buildings Changes'!$D$38/($AB$3-$R$3)*(T3-$R$3)))</f>
        <v>33264055013803.098</v>
      </c>
      <c r="U6" s="99">
        <f>IF(ISBLANK(Calculations!U6),"",Calculations!U6 + ('IRA Buildings Changes'!$D$38/($AB$3-$R$3)*(U3-$R$3)))</f>
        <v>32154370732957.613</v>
      </c>
      <c r="V6" s="99">
        <f>IF(ISBLANK(Calculations!V6),"",Calculations!V6 + ('IRA Buildings Changes'!$D$38/($AB$3-$R$3)*(V3-$R$3)))</f>
        <v>31039357891517.57</v>
      </c>
      <c r="W6" s="99">
        <f>IF(ISBLANK(Calculations!W6),"",Calculations!W6 + ('IRA Buildings Changes'!$D$38/($AB$3-$R$3)*(W3-$R$3)))</f>
        <v>29930446696744.258</v>
      </c>
      <c r="X6" s="99">
        <f>IF(ISBLANK(Calculations!X6),"",Calculations!X6 + ('IRA Buildings Changes'!$D$38/($AB$3-$R$3)*(X3-$R$3)))</f>
        <v>28842337877876.852</v>
      </c>
      <c r="Y6" s="99">
        <f>IF(ISBLANK(Calculations!Y6),"",Calculations!Y6 + ('IRA Buildings Changes'!$D$38/($AB$3-$R$3)*(Y3-$R$3)))</f>
        <v>27726450195793.355</v>
      </c>
      <c r="Z6" s="99">
        <f>IF(ISBLANK(Calculations!Z6),"",Calculations!Z6 + ('IRA Buildings Changes'!$D$38/($AB$3-$R$3)*(Z3-$R$3)))</f>
        <v>26608801381023.656</v>
      </c>
      <c r="AA6" s="99">
        <f>IF(ISBLANK(Calculations!AA6),"",Calculations!AA6 + ('IRA Buildings Changes'!$D$38/($AB$3-$R$3)*(AA3-$R$3)))</f>
        <v>25517850509529.539</v>
      </c>
      <c r="AB6" s="98">
        <f>IF(ISBLANK(Calculations!AB6),"",Calculations!AB6 + 'IRA Buildings Changes'!D38)</f>
        <v>24425993022820.688</v>
      </c>
      <c r="AC6" s="99">
        <f>IF(ISBLANK(Calculations!AC6),"",Calculations!AC6  + 'IRA Buildings Changes'!$D$38)</f>
        <v>24337067005506.348</v>
      </c>
      <c r="AD6" s="99">
        <f>IF(ISBLANK(Calculations!AD6),"",Calculations!AD6  + 'IRA Buildings Changes'!$D$38)</f>
        <v>24255155719049.051</v>
      </c>
      <c r="AE6" s="99">
        <f>IF(ISBLANK(Calculations!AE6),"",Calculations!AE6  + 'IRA Buildings Changes'!$D$38)</f>
        <v>24190256346862.102</v>
      </c>
      <c r="AF6" s="99">
        <f>IF(ISBLANK(Calculations!AF6),"",Calculations!AF6  + 'IRA Buildings Changes'!$D$38)</f>
        <v>24164245912692.238</v>
      </c>
      <c r="AG6" s="99">
        <f>IF(ISBLANK(Calculations!AG6),"",Calculations!AG6  + 'IRA Buildings Changes'!$D$38)</f>
        <v>24133415680395.93</v>
      </c>
      <c r="AH6" s="99">
        <f>IF(ISBLANK(Calculations!AH6),"",Calculations!AH6  + 'IRA Buildings Changes'!$D$38)</f>
        <v>24115192777747.641</v>
      </c>
      <c r="AI6" s="99">
        <f>IF(ISBLANK(Calculations!AI6),"",Calculations!AI6  + 'IRA Buildings Changes'!$D$38)</f>
        <v>24116662745912.027</v>
      </c>
      <c r="AJ6" s="99">
        <f>IF(ISBLANK(Calculations!AJ6),"",Calculations!AJ6  + 'IRA Buildings Changes'!$D$38)</f>
        <v>24131222398011.867</v>
      </c>
      <c r="AK6" s="99">
        <f>IF(ISBLANK(Calculations!AK6),"",Calculations!AK6  + 'IRA Buildings Changes'!$D$38)</f>
        <v>23920613091938.254</v>
      </c>
      <c r="AL6" s="99">
        <f>IF(ISBLANK(Calculations!AL6),"",Calculations!AL6  + 'IRA Buildings Changes'!$D$38)</f>
        <v>23740682644638.508</v>
      </c>
      <c r="AM6" s="99">
        <f>IF(ISBLANK(Calculations!AM6),"",Calculations!AM6  + 'IRA Buildings Changes'!$D$38)</f>
        <v>23570242081230.77</v>
      </c>
      <c r="AN6" s="99">
        <f>IF(ISBLANK(Calculations!AN6),"",Calculations!AN6  + 'IRA Buildings Changes'!$D$38)</f>
        <v>23419532622950.102</v>
      </c>
      <c r="AO6" s="99">
        <f>IF(ISBLANK(Calculations!AO6),"",Calculations!AO6  + 'IRA Buildings Changes'!$D$38)</f>
        <v>23287975976476.844</v>
      </c>
      <c r="AP6" s="99">
        <f>IF(ISBLANK(Calculations!AP6),"",Calculations!AP6  + 'IRA Buildings Changes'!$D$38)</f>
        <v>23172438367976.73</v>
      </c>
      <c r="AQ6" s="99">
        <f>IF(ISBLANK(Calculations!AQ6),"",Calculations!AQ6  + 'IRA Buildings Changes'!$D$38)</f>
        <v>23077553278364.559</v>
      </c>
      <c r="AR6" s="99">
        <f>IF(ISBLANK(Calculations!AR6),"",Calculations!AR6  + 'IRA Buildings Changes'!$D$38)</f>
        <v>22979706517776.328</v>
      </c>
      <c r="AS6" s="99">
        <f>IF(ISBLANK(Calculations!AS6),"",Calculations!AS6  + 'IRA Buildings Changes'!$D$38)</f>
        <v>22884112067397.914</v>
      </c>
      <c r="AT6" s="99">
        <f>IF(ISBLANK(Calculations!AT6),"",Calculations!AT6  + 'IRA Buildings Changes'!$D$38)</f>
        <v>22787828887275.164</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0.99788072446601195</v>
      </c>
      <c r="K7">
        <f>IF(ISBLANK(Calculations!K7),"",Calculations!K7)</f>
        <v>0.66233366710848462</v>
      </c>
      <c r="L7" t="str">
        <f>IF(ISBLANK(Calculations!L7),"",Calculations!L7)</f>
        <v>RESIDENTIAL</v>
      </c>
      <c r="M7" t="str">
        <f>IF(ISBLANK(Calculations!M7),"",Calculations!M7)</f>
        <v>heating</v>
      </c>
      <c r="N7" t="str">
        <f>IF(ISBLANK(Calculations!N7),"",Calculations!N7)</f>
        <v>petroleum diesel</v>
      </c>
      <c r="O7">
        <f>IF(ISBLANK(Calculations!O7),"",Calculations!O7)</f>
        <v>187043189879.00195</v>
      </c>
      <c r="P7">
        <f>IF(ISBLANK(Calculations!P7),"",Calculations!P7)</f>
        <v>187043189879.00195</v>
      </c>
      <c r="Q7">
        <f>IF(ISBLANK(Calculations!Q7),"",Calculations!Q7)</f>
        <v>187043189879.00195</v>
      </c>
      <c r="R7">
        <f>IF(ISBLANK(Calculations!R7),"",Calculations!R7)</f>
        <v>192655876581.86484</v>
      </c>
      <c r="S7">
        <f>IF(ISBLANK(Calculations!S7),"",Calculations!S7)</f>
        <v>196805740724.52087</v>
      </c>
      <c r="T7">
        <f>IF(ISBLANK(Calculations!T7),"",Calculations!T7)</f>
        <v>199235892250.87933</v>
      </c>
      <c r="U7">
        <f>IF(ISBLANK(Calculations!U7),"",Calculations!U7)</f>
        <v>199680709893.06094</v>
      </c>
      <c r="V7">
        <f>IF(ISBLANK(Calculations!V7),"",Calculations!V7)</f>
        <v>197880975944.47461</v>
      </c>
      <c r="W7">
        <f>IF(ISBLANK(Calculations!W7),"",Calculations!W7)</f>
        <v>193647640834.44302</v>
      </c>
      <c r="X7">
        <f>IF(ISBLANK(Calculations!X7),"",Calculations!X7)</f>
        <v>187022846890.69763</v>
      </c>
      <c r="Y7">
        <f>IF(ISBLANK(Calculations!Y7),"",Calculations!Y7)</f>
        <v>177810351758.82236</v>
      </c>
      <c r="Z7">
        <f>IF(ISBLANK(Calculations!Z7),"",Calculations!Z7)</f>
        <v>166577446937.77115</v>
      </c>
      <c r="AA7">
        <f>IF(ISBLANK(Calculations!AA7),"",Calculations!AA7)</f>
        <v>154041224714.19763</v>
      </c>
      <c r="AB7">
        <f>IF(ISBLANK(Calculations!AB7),"",Calculations!AB7)</f>
        <v>140821747853.68689</v>
      </c>
      <c r="AC7">
        <f>IF(ISBLANK(Calculations!AC7),"",Calculations!AC7)</f>
        <v>127563488871.47423</v>
      </c>
      <c r="AD7">
        <f>IF(ISBLANK(Calculations!AD7),"",Calculations!AD7)</f>
        <v>114778921651.27458</v>
      </c>
      <c r="AE7">
        <f>IF(ISBLANK(Calculations!AE7),"",Calculations!AE7)</f>
        <v>102808231959.21667</v>
      </c>
      <c r="AF7">
        <f>IF(ISBLANK(Calculations!AF7),"",Calculations!AF7)</f>
        <v>91885185248.554916</v>
      </c>
      <c r="AG7">
        <f>IF(ISBLANK(Calculations!AG7),"",Calculations!AG7)</f>
        <v>81855898823.208649</v>
      </c>
      <c r="AH7">
        <f>IF(ISBLANK(Calculations!AH7),"",Calculations!AH7)</f>
        <v>72689748056.457611</v>
      </c>
      <c r="AI7">
        <f>IF(ISBLANK(Calculations!AI7),"",Calculations!AI7)</f>
        <v>64246462140.34552</v>
      </c>
      <c r="AJ7">
        <f>IF(ISBLANK(Calculations!AJ7),"",Calculations!AJ7)</f>
        <v>56382410532.992958</v>
      </c>
      <c r="AK7">
        <f>IF(ISBLANK(Calculations!AK7),"",Calculations!AK7)</f>
        <v>48651464305.440956</v>
      </c>
      <c r="AL7">
        <f>IF(ISBLANK(Calculations!AL7),"",Calculations!AL7)</f>
        <v>41495912384.490349</v>
      </c>
      <c r="AM7">
        <f>IF(ISBLANK(Calculations!AM7),"",Calculations!AM7)</f>
        <v>34885426370.647728</v>
      </c>
      <c r="AN7">
        <f>IF(ISBLANK(Calculations!AN7),"",Calculations!AN7)</f>
        <v>28864832860.756611</v>
      </c>
      <c r="AO7">
        <f>IF(ISBLANK(Calculations!AO7),"",Calculations!AO7)</f>
        <v>23470068059.077641</v>
      </c>
      <c r="AP7">
        <f>IF(ISBLANK(Calculations!AP7),"",Calculations!AP7)</f>
        <v>18726608409.959248</v>
      </c>
      <c r="AQ7">
        <f>IF(ISBLANK(Calculations!AQ7),"",Calculations!AQ7)</f>
        <v>14648194872.010237</v>
      </c>
      <c r="AR7">
        <f>IF(ISBLANK(Calculations!AR7),"",Calculations!AR7)</f>
        <v>11215198712.359528</v>
      </c>
      <c r="AS7">
        <f>IF(ISBLANK(Calculations!AS7),"",Calculations!AS7)</f>
        <v>8399773513.1698084</v>
      </c>
      <c r="AT7">
        <f>IF(ISBLANK(Calculations!AT7),"",Calculations!AT7)</f>
        <v>6150120002.3477736</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0.66233366710848462</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0.66233366710848462</v>
      </c>
      <c r="L9" t="str">
        <f>IF(ISBLANK(Calculations!L9),"",Calculations!L9)</f>
        <v>RESIDENTIAL</v>
      </c>
      <c r="M9" t="str">
        <f>IF(ISBLANK(Calculations!M9),"",Calculations!M9)</f>
        <v>heating</v>
      </c>
      <c r="N9" t="str">
        <f>IF(ISBLANK(Calculations!N9),"",Calculations!N9)</f>
        <v>biomass</v>
      </c>
      <c r="O9">
        <f>IF(ISBLANK(Calculations!O9),"",Calculations!O9)</f>
        <v>3811730254209.3291</v>
      </c>
      <c r="P9">
        <f>IF(ISBLANK(Calculations!P9),"",Calculations!P9)</f>
        <v>3811730254209.3291</v>
      </c>
      <c r="Q9">
        <f>IF(ISBLANK(Calculations!Q9),"",Calculations!Q9)</f>
        <v>3811730254209.3291</v>
      </c>
      <c r="R9">
        <f>IF(ISBLANK(Calculations!R9),"",Calculations!R9)</f>
        <v>3802450092702.0239</v>
      </c>
      <c r="S9">
        <f>IF(ISBLANK(Calculations!S9),"",Calculations!S9)</f>
        <v>3789259963729.1094</v>
      </c>
      <c r="T9">
        <f>IF(ISBLANK(Calculations!T9),"",Calculations!T9)</f>
        <v>3773865364707.4009</v>
      </c>
      <c r="U9">
        <f>IF(ISBLANK(Calculations!U9),"",Calculations!U9)</f>
        <v>3758179802457.8833</v>
      </c>
      <c r="V9">
        <f>IF(ISBLANK(Calculations!V9),"",Calculations!V9)</f>
        <v>3742465299149.5225</v>
      </c>
      <c r="W9">
        <f>IF(ISBLANK(Calculations!W9),"",Calculations!W9)</f>
        <v>3727513824745.2646</v>
      </c>
      <c r="X9">
        <f>IF(ISBLANK(Calculations!X9),"",Calculations!X9)</f>
        <v>3715035386591.1187</v>
      </c>
      <c r="Y9">
        <f>IF(ISBLANK(Calculations!Y9),"",Calculations!Y9)</f>
        <v>3699792635770.6587</v>
      </c>
      <c r="Z9">
        <f>IF(ISBLANK(Calculations!Z9),"",Calculations!Z9)</f>
        <v>3684661237238.9551</v>
      </c>
      <c r="AA9">
        <f>IF(ISBLANK(Calculations!AA9),"",Calculations!AA9)</f>
        <v>3671973634080.0308</v>
      </c>
      <c r="AB9">
        <f>IF(ISBLANK(Calculations!AB9),"",Calculations!AB9)</f>
        <v>3659617138446.1587</v>
      </c>
      <c r="AC9">
        <f>IF(ISBLANK(Calculations!AC9),"",Calculations!AC9)</f>
        <v>3647951572429.521</v>
      </c>
      <c r="AD9">
        <f>IF(ISBLANK(Calculations!AD9),"",Calculations!AD9)</f>
        <v>3638309750779.6362</v>
      </c>
      <c r="AE9">
        <f>IF(ISBLANK(Calculations!AE9),"",Calculations!AE9)</f>
        <v>3631767755065.1953</v>
      </c>
      <c r="AF9">
        <f>IF(ISBLANK(Calculations!AF9),"",Calculations!AF9)</f>
        <v>3631720512928.6289</v>
      </c>
      <c r="AG9">
        <f>IF(ISBLANK(Calculations!AG9),"",Calculations!AG9)</f>
        <v>3633627335145.8926</v>
      </c>
      <c r="AH9">
        <f>IF(ISBLANK(Calculations!AH9),"",Calculations!AH9)</f>
        <v>3639423576032.7607</v>
      </c>
      <c r="AI9">
        <f>IF(ISBLANK(Calculations!AI9),"",Calculations!AI9)</f>
        <v>3648091425487.3389</v>
      </c>
      <c r="AJ9">
        <f>IF(ISBLANK(Calculations!AJ9),"",Calculations!AJ9)</f>
        <v>3658378283556.1147</v>
      </c>
      <c r="AK9">
        <f>IF(ISBLANK(Calculations!AK9),"",Calculations!AK9)</f>
        <v>3648651864660.8804</v>
      </c>
      <c r="AL9">
        <f>IF(ISBLANK(Calculations!AL9),"",Calculations!AL9)</f>
        <v>3639797760891.7588</v>
      </c>
      <c r="AM9">
        <f>IF(ISBLANK(Calculations!AM9),"",Calculations!AM9)</f>
        <v>3628333977598.3438</v>
      </c>
      <c r="AN9">
        <f>IF(ISBLANK(Calculations!AN9),"",Calculations!AN9)</f>
        <v>3614594188711.9604</v>
      </c>
      <c r="AO9">
        <f>IF(ISBLANK(Calculations!AO9),"",Calculations!AO9)</f>
        <v>3598766818327.377</v>
      </c>
      <c r="AP9">
        <f>IF(ISBLANK(Calculations!AP9),"",Calculations!AP9)</f>
        <v>3581793549388.9214</v>
      </c>
      <c r="AQ9">
        <f>IF(ISBLANK(Calculations!AQ9),"",Calculations!AQ9)</f>
        <v>3565761444619.4253</v>
      </c>
      <c r="AR9">
        <f>IF(ISBLANK(Calculations!AR9),"",Calculations!AR9)</f>
        <v>3549212765391.8213</v>
      </c>
      <c r="AS9">
        <f>IF(ISBLANK(Calculations!AS9),"",Calculations!AS9)</f>
        <v>3533241918992.228</v>
      </c>
      <c r="AT9">
        <f>IF(ISBLANK(Calculations!AT9),"",Calculations!AT9)</f>
        <v>3517847646554.2803</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0.66233366710848462</v>
      </c>
      <c r="L10" t="str">
        <f>IF(ISBLANK(Calculations!L10),"",Calculations!L10)</f>
        <v>RESIDENTIAL</v>
      </c>
      <c r="M10" t="str">
        <f>IF(ISBLANK(Calculations!M10),"",Calculations!M10)</f>
        <v>heating</v>
      </c>
      <c r="N10" t="str">
        <f>IF(ISBLANK(Calculations!N10),"",Calculations!N10)</f>
        <v>kerosene</v>
      </c>
      <c r="O10">
        <f>IF(ISBLANK(Calculations!O10),"",Calculations!O10)</f>
        <v>123856395749.28662</v>
      </c>
      <c r="P10">
        <f>IF(ISBLANK(Calculations!P10),"",Calculations!P10)</f>
        <v>123856395749.28662</v>
      </c>
      <c r="Q10">
        <f>IF(ISBLANK(Calculations!Q10),"",Calculations!Q10)</f>
        <v>123856395749.28662</v>
      </c>
      <c r="R10">
        <f>IF(ISBLANK(Calculations!R10),"",Calculations!R10)</f>
        <v>124124999361.3351</v>
      </c>
      <c r="S10">
        <f>IF(ISBLANK(Calculations!S10),"",Calculations!S10)</f>
        <v>124159674196.92966</v>
      </c>
      <c r="T10">
        <f>IF(ISBLANK(Calculations!T10),"",Calculations!T10)</f>
        <v>123956285183.27473</v>
      </c>
      <c r="U10">
        <f>IF(ISBLANK(Calculations!U10),"",Calculations!U10)</f>
        <v>123498659755.55475</v>
      </c>
      <c r="V10">
        <f>IF(ISBLANK(Calculations!V10),"",Calculations!V10)</f>
        <v>122702726078.86258</v>
      </c>
      <c r="W10">
        <f>IF(ISBLANK(Calculations!W10),"",Calculations!W10)</f>
        <v>121498549858.14549</v>
      </c>
      <c r="X10">
        <f>IF(ISBLANK(Calculations!X10),"",Calculations!X10)</f>
        <v>119856467526.30426</v>
      </c>
      <c r="Y10">
        <f>IF(ISBLANK(Calculations!Y10),"",Calculations!Y10)</f>
        <v>117563623637.48035</v>
      </c>
      <c r="Z10">
        <f>IF(ISBLANK(Calculations!Z10),"",Calculations!Z10)</f>
        <v>114714858831.10771</v>
      </c>
      <c r="AA10">
        <f>IF(ISBLANK(Calculations!AA10),"",Calculations!AA10)</f>
        <v>111426692191.05841</v>
      </c>
      <c r="AB10">
        <f>IF(ISBLANK(Calculations!AB10),"",Calculations!AB10)</f>
        <v>107719072666.93001</v>
      </c>
      <c r="AC10">
        <f>IF(ISBLANK(Calculations!AC10),"",Calculations!AC10)</f>
        <v>103682697174.86887</v>
      </c>
      <c r="AD10">
        <f>IF(ISBLANK(Calculations!AD10),"",Calculations!AD10)</f>
        <v>99413573202.085938</v>
      </c>
      <c r="AE10">
        <f>IF(ISBLANK(Calculations!AE10),"",Calculations!AE10)</f>
        <v>94990087115.564041</v>
      </c>
      <c r="AF10">
        <f>IF(ISBLANK(Calculations!AF10),"",Calculations!AF10)</f>
        <v>90536849649.058716</v>
      </c>
      <c r="AG10">
        <f>IF(ISBLANK(Calculations!AG10),"",Calculations!AG10)</f>
        <v>85993081608.154587</v>
      </c>
      <c r="AH10">
        <f>IF(ISBLANK(Calculations!AH10),"",Calculations!AH10)</f>
        <v>81454872983.767822</v>
      </c>
      <c r="AI10">
        <f>IF(ISBLANK(Calculations!AI10),"",Calculations!AI10)</f>
        <v>76965471925.990219</v>
      </c>
      <c r="AJ10">
        <f>IF(ISBLANK(Calculations!AJ10),"",Calculations!AJ10)</f>
        <v>72569180125.132065</v>
      </c>
      <c r="AK10">
        <f>IF(ISBLANK(Calculations!AK10),"",Calculations!AK10)</f>
        <v>67979966367.378548</v>
      </c>
      <c r="AL10">
        <f>IF(ISBLANK(Calculations!AL10),"",Calculations!AL10)</f>
        <v>63671757747.402618</v>
      </c>
      <c r="AM10">
        <f>IF(ISBLANK(Calculations!AM10),"",Calculations!AM10)</f>
        <v>59644554083.127632</v>
      </c>
      <c r="AN10">
        <f>IF(ISBLANK(Calculations!AN10),"",Calculations!AN10)</f>
        <v>55956607827.908508</v>
      </c>
      <c r="AO10">
        <f>IF(ISBLANK(Calculations!AO10),"",Calculations!AO10)</f>
        <v>52641132435.539474</v>
      </c>
      <c r="AP10">
        <f>IF(ISBLANK(Calculations!AP10),"",Calculations!AP10)</f>
        <v>49720959492.408005</v>
      </c>
      <c r="AQ10">
        <f>IF(ISBLANK(Calculations!AQ10),"",Calculations!AQ10)</f>
        <v>47219627794.416817</v>
      </c>
      <c r="AR10">
        <f>IF(ISBLANK(Calculations!AR10),"",Calculations!AR10)</f>
        <v>45104115984.630142</v>
      </c>
      <c r="AS10">
        <f>IF(ISBLANK(Calculations!AS10),"",Calculations!AS10)</f>
        <v>43369375460.14872</v>
      </c>
      <c r="AT10">
        <f>IF(ISBLANK(Calculations!AT10),"",Calculations!AT10)</f>
        <v>41983974604.71312</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0.66233366710848462</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0.66233366710848462</v>
      </c>
      <c r="C12">
        <f>IF(ISBLANK(Calculations!C12),"",Calculations!C12)</f>
        <v>0.33766633289151538</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0.68953498215203246</v>
      </c>
      <c r="K12">
        <f>IF(ISBLANK(Calculations!K12),"",Calculations!K12)</f>
        <v>0.66233366710848462</v>
      </c>
      <c r="L12" t="str">
        <f>IF(ISBLANK(Calculations!L12),"",Calculations!L12)</f>
        <v>RESIDENTIAL</v>
      </c>
      <c r="M12" t="str">
        <f>IF(ISBLANK(Calculations!M12),"",Calculations!M12)</f>
        <v>heating</v>
      </c>
      <c r="N12" t="str">
        <f>IF(ISBLANK(Calculations!N12),"",Calculations!N12)</f>
        <v>LPG propane or butane</v>
      </c>
      <c r="O12">
        <f>IF(ISBLANK(Calculations!O12),"",Calculations!O12)</f>
        <v>2795017667969.4355</v>
      </c>
      <c r="P12">
        <f>IF(ISBLANK(Calculations!P12),"",Calculations!P12)</f>
        <v>2795017667969.4355</v>
      </c>
      <c r="Q12">
        <f>IF(ISBLANK(Calculations!Q12),"",Calculations!Q12)</f>
        <v>2795017667969.4355</v>
      </c>
      <c r="R12">
        <f>IF(ISBLANK(Calculations!R12),"",Calculations!R12)</f>
        <v>2798274275423.4043</v>
      </c>
      <c r="S12">
        <f>IF(ISBLANK(Calculations!S12),"",Calculations!S12)</f>
        <v>2800793057536.9102</v>
      </c>
      <c r="T12">
        <f>IF(ISBLANK(Calculations!T12),"",Calculations!T12)</f>
        <v>2803357630847.1191</v>
      </c>
      <c r="U12">
        <f>IF(ISBLANK(Calculations!U12),"",Calculations!U12)</f>
        <v>2807709176048.1807</v>
      </c>
      <c r="V12">
        <f>IF(ISBLANK(Calculations!V12),"",Calculations!V12)</f>
        <v>2812587512996.9409</v>
      </c>
      <c r="W12">
        <f>IF(ISBLANK(Calculations!W12),"",Calculations!W12)</f>
        <v>2818585065212.8477</v>
      </c>
      <c r="X12">
        <f>IF(ISBLANK(Calculations!X12),"",Calculations!X12)</f>
        <v>2826497004863.1123</v>
      </c>
      <c r="Y12">
        <f>IF(ISBLANK(Calculations!Y12),"",Calculations!Y12)</f>
        <v>2834023418306.1963</v>
      </c>
      <c r="Z12">
        <f>IF(ISBLANK(Calculations!Z12),"",Calculations!Z12)</f>
        <v>2842412147892.7207</v>
      </c>
      <c r="AA12">
        <f>IF(ISBLANK(Calculations!AA12),"",Calculations!AA12)</f>
        <v>2852363163792.5898</v>
      </c>
      <c r="AB12">
        <f>IF(ISBLANK(Calculations!AB12),"",Calculations!AB12)</f>
        <v>2861315865332.8916</v>
      </c>
      <c r="AC12">
        <f>IF(ISBLANK(Calculations!AC12),"",Calculations!AC12)</f>
        <v>2868587490463.1567</v>
      </c>
      <c r="AD12">
        <f>IF(ISBLANK(Calculations!AD12),"",Calculations!AD12)</f>
        <v>2874848021046.1978</v>
      </c>
      <c r="AE12">
        <f>IF(ISBLANK(Calculations!AE12),"",Calculations!AE12)</f>
        <v>2879199498436.0288</v>
      </c>
      <c r="AF12">
        <f>IF(ISBLANK(Calculations!AF12),"",Calculations!AF12)</f>
        <v>2882849239934.165</v>
      </c>
      <c r="AG12">
        <f>IF(ISBLANK(Calculations!AG12),"",Calculations!AG12)</f>
        <v>2882372810756.0386</v>
      </c>
      <c r="AH12">
        <f>IF(ISBLANK(Calculations!AH12),"",Calculations!AH12)</f>
        <v>2880682904017.8359</v>
      </c>
      <c r="AI12">
        <f>IF(ISBLANK(Calculations!AI12),"",Calculations!AI12)</f>
        <v>2878367129467.6968</v>
      </c>
      <c r="AJ12">
        <f>IF(ISBLANK(Calculations!AJ12),"",Calculations!AJ12)</f>
        <v>2876336176461.46</v>
      </c>
      <c r="AK12">
        <f>IF(ISBLANK(Calculations!AK12),"",Calculations!AK12)</f>
        <v>2865483993783.1797</v>
      </c>
      <c r="AL12">
        <f>IF(ISBLANK(Calculations!AL12),"",Calculations!AL12)</f>
        <v>2856597010320.3696</v>
      </c>
      <c r="AM12">
        <f>IF(ISBLANK(Calculations!AM12),"",Calculations!AM12)</f>
        <v>2848218831814.106</v>
      </c>
      <c r="AN12">
        <f>IF(ISBLANK(Calculations!AN12),"",Calculations!AN12)</f>
        <v>2841348842041.7866</v>
      </c>
      <c r="AO12">
        <f>IF(ISBLANK(Calculations!AO12),"",Calculations!AO12)</f>
        <v>2835961591637.6323</v>
      </c>
      <c r="AP12">
        <f>IF(ISBLANK(Calculations!AP12),"",Calculations!AP12)</f>
        <v>2831849485108.9346</v>
      </c>
      <c r="AQ12">
        <f>IF(ISBLANK(Calculations!AQ12),"",Calculations!AQ12)</f>
        <v>2829587594887.7275</v>
      </c>
      <c r="AR12">
        <f>IF(ISBLANK(Calculations!AR12),"",Calculations!AR12)</f>
        <v>2827258092851.9937</v>
      </c>
      <c r="AS12">
        <f>IF(ISBLANK(Calculations!AS12),"",Calculations!AS12)</f>
        <v>2825398666497.2959</v>
      </c>
      <c r="AT12">
        <f>IF(ISBLANK(Calculations!AT12),"",Calculations!AT12)</f>
        <v>2823769143734.4971</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0.66233366710848462</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0.13411535177284409</v>
      </c>
      <c r="K17">
        <f>IF(ISBLANK(Calculations!K17),"",Calculations!K17)</f>
        <v>0.66233366710848462</v>
      </c>
      <c r="L17" t="str">
        <f>IF(ISBLANK(Calculations!L17),"",Calculations!L17)</f>
        <v>RESIDENTIAL</v>
      </c>
      <c r="M17" t="str">
        <f>IF(ISBLANK(Calculations!M17),"",Calculations!M17)</f>
        <v>cooling</v>
      </c>
      <c r="N17" t="str">
        <f>IF(ISBLANK(Calculations!N17),"",Calculations!N17)</f>
        <v>electricity</v>
      </c>
      <c r="O17">
        <f>P17</f>
        <v>12984329069660.73</v>
      </c>
      <c r="P17">
        <f>IF(ISBLANK(Calculations!P17),"",Calculations!P17)</f>
        <v>12984329069660.73</v>
      </c>
      <c r="Q17">
        <f>IF(ISBLANK(Calculations!Q17),"",Calculations!Q17)</f>
        <v>12984329069660.73</v>
      </c>
      <c r="R17">
        <f>IF(ISBLANK(Calculations!R17),"",Calculations!R17)</f>
        <v>12688496276132.424</v>
      </c>
      <c r="S17" s="99">
        <f>IF(ISBLANK(Calculations!S17),"",Calculations!S17 + ('IRA Buildings Changes'!$C$38/($AB$16-$R$16)*(S16-$R$16)))</f>
        <v>12978722164851.543</v>
      </c>
      <c r="T17" s="99">
        <f>IF(ISBLANK(Calculations!T17),"",Calculations!T17 + ('IRA Buildings Changes'!$C$38/($AB$16-$R$16)*(T16-$R$16)))</f>
        <v>13289542105944.547</v>
      </c>
      <c r="U17" s="99">
        <f>IF(ISBLANK(Calculations!U17),"",Calculations!U17 + ('IRA Buildings Changes'!$C$38/($AB$16-$R$16)*(U16-$R$16)))</f>
        <v>13623204889929.992</v>
      </c>
      <c r="V17" s="99">
        <f>IF(ISBLANK(Calculations!V17),"",Calculations!V17 + ('IRA Buildings Changes'!$C$38/($AB$16-$R$16)*(V16-$R$16)))</f>
        <v>13982998777049.391</v>
      </c>
      <c r="W17" s="99">
        <f>IF(ISBLANK(Calculations!W17),"",Calculations!W17 + ('IRA Buildings Changes'!$C$38/($AB$16-$R$16)*(W16-$R$16)))</f>
        <v>14368682543036.637</v>
      </c>
      <c r="X17" s="99">
        <f>IF(ISBLANK(Calculations!X17),"",Calculations!X17 + ('IRA Buildings Changes'!$C$38/($AB$16-$R$16)*(X16-$R$16)))</f>
        <v>14778453950745.139</v>
      </c>
      <c r="Y17" s="99">
        <f>IF(ISBLANK(Calculations!Y17),"",Calculations!Y17 + ('IRA Buildings Changes'!$C$38/($AB$16-$R$16)*(Y16-$R$16)))</f>
        <v>15202475449420.93</v>
      </c>
      <c r="Z17" s="99">
        <f>IF(ISBLANK(Calculations!Z17),"",Calculations!Z17 + ('IRA Buildings Changes'!$C$38/($AB$16-$R$16)*(Z16-$R$16)))</f>
        <v>15649167992556.234</v>
      </c>
      <c r="AA17" s="99">
        <f>IF(ISBLANK(Calculations!AA17),"",Calculations!AA17 + ('IRA Buildings Changes'!$C$38/($AB$16-$R$16)*(AA16-$R$16)))</f>
        <v>16113030186109.066</v>
      </c>
      <c r="AB17" s="98">
        <f>IF(ISBLANK(Calculations!AB17),"",Calculations!AB17 + 'IRA Buildings Changes'!$C$38)</f>
        <v>16591449542079.744</v>
      </c>
      <c r="AC17" s="99">
        <f>IF(ISBLANK(Calculations!AC17),"",Calculations!AC17 + 'IRA Buildings Changes'!$C$38)</f>
        <v>16512703597480.469</v>
      </c>
      <c r="AD17" s="99">
        <f>IF(ISBLANK(Calculations!AD17),"",Calculations!AD17 + 'IRA Buildings Changes'!$C$38)</f>
        <v>16442815213414.404</v>
      </c>
      <c r="AE17" s="99">
        <f>IF(ISBLANK(Calculations!AE17),"",Calculations!AE17 + 'IRA Buildings Changes'!$C$38)</f>
        <v>16380979400105.986</v>
      </c>
      <c r="AF17" s="99">
        <f>IF(ISBLANK(Calculations!AF17),"",Calculations!AF17 + 'IRA Buildings Changes'!$C$38)</f>
        <v>16321162153911.9</v>
      </c>
      <c r="AG17" s="99">
        <f>IF(ISBLANK(Calculations!AG17),"",Calculations!AG17 + 'IRA Buildings Changes'!$C$38)</f>
        <v>16274975952239.486</v>
      </c>
      <c r="AH17" s="99">
        <f>IF(ISBLANK(Calculations!AH17),"",Calculations!AH17 + 'IRA Buildings Changes'!$C$38)</f>
        <v>16235297696121.068</v>
      </c>
      <c r="AI17" s="99">
        <f>IF(ISBLANK(Calculations!AI17),"",Calculations!AI17 + 'IRA Buildings Changes'!$C$38)</f>
        <v>16201343412149.434</v>
      </c>
      <c r="AJ17" s="99">
        <f>IF(ISBLANK(Calculations!AJ17),"",Calculations!AJ17 + 'IRA Buildings Changes'!$C$38)</f>
        <v>16172160372513.281</v>
      </c>
      <c r="AK17" s="99">
        <f>IF(ISBLANK(Calculations!AK17),"",Calculations!AK17 + 'IRA Buildings Changes'!$C$38)</f>
        <v>16147267398287.967</v>
      </c>
      <c r="AL17" s="99">
        <f>IF(ISBLANK(Calculations!AL17),"",Calculations!AL17 + 'IRA Buildings Changes'!$C$38)</f>
        <v>16124097368138.283</v>
      </c>
      <c r="AM17" s="99">
        <f>IF(ISBLANK(Calculations!AM17),"",Calculations!AM17 + 'IRA Buildings Changes'!$C$38)</f>
        <v>16097739854310.787</v>
      </c>
      <c r="AN17" s="99">
        <f>IF(ISBLANK(Calculations!AN17),"",Calculations!AN17 + 'IRA Buildings Changes'!$C$38)</f>
        <v>16079521141570.904</v>
      </c>
      <c r="AO17" s="99">
        <f>IF(ISBLANK(Calculations!AO17),"",Calculations!AO17 + 'IRA Buildings Changes'!$C$38)</f>
        <v>16063484877290.775</v>
      </c>
      <c r="AP17" s="99">
        <f>IF(ISBLANK(Calculations!AP17),"",Calculations!AP17 + 'IRA Buildings Changes'!$C$38)</f>
        <v>16049455573567.672</v>
      </c>
      <c r="AQ17" s="99">
        <f>IF(ISBLANK(Calculations!AQ17),"",Calculations!AQ17 + 'IRA Buildings Changes'!$C$38)</f>
        <v>16037199725680.355</v>
      </c>
      <c r="AR17" s="99">
        <f>IF(ISBLANK(Calculations!AR17),"",Calculations!AR17 + 'IRA Buildings Changes'!$C$38)</f>
        <v>16020885442235.902</v>
      </c>
      <c r="AS17" s="99">
        <f>IF(ISBLANK(Calculations!AS17),"",Calculations!AS17 + 'IRA Buildings Changes'!$C$38)</f>
        <v>16011202863043.182</v>
      </c>
      <c r="AT17" s="99">
        <f>IF(ISBLANK(Calculations!AT17),"",Calculations!AT17 + 'IRA Buildings Changes'!$C$38)</f>
        <v>16001965178654.633</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0.66233366710848462</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0.66233366710848462</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0.66233366710848462</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0.66233366710848462</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0.66233366710848462</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0.66233366710848462</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0.66233366710848462</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0.66233366710848462</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0.66233366710848462</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3.6657760677143408E-2</v>
      </c>
      <c r="K30">
        <f>IF(ISBLANK(Calculations!K30),"",Calculations!K30)</f>
        <v>0.66233366710848462</v>
      </c>
      <c r="L30" t="str">
        <f>IF(ISBLANK(Calculations!L30),"",Calculations!L30)</f>
        <v>RESIDENTIAL</v>
      </c>
      <c r="M30" t="str">
        <f>IF(ISBLANK(Calculations!M30),"",Calculations!M30)</f>
        <v>lighting</v>
      </c>
      <c r="N30" t="str">
        <f>IF(ISBLANK(Calculations!N30),"",Calculations!N30)</f>
        <v>electricity</v>
      </c>
      <c r="O30">
        <f t="shared" si="0"/>
        <v>3549007785440.3813</v>
      </c>
      <c r="P30">
        <f>IF(ISBLANK(Calculations!P30),"",Calculations!P30)</f>
        <v>3549007785440.3813</v>
      </c>
      <c r="Q30">
        <f>IF(ISBLANK(Calculations!Q30),"",Calculations!Q30)</f>
        <v>3549007785440.3813</v>
      </c>
      <c r="R30">
        <f>IF(ISBLANK(Calculations!R30),"",Calculations!R30)</f>
        <v>3536069303158.0464</v>
      </c>
      <c r="S30">
        <f>IF(ISBLANK(Calculations!S30),"",Calculations!S30)</f>
        <v>3523821025923.0562</v>
      </c>
      <c r="T30">
        <f>IF(ISBLANK(Calculations!T30),"",Calculations!T30)</f>
        <v>3514827544003.6182</v>
      </c>
      <c r="U30">
        <f>IF(ISBLANK(Calculations!U30),"",Calculations!U30)</f>
        <v>3513615005291.7827</v>
      </c>
      <c r="V30">
        <f>IF(ISBLANK(Calculations!V30),"",Calculations!V30)</f>
        <v>3521440840810.2026</v>
      </c>
      <c r="W30">
        <f>IF(ISBLANK(Calculations!W30),"",Calculations!W30)</f>
        <v>3531066921438.1826</v>
      </c>
      <c r="X30">
        <f>IF(ISBLANK(Calculations!X30),"",Calculations!X30)</f>
        <v>3539535373666.8306</v>
      </c>
      <c r="Y30">
        <f>IF(ISBLANK(Calculations!Y30),"",Calculations!Y30)</f>
        <v>3546103530401.6821</v>
      </c>
      <c r="Z30">
        <f>IF(ISBLANK(Calculations!Z30),"",Calculations!Z30)</f>
        <v>3556656883436.8628</v>
      </c>
      <c r="AA30">
        <f>IF(ISBLANK(Calculations!AA30),"",Calculations!AA30)</f>
        <v>3571321858904.7812</v>
      </c>
      <c r="AB30">
        <f>IF(ISBLANK(Calculations!AB30),"",Calculations!AB30)</f>
        <v>3591559226224.5303</v>
      </c>
      <c r="AC30">
        <f>IF(ISBLANK(Calculations!AC30),"",Calculations!AC30)</f>
        <v>3615687813973.1099</v>
      </c>
      <c r="AD30">
        <f>IF(ISBLANK(Calculations!AD30),"",Calculations!AD30)</f>
        <v>3640708490600.1494</v>
      </c>
      <c r="AE30">
        <f>IF(ISBLANK(Calculations!AE30),"",Calculations!AE30)</f>
        <v>3665252201562.606</v>
      </c>
      <c r="AF30">
        <f>IF(ISBLANK(Calculations!AF30),"",Calculations!AF30)</f>
        <v>3686574332789.4653</v>
      </c>
      <c r="AG30">
        <f>IF(ISBLANK(Calculations!AG30),"",Calculations!AG30)</f>
        <v>3705318119403.4565</v>
      </c>
      <c r="AH30">
        <f>IF(ISBLANK(Calculations!AH30),"",Calculations!AH30)</f>
        <v>3722167974379.4805</v>
      </c>
      <c r="AI30">
        <f>IF(ISBLANK(Calculations!AI30),"",Calculations!AI30)</f>
        <v>3737597435278.5747</v>
      </c>
      <c r="AJ30">
        <f>IF(ISBLANK(Calculations!AJ30),"",Calculations!AJ30)</f>
        <v>3752040429446.1421</v>
      </c>
      <c r="AK30">
        <f>IF(ISBLANK(Calculations!AK30),"",Calculations!AK30)</f>
        <v>3752338103483.8433</v>
      </c>
      <c r="AL30">
        <f>IF(ISBLANK(Calculations!AL30),"",Calculations!AL30)</f>
        <v>3753431953942.543</v>
      </c>
      <c r="AM30">
        <f>IF(ISBLANK(Calculations!AM30),"",Calculations!AM30)</f>
        <v>3755786922268.2954</v>
      </c>
      <c r="AN30">
        <f>IF(ISBLANK(Calculations!AN30),"",Calculations!AN30)</f>
        <v>3759711143521.0068</v>
      </c>
      <c r="AO30">
        <f>IF(ISBLANK(Calculations!AO30),"",Calculations!AO30)</f>
        <v>3765117766987.1025</v>
      </c>
      <c r="AP30">
        <f>IF(ISBLANK(Calculations!AP30),"",Calculations!AP30)</f>
        <v>3771804583832.2856</v>
      </c>
      <c r="AQ30">
        <f>IF(ISBLANK(Calculations!AQ30),"",Calculations!AQ30)</f>
        <v>3779471608384.7363</v>
      </c>
      <c r="AR30">
        <f>IF(ISBLANK(Calculations!AR30),"",Calculations!AR30)</f>
        <v>3787807884364.7607</v>
      </c>
      <c r="AS30">
        <f>IF(ISBLANK(Calculations!AS30),"",Calculations!AS30)</f>
        <v>3796618037015.791</v>
      </c>
      <c r="AT30">
        <f>IF(ISBLANK(Calculations!AT30),"",Calculations!AT30)</f>
        <v>3805808704712.9316</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0.66233366710848462</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0.66233366710848462</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0.66233366710848462</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0.66233366710848462</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0.66233366710848462</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0.66233366710848462</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0.66233366710848462</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0.66233366710848462</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0.66233366710848462</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0.27009864574111969</v>
      </c>
      <c r="K43">
        <f>IF(ISBLANK(Calculations!K43),"",Calculations!K43)</f>
        <v>0.66233366710848462</v>
      </c>
      <c r="L43" t="str">
        <f>IF(ISBLANK(Calculations!L43),"",Calculations!L43)</f>
        <v>RESIDENTIAL</v>
      </c>
      <c r="M43" t="str">
        <f>IF(ISBLANK(Calculations!M43),"",Calculations!M43)</f>
        <v>appl</v>
      </c>
      <c r="N43" t="str">
        <f>IF(ISBLANK(Calculations!N43),"",Calculations!N43)</f>
        <v>electricity</v>
      </c>
      <c r="O43">
        <f t="shared" si="0"/>
        <v>26149502284514.223</v>
      </c>
      <c r="P43">
        <f>IF(ISBLANK(Calculations!P43),"",Calculations!P43)</f>
        <v>26149502284514.223</v>
      </c>
      <c r="Q43">
        <f>IF(ISBLANK(Calculations!Q43),"",Calculations!Q43)</f>
        <v>26149502284514.223</v>
      </c>
      <c r="R43">
        <f>IF(ISBLANK(Calculations!R43),"",Calculations!R43)</f>
        <v>25972462060197.27</v>
      </c>
      <c r="S43">
        <f>IF(ISBLANK(Calculations!S43),"",Calculations!S43)</f>
        <v>25800703352243.797</v>
      </c>
      <c r="T43">
        <f>IF(ISBLANK(Calculations!T43),"",Calculations!T43)</f>
        <v>25644172310731.621</v>
      </c>
      <c r="U43">
        <f>IF(ISBLANK(Calculations!U43),"",Calculations!U43)</f>
        <v>25510440132641.594</v>
      </c>
      <c r="V43">
        <f>IF(ISBLANK(Calculations!V43),"",Calculations!V43)</f>
        <v>25407250201197.59</v>
      </c>
      <c r="W43">
        <f>IF(ISBLANK(Calculations!W43),"",Calculations!W43)</f>
        <v>25333481476136.363</v>
      </c>
      <c r="X43">
        <f>IF(ISBLANK(Calculations!X43),"",Calculations!X43)</f>
        <v>25285797725907.227</v>
      </c>
      <c r="Y43">
        <f>IF(ISBLANK(Calculations!Y43),"",Calculations!Y43)</f>
        <v>25258244869687.516</v>
      </c>
      <c r="Z43">
        <f>IF(ISBLANK(Calculations!Z43),"",Calculations!Z43)</f>
        <v>25254363390101.711</v>
      </c>
      <c r="AA43">
        <f>IF(ISBLANK(Calculations!AA43),"",Calculations!AA43)</f>
        <v>25276044129281.746</v>
      </c>
      <c r="AB43">
        <f>IF(ISBLANK(Calculations!AB43),"",Calculations!AB43)</f>
        <v>25317527841149.145</v>
      </c>
      <c r="AC43">
        <f>IF(ISBLANK(Calculations!AC43),"",Calculations!AC43)</f>
        <v>25375005666642.863</v>
      </c>
      <c r="AD43">
        <f>IF(ISBLANK(Calculations!AD43),"",Calculations!AD43)</f>
        <v>25451703687642.348</v>
      </c>
      <c r="AE43">
        <f>IF(ISBLANK(Calculations!AE43),"",Calculations!AE43)</f>
        <v>25545928195851.363</v>
      </c>
      <c r="AF43">
        <f>IF(ISBLANK(Calculations!AF43),"",Calculations!AF43)</f>
        <v>25654520890305.617</v>
      </c>
      <c r="AG43">
        <f>IF(ISBLANK(Calculations!AG43),"",Calculations!AG43)</f>
        <v>25770122555153.582</v>
      </c>
      <c r="AH43">
        <f>IF(ISBLANK(Calculations!AH43),"",Calculations!AH43)</f>
        <v>25889507661067.668</v>
      </c>
      <c r="AI43">
        <f>IF(ISBLANK(Calculations!AI43),"",Calculations!AI43)</f>
        <v>26010674303209.945</v>
      </c>
      <c r="AJ43">
        <f>IF(ISBLANK(Calculations!AJ43),"",Calculations!AJ43)</f>
        <v>26132814253888.578</v>
      </c>
      <c r="AK43">
        <f>IF(ISBLANK(Calculations!AK43),"",Calculations!AK43)</f>
        <v>26142823637178.043</v>
      </c>
      <c r="AL43">
        <f>IF(ISBLANK(Calculations!AL43),"",Calculations!AL43)</f>
        <v>26153105480862.195</v>
      </c>
      <c r="AM43">
        <f>IF(ISBLANK(Calculations!AM43),"",Calculations!AM43)</f>
        <v>26163669458348.848</v>
      </c>
      <c r="AN43">
        <f>IF(ISBLANK(Calculations!AN43),"",Calculations!AN43)</f>
        <v>26174666056625.734</v>
      </c>
      <c r="AO43">
        <f>IF(ISBLANK(Calculations!AO43),"",Calculations!AO43)</f>
        <v>26186327311578.445</v>
      </c>
      <c r="AP43">
        <f>IF(ISBLANK(Calculations!AP43),"",Calculations!AP43)</f>
        <v>26198756422069.488</v>
      </c>
      <c r="AQ43">
        <f>IF(ISBLANK(Calculations!AQ43),"",Calculations!AQ43)</f>
        <v>26211973014467.09</v>
      </c>
      <c r="AR43">
        <f>IF(ISBLANK(Calculations!AR43),"",Calculations!AR43)</f>
        <v>26226079084969.758</v>
      </c>
      <c r="AS43">
        <f>IF(ISBLANK(Calculations!AS43),"",Calculations!AS43)</f>
        <v>26240903037908.645</v>
      </c>
      <c r="AT43">
        <f>IF(ISBLANK(Calculations!AT43),"",Calculations!AT43)</f>
        <v>26256270459913.125</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0.66233366710848462</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0.27867973528343376</v>
      </c>
      <c r="K45">
        <f>IF(ISBLANK(Calculations!K45),"",Calculations!K45)</f>
        <v>0.66233366710848462</v>
      </c>
      <c r="L45" t="str">
        <f>IF(ISBLANK(Calculations!L45),"",Calculations!L45)</f>
        <v>RESIDENTIAL</v>
      </c>
      <c r="M45" t="str">
        <f>IF(ISBLANK(Calculations!M45),"",Calculations!M45)</f>
        <v>appl</v>
      </c>
      <c r="N45" t="str">
        <f>IF(ISBLANK(Calculations!N45),"",Calculations!N45)</f>
        <v>natural gas</v>
      </c>
      <c r="O45">
        <f t="shared" si="0"/>
        <v>13777712712749.582</v>
      </c>
      <c r="P45">
        <f>IF(ISBLANK(Calculations!P45),"",Calculations!P45)</f>
        <v>13777712712749.582</v>
      </c>
      <c r="Q45">
        <f>IF(ISBLANK(Calculations!Q45),"",Calculations!Q45)</f>
        <v>13777712712749.582</v>
      </c>
      <c r="R45">
        <f>IF(ISBLANK(Calculations!R45),"",Calculations!R45)</f>
        <v>13800783139205.117</v>
      </c>
      <c r="S45">
        <f>IF(ISBLANK(Calculations!S45),"",Calculations!S45)</f>
        <v>13827379650992.754</v>
      </c>
      <c r="T45">
        <f>IF(ISBLANK(Calculations!T45),"",Calculations!T45)</f>
        <v>13860421125471.988</v>
      </c>
      <c r="U45">
        <f>IF(ISBLANK(Calculations!U45),"",Calculations!U45)</f>
        <v>13902494403738.824</v>
      </c>
      <c r="V45">
        <f>IF(ISBLANK(Calculations!V45),"",Calculations!V45)</f>
        <v>13956606825458.785</v>
      </c>
      <c r="W45">
        <f>IF(ISBLANK(Calculations!W45),"",Calculations!W45)</f>
        <v>14019333416604.711</v>
      </c>
      <c r="X45">
        <f>IF(ISBLANK(Calculations!X45),"",Calculations!X45)</f>
        <v>14085782434368.85</v>
      </c>
      <c r="Y45">
        <f>IF(ISBLANK(Calculations!Y45),"",Calculations!Y45)</f>
        <v>14151895611465.604</v>
      </c>
      <c r="Z45">
        <f>IF(ISBLANK(Calculations!Z45),"",Calculations!Z45)</f>
        <v>14220063355651.695</v>
      </c>
      <c r="AA45">
        <f>IF(ISBLANK(Calculations!AA45),"",Calculations!AA45)</f>
        <v>14289674161238.635</v>
      </c>
      <c r="AB45">
        <f>IF(ISBLANK(Calculations!AB45),"",Calculations!AB45)</f>
        <v>14357091626243.359</v>
      </c>
      <c r="AC45">
        <f>IF(ISBLANK(Calculations!AC45),"",Calculations!AC45)</f>
        <v>14422562522739.508</v>
      </c>
      <c r="AD45">
        <f>IF(ISBLANK(Calculations!AD45),"",Calculations!AD45)</f>
        <v>14491209767436.953</v>
      </c>
      <c r="AE45">
        <f>IF(ISBLANK(Calculations!AE45),"",Calculations!AE45)</f>
        <v>14564224022220.738</v>
      </c>
      <c r="AF45">
        <f>IF(ISBLANK(Calculations!AF45),"",Calculations!AF45)</f>
        <v>14640819088978.865</v>
      </c>
      <c r="AG45">
        <f>IF(ISBLANK(Calculations!AG45),"",Calculations!AG45)</f>
        <v>14718138089741.531</v>
      </c>
      <c r="AH45">
        <f>IF(ISBLANK(Calculations!AH45),"",Calculations!AH45)</f>
        <v>14795899750797.527</v>
      </c>
      <c r="AI45">
        <f>IF(ISBLANK(Calculations!AI45),"",Calculations!AI45)</f>
        <v>14873130058773.973</v>
      </c>
      <c r="AJ45">
        <f>IF(ISBLANK(Calculations!AJ45),"",Calculations!AJ45)</f>
        <v>14949712947278.527</v>
      </c>
      <c r="AK45">
        <f>IF(ISBLANK(Calculations!AK45),"",Calculations!AK45)</f>
        <v>14952883050978.471</v>
      </c>
      <c r="AL45">
        <f>IF(ISBLANK(Calculations!AL45),"",Calculations!AL45)</f>
        <v>14955728853229.869</v>
      </c>
      <c r="AM45">
        <f>IF(ISBLANK(Calculations!AM45),"",Calculations!AM45)</f>
        <v>14958782682458.375</v>
      </c>
      <c r="AN45">
        <f>IF(ISBLANK(Calculations!AN45),"",Calculations!AN45)</f>
        <v>14962387177132.611</v>
      </c>
      <c r="AO45">
        <f>IF(ISBLANK(Calculations!AO45),"",Calculations!AO45)</f>
        <v>14966588064399.129</v>
      </c>
      <c r="AP45">
        <f>IF(ISBLANK(Calculations!AP45),"",Calculations!AP45)</f>
        <v>14971279385327.723</v>
      </c>
      <c r="AQ45">
        <f>IF(ISBLANK(Calculations!AQ45),"",Calculations!AQ45)</f>
        <v>14976521940635.994</v>
      </c>
      <c r="AR45">
        <f>IF(ISBLANK(Calculations!AR45),"",Calculations!AR45)</f>
        <v>14982042565149.074</v>
      </c>
      <c r="AS45">
        <f>IF(ISBLANK(Calculations!AS45),"",Calculations!AS45)</f>
        <v>14988047978764.652</v>
      </c>
      <c r="AT45">
        <f>IF(ISBLANK(Calculations!AT45),"",Calculations!AT45)</f>
        <v>14994689444424.432</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2.1192755339880442E-3</v>
      </c>
      <c r="K46">
        <f>IF(ISBLANK(Calculations!K46),"",Calculations!K46)</f>
        <v>0.66233366710848462</v>
      </c>
      <c r="L46" t="str">
        <f>IF(ISBLANK(Calculations!L46),"",Calculations!L46)</f>
        <v>RESIDENTIAL</v>
      </c>
      <c r="M46" t="str">
        <f>IF(ISBLANK(Calculations!M46),"",Calculations!M46)</f>
        <v>appl</v>
      </c>
      <c r="N46" t="str">
        <f>IF(ISBLANK(Calculations!N46),"",Calculations!N46)</f>
        <v>petroleum diesel</v>
      </c>
      <c r="O46">
        <f t="shared" si="0"/>
        <v>397237912.69920486</v>
      </c>
      <c r="P46">
        <f>IF(ISBLANK(Calculations!P46),"",Calculations!P46)</f>
        <v>397237912.69920486</v>
      </c>
      <c r="Q46">
        <f>IF(ISBLANK(Calculations!Q46),"",Calculations!Q46)</f>
        <v>397237912.69920486</v>
      </c>
      <c r="R46">
        <f>IF(ISBLANK(Calculations!R46),"",Calculations!R46)</f>
        <v>382264420.54235864</v>
      </c>
      <c r="S46">
        <f>IF(ISBLANK(Calculations!S46),"",Calculations!S46)</f>
        <v>362009397.9101367</v>
      </c>
      <c r="T46">
        <f>IF(ISBLANK(Calculations!T46),"",Calculations!T46)</f>
        <v>338612371.76072556</v>
      </c>
      <c r="U46">
        <f>IF(ISBLANK(Calculations!U46),"",Calculations!U46)</f>
        <v>314422044.52643853</v>
      </c>
      <c r="V46">
        <f>IF(ISBLANK(Calculations!V46),"",Calculations!V46)</f>
        <v>291633234.8840149</v>
      </c>
      <c r="W46">
        <f>IF(ISBLANK(Calculations!W46),"",Calculations!W46)</f>
        <v>271792772.72274363</v>
      </c>
      <c r="X46">
        <f>IF(ISBLANK(Calculations!X46),"",Calculations!X46)</f>
        <v>255752113.14532986</v>
      </c>
      <c r="Y46">
        <f>IF(ISBLANK(Calculations!Y46),"",Calculations!Y46)</f>
        <v>243708374.5326046</v>
      </c>
      <c r="Z46">
        <f>IF(ISBLANK(Calculations!Z46),"",Calculations!Z46)</f>
        <v>235441204.90474495</v>
      </c>
      <c r="AA46">
        <f>IF(ISBLANK(Calculations!AA46),"",Calculations!AA46)</f>
        <v>230315555.40288466</v>
      </c>
      <c r="AB46">
        <f>IF(ISBLANK(Calculations!AB46),"",Calculations!AB46)</f>
        <v>227488891.12536314</v>
      </c>
      <c r="AC46">
        <f>IF(ISBLANK(Calculations!AC46),"",Calculations!AC46)</f>
        <v>226215176.66490927</v>
      </c>
      <c r="AD46">
        <f>IF(ISBLANK(Calculations!AD46),"",Calculations!AD46)</f>
        <v>225979989.66200575</v>
      </c>
      <c r="AE46">
        <f>IF(ISBLANK(Calculations!AE46),"",Calculations!AE46)</f>
        <v>226373583.81137565</v>
      </c>
      <c r="AF46">
        <f>IF(ISBLANK(Calculations!AF46),"",Calculations!AF46)</f>
        <v>227111346.1097627</v>
      </c>
      <c r="AG46">
        <f>IF(ISBLANK(Calculations!AG46),"",Calculations!AG46)</f>
        <v>227995044.46225378</v>
      </c>
      <c r="AH46">
        <f>IF(ISBLANK(Calculations!AH46),"",Calculations!AH46)</f>
        <v>228946633.91218129</v>
      </c>
      <c r="AI46">
        <f>IF(ISBLANK(Calculations!AI46),"",Calculations!AI46)</f>
        <v>229916354.49302134</v>
      </c>
      <c r="AJ46">
        <f>IF(ISBLANK(Calculations!AJ46),"",Calculations!AJ46)</f>
        <v>230886411.11105064</v>
      </c>
      <c r="AK46">
        <f>IF(ISBLANK(Calculations!AK46),"",Calculations!AK46)</f>
        <v>230913500.36355883</v>
      </c>
      <c r="AL46">
        <f>IF(ISBLANK(Calculations!AL46),"",Calculations!AL46)</f>
        <v>230938853.99449107</v>
      </c>
      <c r="AM46">
        <f>IF(ISBLANK(Calculations!AM46),"",Calculations!AM46)</f>
        <v>230971548.5296925</v>
      </c>
      <c r="AN46">
        <f>IF(ISBLANK(Calculations!AN46),"",Calculations!AN46)</f>
        <v>231017389.08508721</v>
      </c>
      <c r="AO46">
        <f>IF(ISBLANK(Calculations!AO46),"",Calculations!AO46)</f>
        <v>231077315.40892088</v>
      </c>
      <c r="AP46">
        <f>IF(ISBLANK(Calculations!AP46),"",Calculations!AP46)</f>
        <v>231147202.23199427</v>
      </c>
      <c r="AQ46">
        <f>IF(ISBLANK(Calculations!AQ46),"",Calculations!AQ46)</f>
        <v>231226718.6081109</v>
      </c>
      <c r="AR46">
        <f>IF(ISBLANK(Calculations!AR46),"",Calculations!AR46)</f>
        <v>231310652.95635927</v>
      </c>
      <c r="AS46">
        <f>IF(ISBLANK(Calculations!AS46),"",Calculations!AS46)</f>
        <v>231401266.69998884</v>
      </c>
      <c r="AT46">
        <f>IF(ISBLANK(Calculations!AT46),"",Calculations!AT46)</f>
        <v>231501785.88204259</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0.66233366710848462</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0.66233366710848462</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0.66233366710848462</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0.66233366710848462</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0.31046501784796748</v>
      </c>
      <c r="K51">
        <f>IF(ISBLANK(Calculations!K51),"",Calculations!K51)</f>
        <v>0.66233366710848462</v>
      </c>
      <c r="L51" t="str">
        <f>IF(ISBLANK(Calculations!L51),"",Calculations!L51)</f>
        <v>RESIDENTIAL</v>
      </c>
      <c r="M51" t="str">
        <f>IF(ISBLANK(Calculations!M51),"",Calculations!M51)</f>
        <v>appl</v>
      </c>
      <c r="N51" t="str">
        <f>IF(ISBLANK(Calculations!N51),"",Calculations!N51)</f>
        <v>LPG propane or butane</v>
      </c>
      <c r="O51">
        <f t="shared" si="0"/>
        <v>1258464374734.49</v>
      </c>
      <c r="P51">
        <f>IF(ISBLANK(Calculations!P51),"",Calculations!P51)</f>
        <v>1258464374734.49</v>
      </c>
      <c r="Q51">
        <f>IF(ISBLANK(Calculations!Q51),"",Calculations!Q51)</f>
        <v>1258464374734.49</v>
      </c>
      <c r="R51">
        <f>IF(ISBLANK(Calculations!R51),"",Calculations!R51)</f>
        <v>1246462988003.5708</v>
      </c>
      <c r="S51">
        <f>IF(ISBLANK(Calculations!S51),"",Calculations!S51)</f>
        <v>1238623181543.613</v>
      </c>
      <c r="T51">
        <f>IF(ISBLANK(Calculations!T51),"",Calculations!T51)</f>
        <v>1234197983062.9578</v>
      </c>
      <c r="U51">
        <f>IF(ISBLANK(Calculations!U51),"",Calculations!U51)</f>
        <v>1232460016798.1279</v>
      </c>
      <c r="V51">
        <f>IF(ISBLANK(Calculations!V51),"",Calculations!V51)</f>
        <v>1232947746427.0579</v>
      </c>
      <c r="W51">
        <f>IF(ISBLANK(Calculations!W51),"",Calculations!W51)</f>
        <v>1234953062172.2537</v>
      </c>
      <c r="X51">
        <f>IF(ISBLANK(Calculations!X51),"",Calculations!X51)</f>
        <v>1237861634725.7473</v>
      </c>
      <c r="Y51">
        <f>IF(ISBLANK(Calculations!Y51),"",Calculations!Y51)</f>
        <v>1241216373708.6021</v>
      </c>
      <c r="Z51">
        <f>IF(ISBLANK(Calculations!Z51),"",Calculations!Z51)</f>
        <v>1245220006575.4368</v>
      </c>
      <c r="AA51">
        <f>IF(ISBLANK(Calculations!AA51),"",Calculations!AA51)</f>
        <v>1249780975907.4927</v>
      </c>
      <c r="AB51">
        <f>IF(ISBLANK(Calculations!AB51),"",Calculations!AB51)</f>
        <v>1254466023933.2927</v>
      </c>
      <c r="AC51">
        <f>IF(ISBLANK(Calculations!AC51),"",Calculations!AC51)</f>
        <v>1259075757079.0203</v>
      </c>
      <c r="AD51">
        <f>IF(ISBLANK(Calculations!AD51),"",Calculations!AD51)</f>
        <v>1263866363978.4431</v>
      </c>
      <c r="AE51">
        <f>IF(ISBLANK(Calculations!AE51),"",Calculations!AE51)</f>
        <v>1268882996288.1765</v>
      </c>
      <c r="AF51">
        <f>IF(ISBLANK(Calculations!AF51),"",Calculations!AF51)</f>
        <v>1274104898542.7881</v>
      </c>
      <c r="AG51">
        <f>IF(ISBLANK(Calculations!AG51),"",Calculations!AG51)</f>
        <v>1279338746813.4805</v>
      </c>
      <c r="AH51">
        <f>IF(ISBLANK(Calculations!AH51),"",Calculations!AH51)</f>
        <v>1284596429224.324</v>
      </c>
      <c r="AI51">
        <f>IF(ISBLANK(Calculations!AI51),"",Calculations!AI51)</f>
        <v>1289816058916.2246</v>
      </c>
      <c r="AJ51">
        <f>IF(ISBLANK(Calculations!AJ51),"",Calculations!AJ51)</f>
        <v>1294977180578.989</v>
      </c>
      <c r="AK51">
        <f>IF(ISBLANK(Calculations!AK51),"",Calculations!AK51)</f>
        <v>1295988945637.2869</v>
      </c>
      <c r="AL51">
        <f>IF(ISBLANK(Calculations!AL51),"",Calculations!AL51)</f>
        <v>1296907670231.8425</v>
      </c>
      <c r="AM51">
        <f>IF(ISBLANK(Calculations!AM51),"",Calculations!AM51)</f>
        <v>1297765198956.6401</v>
      </c>
      <c r="AN51">
        <f>IF(ISBLANK(Calculations!AN51),"",Calculations!AN51)</f>
        <v>1298586994948.7109</v>
      </c>
      <c r="AO51">
        <f>IF(ISBLANK(Calculations!AO51),"",Calculations!AO51)</f>
        <v>1299385657954.4915</v>
      </c>
      <c r="AP51">
        <f>IF(ISBLANK(Calculations!AP51),"",Calculations!AP51)</f>
        <v>1300165348020.9219</v>
      </c>
      <c r="AQ51">
        <f>IF(ISBLANK(Calculations!AQ51),"",Calculations!AQ51)</f>
        <v>1300934039026.6743</v>
      </c>
      <c r="AR51">
        <f>IF(ISBLANK(Calculations!AR51),"",Calculations!AR51)</f>
        <v>1301687459850.0479</v>
      </c>
      <c r="AS51">
        <f>IF(ISBLANK(Calculations!AS51),"",Calculations!AS51)</f>
        <v>1302441164570.7625</v>
      </c>
      <c r="AT51">
        <f>IF(ISBLANK(Calculations!AT51),"",Calculations!AT51)</f>
        <v>1303209235776.4607</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0.66233366710848462</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0.41597464695271757</v>
      </c>
      <c r="K56">
        <f>IF(ISBLANK(Calculations!K56),"",Calculations!K56)</f>
        <v>0.66233366710848462</v>
      </c>
      <c r="L56" t="str">
        <f>IF(ISBLANK(Calculations!L56),"",Calculations!L56)</f>
        <v>RESIDENTIAL</v>
      </c>
      <c r="M56" t="str">
        <f>IF(ISBLANK(Calculations!M56),"",Calculations!M56)</f>
        <v>other</v>
      </c>
      <c r="N56" t="str">
        <f>IF(ISBLANK(Calculations!N56),"",Calculations!N56)</f>
        <v>electricity</v>
      </c>
      <c r="O56">
        <f t="shared" si="0"/>
        <v>40272434357985.734</v>
      </c>
      <c r="P56">
        <f>IF(ISBLANK(Calculations!P56),"",Calculations!P56)</f>
        <v>40272434357985.734</v>
      </c>
      <c r="Q56">
        <f>IF(ISBLANK(Calculations!Q56),"",Calculations!Q56)</f>
        <v>40272434357985.734</v>
      </c>
      <c r="R56">
        <f>IF(ISBLANK(Calculations!R56),"",Calculations!R56)</f>
        <v>40855517921260.297</v>
      </c>
      <c r="S56">
        <f>IF(ISBLANK(Calculations!S56),"",Calculations!S56)</f>
        <v>41441070332381.859</v>
      </c>
      <c r="T56">
        <f>IF(ISBLANK(Calculations!T56),"",Calculations!T56)</f>
        <v>42038745086496.586</v>
      </c>
      <c r="U56">
        <f>IF(ISBLANK(Calculations!U56),"",Calculations!U56)</f>
        <v>42638853134628.641</v>
      </c>
      <c r="V56">
        <f>IF(ISBLANK(Calculations!V56),"",Calculations!V56)</f>
        <v>43210308074048.414</v>
      </c>
      <c r="W56">
        <f>IF(ISBLANK(Calculations!W56),"",Calculations!W56)</f>
        <v>43797036787407.375</v>
      </c>
      <c r="X56">
        <f>IF(ISBLANK(Calculations!X56),"",Calculations!X56)</f>
        <v>44418006360299.812</v>
      </c>
      <c r="Y56">
        <f>IF(ISBLANK(Calculations!Y56),"",Calculations!Y56)</f>
        <v>44983970124194.688</v>
      </c>
      <c r="Z56">
        <f>IF(ISBLANK(Calculations!Z56),"",Calculations!Z56)</f>
        <v>45503119076279.438</v>
      </c>
      <c r="AA56">
        <f>IF(ISBLANK(Calculations!AA56),"",Calculations!AA56)</f>
        <v>46019219476585.016</v>
      </c>
      <c r="AB56">
        <f>IF(ISBLANK(Calculations!AB56),"",Calculations!AB56)</f>
        <v>46539780243509.492</v>
      </c>
      <c r="AC56">
        <f>IF(ISBLANK(Calculations!AC56),"",Calculations!AC56)</f>
        <v>47128745822280.727</v>
      </c>
      <c r="AD56">
        <f>IF(ISBLANK(Calculations!AD56),"",Calculations!AD56)</f>
        <v>47785147181923.586</v>
      </c>
      <c r="AE56">
        <f>IF(ISBLANK(Calculations!AE56),"",Calculations!AE56)</f>
        <v>48473738878099.938</v>
      </c>
      <c r="AF56">
        <f>IF(ISBLANK(Calculations!AF56),"",Calculations!AF56)</f>
        <v>49158720725866.836</v>
      </c>
      <c r="AG56">
        <f>IF(ISBLANK(Calculations!AG56),"",Calculations!AG56)</f>
        <v>49851670161650.273</v>
      </c>
      <c r="AH56">
        <f>IF(ISBLANK(Calculations!AH56),"",Calculations!AH56)</f>
        <v>50565364122357.305</v>
      </c>
      <c r="AI56">
        <f>IF(ISBLANK(Calculations!AI56),"",Calculations!AI56)</f>
        <v>51244424366320.688</v>
      </c>
      <c r="AJ56">
        <f>IF(ISBLANK(Calculations!AJ56),"",Calculations!AJ56)</f>
        <v>51880763784138.812</v>
      </c>
      <c r="AK56">
        <f>IF(ISBLANK(Calculations!AK56),"",Calculations!AK56)</f>
        <v>52435612563548.25</v>
      </c>
      <c r="AL56">
        <f>IF(ISBLANK(Calculations!AL56),"",Calculations!AL56)</f>
        <v>53000693533416.672</v>
      </c>
      <c r="AM56">
        <f>IF(ISBLANK(Calculations!AM56),"",Calculations!AM56)</f>
        <v>53585489984386.523</v>
      </c>
      <c r="AN56">
        <f>IF(ISBLANK(Calculations!AN56),"",Calculations!AN56)</f>
        <v>54183926498213.812</v>
      </c>
      <c r="AO56">
        <f>IF(ISBLANK(Calculations!AO56),"",Calculations!AO56)</f>
        <v>54778761232585.797</v>
      </c>
      <c r="AP56">
        <f>IF(ISBLANK(Calculations!AP56),"",Calculations!AP56)</f>
        <v>55370430163187.039</v>
      </c>
      <c r="AQ56">
        <f>IF(ISBLANK(Calculations!AQ56),"",Calculations!AQ56)</f>
        <v>55937732869178.461</v>
      </c>
      <c r="AR56">
        <f>IF(ISBLANK(Calculations!AR56),"",Calculations!AR56)</f>
        <v>56459095236277.219</v>
      </c>
      <c r="AS56">
        <f>IF(ISBLANK(Calculations!AS56),"",Calculations!AS56)</f>
        <v>56975888810184.156</v>
      </c>
      <c r="AT56">
        <f>IF(ISBLANK(Calculations!AT56),"",Calculations!AT56)</f>
        <v>57485471764845.523</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0.66233366710848462</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0.66233366710848462</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0.66233366710848462</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0.66233366710848462</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0.66233366710848462</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0.66233366710848462</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0.66233366710848462</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0.66233366710848462</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0.66233366710848462</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0.14315359485617529</v>
      </c>
      <c r="K69">
        <f>IF(ISBLANK(Calculations!K69),"",Calculations!K69)</f>
        <v>0.33766633289151538</v>
      </c>
      <c r="L69" t="str">
        <f>IF(ISBLANK(Calculations!L69),"",Calculations!L69)</f>
        <v>RESIDENTIAL</v>
      </c>
      <c r="M69" t="str">
        <f>IF(ISBLANK(Calculations!M69),"",Calculations!M69)</f>
        <v>heating</v>
      </c>
      <c r="N69" t="str">
        <f>IF(ISBLANK(Calculations!N69),"",Calculations!N69)</f>
        <v>electricity</v>
      </c>
      <c r="O69">
        <f t="shared" si="0"/>
        <v>7064814749765.9043</v>
      </c>
      <c r="P69">
        <f>IF(ISBLANK(Calculations!P69),"",Calculations!P69)-(SUMIFS(BDEQ!B:B,BDEQ!$AG:$AG,About!$B$2,BDEQ!$AH:$AH,$I69)*BDEQ!$C$2*$J69*$K69)</f>
        <v>7064814749765.9043</v>
      </c>
      <c r="Q69">
        <f>IF(ISBLANK(Calculations!Q69),"",Calculations!Q69)-(SUMIFS(BDEQ!C:C,BDEQ!$AG:$AG,About!$B$2,BDEQ!$AH:$AH,$I69)*BDEQ!$C$2*$J69*$K69)</f>
        <v>7064814749765.9043</v>
      </c>
      <c r="R69">
        <f>IF(ISBLANK(Calculations!R69),"",Calculations!R69)-(SUMIFS(BDEQ!D:D,BDEQ!$AG:$AG,About!$B$2,BDEQ!$AH:$AH,$I69)*BDEQ!$C$2*$J69*$K69)</f>
        <v>7085082434477.8525</v>
      </c>
      <c r="S69" s="99">
        <f>IF(ISBLANK(Calculations!S69),"",Calculations!S69+('IRA Buildings Changes'!$G$39/($AB$68-$R$68)*(S68-$R$68)))-(SUMIFS(BDEQ!E:E,BDEQ!$AG:$AG,About!$B$2,BDEQ!$AH:$AH,$I69)*BDEQ!$C$2*$J69*$K69)</f>
        <v>7103473430518.3262</v>
      </c>
      <c r="T69" s="99">
        <f>IF(ISBLANK(Calculations!T69),"",Calculations!T69+('IRA Buildings Changes'!$G$39/($AB$68-$R$68)*(T68-$R$68)))-(SUMIFS(BDEQ!F:F,BDEQ!$AG:$AG,About!$B$2,BDEQ!$AH:$AH,$I69)*BDEQ!$C$2*$J69*$K69)</f>
        <v>7116380711788.085</v>
      </c>
      <c r="U69" s="99">
        <f>IF(ISBLANK(Calculations!U69),"",Calculations!U69+('IRA Buildings Changes'!$G$39/($AB$68-$R$68)*(U68-$R$68)))-(SUMIFS(BDEQ!G:G,BDEQ!$AG:$AG,About!$B$2,BDEQ!$AH:$AH,$I69)*BDEQ!$C$2*$J69*$K69)</f>
        <v>7128870783520.3623</v>
      </c>
      <c r="V69" s="99">
        <f>IF(ISBLANK(Calculations!V69),"",Calculations!V69+('IRA Buildings Changes'!$G$39/($AB$68-$R$68)*(V68-$R$68)))-(SUMIFS(BDEQ!H:H,BDEQ!$AG:$AG,About!$B$2,BDEQ!$AH:$AH,$I69)*BDEQ!$C$2*$J69*$K69)</f>
        <v>7136869583940.3496</v>
      </c>
      <c r="W69" s="99">
        <f>IF(ISBLANK(Calculations!W69),"",Calculations!W69+('IRA Buildings Changes'!$G$39/($AB$68-$R$68)*(W68-$R$68)))-(SUMIFS(BDEQ!I:I,BDEQ!$AG:$AG,About!$B$2,BDEQ!$AH:$AH,$I69)*BDEQ!$C$2*$J69*$K69)</f>
        <v>7142822533244.0781</v>
      </c>
      <c r="X69" s="99">
        <f>IF(ISBLANK(Calculations!X69),"",Calculations!X69+('IRA Buildings Changes'!$G$39/($AB$68-$R$68)*(X68-$R$68)))-(SUMIFS(BDEQ!J:J,BDEQ!$AG:$AG,About!$B$2,BDEQ!$AH:$AH,$I69)*BDEQ!$C$2*$J69*$K69)</f>
        <v>7146741406739.375</v>
      </c>
      <c r="Y69" s="99">
        <f>IF(ISBLANK(Calculations!Y69),"",Calculations!Y69+('IRA Buildings Changes'!$G$39/($AB$68-$R$68)*(Y68-$R$68)))-(SUMIFS(BDEQ!K:K,BDEQ!$AG:$AG,About!$B$2,BDEQ!$AH:$AH,$I69)*BDEQ!$C$2*$J69*$K69)</f>
        <v>7144914321129.4092</v>
      </c>
      <c r="Z69" s="99">
        <f>IF(ISBLANK(Calculations!Z69),"",Calculations!Z69+('IRA Buildings Changes'!$G$39/($AB$68-$R$68)*(Z68-$R$68)))-(SUMIFS(BDEQ!L:L,BDEQ!$AG:$AG,About!$B$2,BDEQ!$AH:$AH,$I69)*BDEQ!$C$2*$J69*$K69)</f>
        <v>7140040825465.1055</v>
      </c>
      <c r="AA69" s="99">
        <f>IF(ISBLANK(Calculations!AA69),"",Calculations!AA69+('IRA Buildings Changes'!$G$39/($AB$68-$R$68)*(AA68-$R$68)))-(SUMIFS(BDEQ!M:M,BDEQ!$AG:$AG,About!$B$2,BDEQ!$AH:$AH,$I69)*BDEQ!$C$2*$J69*$K69)</f>
        <v>7138760719978.96</v>
      </c>
      <c r="AB69" s="98">
        <f>IF(ISBLANK(Calculations!AB69),"",Calculations!AB69 + 'IRA Buildings Changes'!$G$39)-(SUMIFS(BDEQ!N:N,BDEQ!$AG:$AG,About!$B$2,BDEQ!$AH:$AH,$I69)*BDEQ!$C$2*$J69*$K69)</f>
        <v>7135105055451.6299</v>
      </c>
      <c r="AC69" s="99">
        <f>IF(ISBLANK(Calculations!AC69),"",Calculations!AC69 + 'IRA Buildings Changes'!$G$39)-(SUMIFS(BDEQ!O:O,BDEQ!$AG:$AG,About!$B$2,BDEQ!$AH:$AH,$I69)*BDEQ!$C$2*$J69*$K69)</f>
        <v>7130023327281.0332</v>
      </c>
      <c r="AD69" s="99">
        <f>IF(ISBLANK(Calculations!AD69),"",Calculations!AD69 + 'IRA Buildings Changes'!$G$39)-(SUMIFS(BDEQ!P:P,BDEQ!$AG:$AG,About!$B$2,BDEQ!$AH:$AH,$I69)*BDEQ!$C$2*$J69*$K69)</f>
        <v>7128363583640.1387</v>
      </c>
      <c r="AE69" s="99">
        <f>IF(ISBLANK(Calculations!AE69),"",Calculations!AE69 + 'IRA Buildings Changes'!$G$39)-(SUMIFS(BDEQ!Q:Q,BDEQ!$AG:$AG,About!$B$2,BDEQ!$AH:$AH,$I69)*BDEQ!$C$2*$J69*$K69)</f>
        <v>7133532920820.6543</v>
      </c>
      <c r="AF69" s="99">
        <f>IF(ISBLANK(Calculations!AF69),"",Calculations!AF69 + 'IRA Buildings Changes'!$G$39)-(SUMIFS(BDEQ!R:R,BDEQ!$AG:$AG,About!$B$2,BDEQ!$AH:$AH,$I69)*BDEQ!$C$2*$J69*$K69)</f>
        <v>7147153388370.29</v>
      </c>
      <c r="AG69" s="99">
        <f>IF(ISBLANK(Calculations!AG69),"",Calculations!AG69 + 'IRA Buildings Changes'!$G$39)-(SUMIFS(BDEQ!S:S,BDEQ!$AG:$AG,About!$B$2,BDEQ!$AH:$AH,$I69)*BDEQ!$C$2*$J69*$K69)</f>
        <v>7163701630322.499</v>
      </c>
      <c r="AH69" s="99">
        <f>IF(ISBLANK(Calculations!AH69),"",Calculations!AH69 + 'IRA Buildings Changes'!$G$39)-(SUMIFS(BDEQ!T:T,BDEQ!$AG:$AG,About!$B$2,BDEQ!$AH:$AH,$I69)*BDEQ!$C$2*$J69*$K69)</f>
        <v>7183949444872.8223</v>
      </c>
      <c r="AI69" s="99">
        <f>IF(ISBLANK(Calculations!AI69),"",Calculations!AI69 + 'IRA Buildings Changes'!$G$39)-(SUMIFS(BDEQ!U:U,BDEQ!$AG:$AG,About!$B$2,BDEQ!$AH:$AH,$I69)*BDEQ!$C$2*$J69*$K69)</f>
        <v>7208602656270.0244</v>
      </c>
      <c r="AJ69" s="99">
        <f>IF(ISBLANK(Calculations!AJ69),"",Calculations!AJ69 + 'IRA Buildings Changes'!$G$39)-(SUMIFS(BDEQ!V:V,BDEQ!$AG:$AG,About!$B$2,BDEQ!$AH:$AH,$I69)*BDEQ!$C$2*$J69*$K69)</f>
        <v>7233964959103.5049</v>
      </c>
      <c r="AK69" s="99">
        <f>IF(ISBLANK(Calculations!AK69),"",Calculations!AK69 + 'IRA Buildings Changes'!$G$39)-(SUMIFS(BDEQ!W:W,BDEQ!$AG:$AG,About!$B$2,BDEQ!$AH:$AH,$I69)*BDEQ!$C$2*$J69*$K69)</f>
        <v>7212469260922.502</v>
      </c>
      <c r="AL69" s="99">
        <f>IF(ISBLANK(Calculations!AL69),"",Calculations!AL69 + 'IRA Buildings Changes'!$G$39)-(SUMIFS(BDEQ!X:X,BDEQ!$AG:$AG,About!$B$2,BDEQ!$AH:$AH,$I69)*BDEQ!$C$2*$J69*$K69)</f>
        <v>7193677082860.0205</v>
      </c>
      <c r="AM69" s="99">
        <f>IF(ISBLANK(Calculations!AM69),"",Calculations!AM69 + 'IRA Buildings Changes'!$G$39)-(SUMIFS(BDEQ!Y:Y,BDEQ!$AG:$AG,About!$B$2,BDEQ!$AH:$AH,$I69)*BDEQ!$C$2*$J69*$K69)</f>
        <v>7173238078921.9346</v>
      </c>
      <c r="AN69" s="99">
        <f>IF(ISBLANK(Calculations!AN69),"",Calculations!AN69 + 'IRA Buildings Changes'!$G$39)-(SUMIFS(BDEQ!Z:Z,BDEQ!$AG:$AG,About!$B$2,BDEQ!$AH:$AH,$I69)*BDEQ!$C$2*$J69*$K69)</f>
        <v>7152153095012.8516</v>
      </c>
      <c r="AO69" s="99">
        <f>IF(ISBLANK(Calculations!AO69),"",Calculations!AO69 + 'IRA Buildings Changes'!$G$39)-(SUMIFS(BDEQ!AA:AA,BDEQ!$AG:$AG,About!$B$2,BDEQ!$AH:$AH,$I69)*BDEQ!$C$2*$J69*$K69)</f>
        <v>7130099849079.998</v>
      </c>
      <c r="AP69" s="99">
        <f>IF(ISBLANK(Calculations!AP69),"",Calculations!AP69 + 'IRA Buildings Changes'!$G$39)-(SUMIFS(BDEQ!AB:AB,BDEQ!$AG:$AG,About!$B$2,BDEQ!$AH:$AH,$I69)*BDEQ!$C$2*$J69*$K69)</f>
        <v>7107396264583.7803</v>
      </c>
      <c r="AQ69" s="99">
        <f>IF(ISBLANK(Calculations!AQ69),"",Calculations!AQ69 + 'IRA Buildings Changes'!$G$39)-(SUMIFS(BDEQ!AC:AC,BDEQ!$AG:$AG,About!$B$2,BDEQ!$AH:$AH,$I69)*BDEQ!$C$2*$J69*$K69)</f>
        <v>7086517072353.4854</v>
      </c>
      <c r="AR69" s="99">
        <f>IF(ISBLANK(Calculations!AR69),"",Calculations!AR69 + 'IRA Buildings Changes'!$G$39)-(SUMIFS(BDEQ!AD:AD,BDEQ!$AG:$AG,About!$B$2,BDEQ!$AH:$AH,$I69)*BDEQ!$C$2*$J69*$K69)</f>
        <v>7064453243526.0332</v>
      </c>
      <c r="AS69" s="99">
        <f>IF(ISBLANK(Calculations!AS69),"",Calculations!AS69 + 'IRA Buildings Changes'!$G$39)-(SUMIFS(BDEQ!AE:AE,BDEQ!$AG:$AG,About!$B$2,BDEQ!$AH:$AH,$I69)*BDEQ!$C$2*$J69*$K69)</f>
        <v>7043129803063.1699</v>
      </c>
      <c r="AT69" s="99">
        <f>IF(ISBLANK(Calculations!AT69),"",Calculations!AT69 + 'IRA Buildings Changes'!$G$39)-(SUMIFS(BDEQ!AF:AF,BDEQ!$AG:$AG,About!$B$2,BDEQ!$AH:$AH,$I69)*BDEQ!$C$2*$J69*$K69)</f>
        <v>7022821612392.9395</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0.33766633289151538</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0.7178401134015836</v>
      </c>
      <c r="K71">
        <f>IF(ISBLANK(Calculations!K71),"",Calculations!K71)</f>
        <v>0.33766633289151538</v>
      </c>
      <c r="L71" t="str">
        <f>IF(ISBLANK(Calculations!L71),"",Calculations!L71)</f>
        <v>RESIDENTIAL</v>
      </c>
      <c r="M71" t="str">
        <f>IF(ISBLANK(Calculations!M71),"",Calculations!M71)</f>
        <v>heating</v>
      </c>
      <c r="N71" t="str">
        <f>IF(ISBLANK(Calculations!N71),"",Calculations!N71)</f>
        <v>natural gas</v>
      </c>
      <c r="O71">
        <f t="shared" si="0"/>
        <v>18092991905930.344</v>
      </c>
      <c r="P71">
        <f>IF(ISBLANK(Calculations!P71),"",Calculations!P71)</f>
        <v>18092991905930.344</v>
      </c>
      <c r="Q71">
        <f>IF(ISBLANK(Calculations!Q71),"",Calculations!Q71)</f>
        <v>18092991905930.344</v>
      </c>
      <c r="R71">
        <f>IF(ISBLANK(Calculations!R71),"",Calculations!R71)</f>
        <v>18070915518374.477</v>
      </c>
      <c r="S71" s="99">
        <f>IF(ISBLANK(Calculations!S71),"",Calculations!S71 + ('IRA Buildings Changes'!$D$39/($AB$68-$R$68)*(S68-$R$68)))</f>
        <v>17521419395912.34</v>
      </c>
      <c r="T71" s="99">
        <f>IF(ISBLANK(Calculations!T71),"",Calculations!T71 + ('IRA Buildings Changes'!$D$39/($AB$68-$R$68)*(T68-$R$68)))</f>
        <v>16958448636090.221</v>
      </c>
      <c r="U71" s="99">
        <f>IF(ISBLANK(Calculations!U71),"",Calculations!U71 + ('IRA Buildings Changes'!$D$39/($AB$68-$R$68)*(U68-$R$68)))</f>
        <v>16392717131882.873</v>
      </c>
      <c r="V71" s="99">
        <f>IF(ISBLANK(Calculations!V71),"",Calculations!V71 + ('IRA Buildings Changes'!$D$39/($AB$68-$R$68)*(V68-$R$68)))</f>
        <v>15824269058059.775</v>
      </c>
      <c r="W71" s="99">
        <f>IF(ISBLANK(Calculations!W71),"",Calculations!W71 + ('IRA Buildings Changes'!$D$39/($AB$68-$R$68)*(W68-$R$68)))</f>
        <v>15258931683204.387</v>
      </c>
      <c r="X71" s="99">
        <f>IF(ISBLANK(Calculations!X71),"",Calculations!X71 + ('IRA Buildings Changes'!$D$39/($AB$68-$R$68)*(X68-$R$68)))</f>
        <v>14704199630615.41</v>
      </c>
      <c r="Y71" s="99">
        <f>IF(ISBLANK(Calculations!Y71),"",Calculations!Y71 + ('IRA Buildings Changes'!$D$39/($AB$68-$R$68)*(Y68-$R$68)))</f>
        <v>14135305551634.172</v>
      </c>
      <c r="Z71" s="99">
        <f>IF(ISBLANK(Calculations!Z71),"",Calculations!Z71 + ('IRA Buildings Changes'!$D$39/($AB$68-$R$68)*(Z68-$R$68)))</f>
        <v>13565513624264.098</v>
      </c>
      <c r="AA71" s="99">
        <f>IF(ISBLANK(Calculations!AA71),"",Calculations!AA71 + ('IRA Buildings Changes'!$D$39/($AB$68-$R$68)*(AA68-$R$68)))</f>
        <v>13009332656217.543</v>
      </c>
      <c r="AB71" s="98">
        <f>IF(ISBLANK(Calculations!AB71),"",Calculations!AB71 + 'IRA Buildings Changes'!D39)</f>
        <v>12452689483922.428</v>
      </c>
      <c r="AC71" s="99">
        <f>IF(ISBLANK(Calculations!AC71),"",Calculations!AC71 + 'IRA Buildings Changes'!$D$39)</f>
        <v>12407353841698.064</v>
      </c>
      <c r="AD71" s="99">
        <f>IF(ISBLANK(Calculations!AD71),"",Calculations!AD71 + 'IRA Buildings Changes'!$D$39)</f>
        <v>12365594400658.008</v>
      </c>
      <c r="AE71" s="99">
        <f>IF(ISBLANK(Calculations!AE71),"",Calculations!AE71 + 'IRA Buildings Changes'!$D$39)</f>
        <v>12332507855157.461</v>
      </c>
      <c r="AF71" s="99">
        <f>IF(ISBLANK(Calculations!AF71),"",Calculations!AF71 + 'IRA Buildings Changes'!$D$39)</f>
        <v>12319247396933.441</v>
      </c>
      <c r="AG71" s="99">
        <f>IF(ISBLANK(Calculations!AG71),"",Calculations!AG71 + 'IRA Buildings Changes'!$D$39)</f>
        <v>12303529742828.471</v>
      </c>
      <c r="AH71" s="99">
        <f>IF(ISBLANK(Calculations!AH71),"",Calculations!AH71 + 'IRA Buildings Changes'!$D$39)</f>
        <v>12294239469636.184</v>
      </c>
      <c r="AI71" s="99">
        <f>IF(ISBLANK(Calculations!AI71),"",Calculations!AI71 + 'IRA Buildings Changes'!$D$39)</f>
        <v>12294988878558.279</v>
      </c>
      <c r="AJ71" s="99">
        <f>IF(ISBLANK(Calculations!AJ71),"",Calculations!AJ71 + 'IRA Buildings Changes'!$D$39)</f>
        <v>12302411578893.281</v>
      </c>
      <c r="AK71" s="99">
        <f>IF(ISBLANK(Calculations!AK71),"",Calculations!AK71 + 'IRA Buildings Changes'!$D$39)</f>
        <v>12195040210674.646</v>
      </c>
      <c r="AL71" s="99">
        <f>IF(ISBLANK(Calculations!AL71),"",Calculations!AL71 + 'IRA Buildings Changes'!$D$39)</f>
        <v>12103309324367.029</v>
      </c>
      <c r="AM71" s="99">
        <f>IF(ISBLANK(Calculations!AM71),"",Calculations!AM71 + 'IRA Buildings Changes'!$D$39)</f>
        <v>12016416504509.166</v>
      </c>
      <c r="AN71" s="99">
        <f>IF(ISBLANK(Calculations!AN71),"",Calculations!AN71 + 'IRA Buildings Changes'!$D$39)</f>
        <v>11939582859117.311</v>
      </c>
      <c r="AO71" s="99">
        <f>IF(ISBLANK(Calculations!AO71),"",Calculations!AO71 + 'IRA Buildings Changes'!$D$39)</f>
        <v>11872513566722.643</v>
      </c>
      <c r="AP71" s="99">
        <f>IF(ISBLANK(Calculations!AP71),"",Calculations!AP71 + 'IRA Buildings Changes'!$D$39)</f>
        <v>11813610988595.207</v>
      </c>
      <c r="AQ71" s="99">
        <f>IF(ISBLANK(Calculations!AQ71),"",Calculations!AQ71 + 'IRA Buildings Changes'!$D$39)</f>
        <v>11765237333673.967</v>
      </c>
      <c r="AR71" s="99">
        <f>IF(ISBLANK(Calculations!AR71),"",Calculations!AR71 + 'IRA Buildings Changes'!$D$39)</f>
        <v>11715353780302.174</v>
      </c>
      <c r="AS71" s="99">
        <f>IF(ISBLANK(Calculations!AS71),"",Calculations!AS71 + 'IRA Buildings Changes'!$D$39)</f>
        <v>11666618484020.199</v>
      </c>
      <c r="AT71" s="99">
        <f>IF(ISBLANK(Calculations!AT71),"",Calculations!AT71 + 'IRA Buildings Changes'!$D$39)</f>
        <v>11617532064341.254</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0.99788072446601195</v>
      </c>
      <c r="K72">
        <f>IF(ISBLANK(Calculations!K72),"",Calculations!K72)</f>
        <v>0.33766633289151538</v>
      </c>
      <c r="L72" t="str">
        <f>IF(ISBLANK(Calculations!L72),"",Calculations!L72)</f>
        <v>RESIDENTIAL</v>
      </c>
      <c r="M72" t="str">
        <f>IF(ISBLANK(Calculations!M72),"",Calculations!M72)</f>
        <v>heating</v>
      </c>
      <c r="N72" t="str">
        <f>IF(ISBLANK(Calculations!N72),"",Calculations!N72)</f>
        <v>petroleum diesel</v>
      </c>
      <c r="O72">
        <f t="shared" si="0"/>
        <v>95357055144.879456</v>
      </c>
      <c r="P72">
        <f>IF(ISBLANK(Calculations!P72),"",Calculations!P72)</f>
        <v>95357055144.879456</v>
      </c>
      <c r="Q72">
        <f>IF(ISBLANK(Calculations!Q72),"",Calculations!Q72)</f>
        <v>95357055144.879456</v>
      </c>
      <c r="R72">
        <f>IF(ISBLANK(Calculations!R72),"",Calculations!R72)</f>
        <v>98218475952.459</v>
      </c>
      <c r="S72">
        <f>IF(ISBLANK(Calculations!S72),"",Calculations!S72)</f>
        <v>100334130760.05182</v>
      </c>
      <c r="T72">
        <f>IF(ISBLANK(Calculations!T72),"",Calculations!T72)</f>
        <v>101573053670.09888</v>
      </c>
      <c r="U72">
        <f>IF(ISBLANK(Calculations!U72),"",Calculations!U72)</f>
        <v>101799827499.51424</v>
      </c>
      <c r="V72">
        <f>IF(ISBLANK(Calculations!V72),"",Calculations!V72)</f>
        <v>100882299684.18732</v>
      </c>
      <c r="W72">
        <f>IF(ISBLANK(Calculations!W72),"",Calculations!W72)</f>
        <v>98724090289.901566</v>
      </c>
      <c r="X72">
        <f>IF(ISBLANK(Calculations!X72),"",Calculations!X72)</f>
        <v>95346684024.397583</v>
      </c>
      <c r="Y72">
        <f>IF(ISBLANK(Calculations!Y72),"",Calculations!Y72)</f>
        <v>90650033978.595596</v>
      </c>
      <c r="Z72">
        <f>IF(ISBLANK(Calculations!Z72),"",Calculations!Z72)</f>
        <v>84923352749.778458</v>
      </c>
      <c r="AA72">
        <f>IF(ISBLANK(Calculations!AA72),"",Calculations!AA72)</f>
        <v>78532223328.519775</v>
      </c>
      <c r="AB72">
        <f>IF(ISBLANK(Calculations!AB72),"",Calculations!AB72)</f>
        <v>71792761791.376175</v>
      </c>
      <c r="AC72">
        <f>IF(ISBLANK(Calculations!AC72),"",Calculations!AC72)</f>
        <v>65033528623.305206</v>
      </c>
      <c r="AD72">
        <f>IF(ISBLANK(Calculations!AD72),"",Calculations!AD72)</f>
        <v>58515789687.134209</v>
      </c>
      <c r="AE72">
        <f>IF(ISBLANK(Calculations!AE72),"",Calculations!AE72)</f>
        <v>52412976118.641106</v>
      </c>
      <c r="AF72">
        <f>IF(ISBLANK(Calculations!AF72),"",Calculations!AF72)</f>
        <v>46844264591.573639</v>
      </c>
      <c r="AG72">
        <f>IF(ISBLANK(Calculations!AG72),"",Calculations!AG72)</f>
        <v>41731203702.566109</v>
      </c>
      <c r="AH72">
        <f>IF(ISBLANK(Calculations!AH72),"",Calculations!AH72)</f>
        <v>37058180617.914993</v>
      </c>
      <c r="AI72">
        <f>IF(ISBLANK(Calculations!AI72),"",Calculations!AI72)</f>
        <v>32753683452.166695</v>
      </c>
      <c r="AJ72">
        <f>IF(ISBLANK(Calculations!AJ72),"",Calculations!AJ72)</f>
        <v>28744487483.740356</v>
      </c>
      <c r="AK72">
        <f>IF(ISBLANK(Calculations!AK72),"",Calculations!AK72)</f>
        <v>24803150372.137051</v>
      </c>
      <c r="AL72">
        <f>IF(ISBLANK(Calculations!AL72),"",Calculations!AL72)</f>
        <v>21155156774.724945</v>
      </c>
      <c r="AM72">
        <f>IF(ISBLANK(Calculations!AM72),"",Calculations!AM72)</f>
        <v>17785044878.300262</v>
      </c>
      <c r="AN72">
        <f>IF(ISBLANK(Calculations!AN72),"",Calculations!AN72)</f>
        <v>14715667865.969692</v>
      </c>
      <c r="AO72">
        <f>IF(ISBLANK(Calculations!AO72),"",Calculations!AO72)</f>
        <v>11965346482.870209</v>
      </c>
      <c r="AP72">
        <f>IF(ISBLANK(Calculations!AP72),"",Calculations!AP72)</f>
        <v>9547068952.2576256</v>
      </c>
      <c r="AQ72">
        <f>IF(ISBLANK(Calculations!AQ72),"",Calculations!AQ72)</f>
        <v>7467840593.8586407</v>
      </c>
      <c r="AR72">
        <f>IF(ISBLANK(Calculations!AR72),"",Calculations!AR72)</f>
        <v>5717654423.9171362</v>
      </c>
      <c r="AS72">
        <f>IF(ISBLANK(Calculations!AS72),"",Calculations!AS72)</f>
        <v>4282313975.8147988</v>
      </c>
      <c r="AT72">
        <f>IF(ISBLANK(Calculations!AT72),"",Calculations!AT72)</f>
        <v>3135411305.757143</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0.33766633289151538</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0.33766633289151538</v>
      </c>
      <c r="L74" t="str">
        <f>IF(ISBLANK(Calculations!L74),"",Calculations!L74)</f>
        <v>RESIDENTIAL</v>
      </c>
      <c r="M74" t="str">
        <f>IF(ISBLANK(Calculations!M74),"",Calculations!M74)</f>
        <v>heating</v>
      </c>
      <c r="N74" t="str">
        <f>IF(ISBLANK(Calculations!N74),"",Calculations!N74)</f>
        <v>biomass</v>
      </c>
      <c r="O74">
        <f t="shared" si="0"/>
        <v>1943269745790.6709</v>
      </c>
      <c r="P74">
        <f>IF(ISBLANK(Calculations!P74),"",Calculations!P74)</f>
        <v>1943269745790.6709</v>
      </c>
      <c r="Q74">
        <f>IF(ISBLANK(Calculations!Q74),"",Calculations!Q74)</f>
        <v>1943269745790.6709</v>
      </c>
      <c r="R74">
        <f>IF(ISBLANK(Calculations!R74),"",Calculations!R74)</f>
        <v>1938538598545.0645</v>
      </c>
      <c r="S74">
        <f>IF(ISBLANK(Calculations!S74),"",Calculations!S74)</f>
        <v>1931814098943.3845</v>
      </c>
      <c r="T74">
        <f>IF(ISBLANK(Calculations!T74),"",Calculations!T74)</f>
        <v>1923965731789.2742</v>
      </c>
      <c r="U74">
        <f>IF(ISBLANK(Calculations!U74),"",Calculations!U74)</f>
        <v>1915969027790.731</v>
      </c>
      <c r="V74">
        <f>IF(ISBLANK(Calculations!V74),"",Calculations!V74)</f>
        <v>1907957569263.3228</v>
      </c>
      <c r="W74">
        <f>IF(ISBLANK(Calculations!W74),"",Calculations!W74)</f>
        <v>1900335112812.562</v>
      </c>
      <c r="X74">
        <f>IF(ISBLANK(Calculations!X74),"",Calculations!X74)</f>
        <v>1893973442462.7534</v>
      </c>
      <c r="Y74">
        <f>IF(ISBLANK(Calculations!Y74),"",Calculations!Y74)</f>
        <v>1886202489500.0364</v>
      </c>
      <c r="Z74">
        <f>IF(ISBLANK(Calculations!Z74),"",Calculations!Z74)</f>
        <v>1878488305384.9119</v>
      </c>
      <c r="AA74">
        <f>IF(ISBLANK(Calculations!AA74),"",Calculations!AA74)</f>
        <v>1872019999990.5024</v>
      </c>
      <c r="AB74">
        <f>IF(ISBLANK(Calculations!AB74),"",Calculations!AB74)</f>
        <v>1865720497526.2917</v>
      </c>
      <c r="AC74">
        <f>IF(ISBLANK(Calculations!AC74),"",Calculations!AC74)</f>
        <v>1859773239982.917</v>
      </c>
      <c r="AD74">
        <f>IF(ISBLANK(Calculations!AD74),"",Calculations!AD74)</f>
        <v>1854857713684.6331</v>
      </c>
      <c r="AE74">
        <f>IF(ISBLANK(Calculations!AE74),"",Calculations!AE74)</f>
        <v>1851522519035.1885</v>
      </c>
      <c r="AF74">
        <f>IF(ISBLANK(Calculations!AF74),"",Calculations!AF74)</f>
        <v>1851498434378.4595</v>
      </c>
      <c r="AG74">
        <f>IF(ISBLANK(Calculations!AG74),"",Calculations!AG74)</f>
        <v>1852470557188.3875</v>
      </c>
      <c r="AH74">
        <f>IF(ISBLANK(Calculations!AH74),"",Calculations!AH74)</f>
        <v>1855425556310.46</v>
      </c>
      <c r="AI74">
        <f>IF(ISBLANK(Calculations!AI74),"",Calculations!AI74)</f>
        <v>1859844538893.9072</v>
      </c>
      <c r="AJ74">
        <f>IF(ISBLANK(Calculations!AJ74),"",Calculations!AJ74)</f>
        <v>1865088913162.5793</v>
      </c>
      <c r="AK74">
        <f>IF(ISBLANK(Calculations!AK74),"",Calculations!AK74)</f>
        <v>1860130258086.4172</v>
      </c>
      <c r="AL74">
        <f>IF(ISBLANK(Calculations!AL74),"",Calculations!AL74)</f>
        <v>1855616320626.7493</v>
      </c>
      <c r="AM74">
        <f>IF(ISBLANK(Calculations!AM74),"",Calculations!AM74)</f>
        <v>1849771934544.6562</v>
      </c>
      <c r="AN74">
        <f>IF(ISBLANK(Calculations!AN74),"",Calculations!AN74)</f>
        <v>1842767211157.6921</v>
      </c>
      <c r="AO74">
        <f>IF(ISBLANK(Calculations!AO74),"",Calculations!AO74)</f>
        <v>1834698211524.3054</v>
      </c>
      <c r="AP74">
        <f>IF(ISBLANK(Calculations!AP74),"",Calculations!AP74)</f>
        <v>1826045017878.4944</v>
      </c>
      <c r="AQ74">
        <f>IF(ISBLANK(Calculations!AQ74),"",Calculations!AQ74)</f>
        <v>1817871641988.24</v>
      </c>
      <c r="AR74">
        <f>IF(ISBLANK(Calculations!AR74),"",Calculations!AR74)</f>
        <v>1809434909708.907</v>
      </c>
      <c r="AS74">
        <f>IF(ISBLANK(Calculations!AS74),"",Calculations!AS74)</f>
        <v>1801292764133.7507</v>
      </c>
      <c r="AT74">
        <f>IF(ISBLANK(Calculations!AT74),"",Calculations!AT74)</f>
        <v>1793444563476.2966</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0.33766633289151538</v>
      </c>
      <c r="L75" t="str">
        <f>IF(ISBLANK(Calculations!L75),"",Calculations!L75)</f>
        <v>RESIDENTIAL</v>
      </c>
      <c r="M75" t="str">
        <f>IF(ISBLANK(Calculations!M75),"",Calculations!M75)</f>
        <v>heating</v>
      </c>
      <c r="N75" t="str">
        <f>IF(ISBLANK(Calculations!N75),"",Calculations!N75)</f>
        <v>kerosene</v>
      </c>
      <c r="O75">
        <f t="shared" si="0"/>
        <v>63143604250.713379</v>
      </c>
      <c r="P75">
        <f>IF(ISBLANK(Calculations!P75),"",Calculations!P75)</f>
        <v>63143604250.713379</v>
      </c>
      <c r="Q75">
        <f>IF(ISBLANK(Calculations!Q75),"",Calculations!Q75)</f>
        <v>63143604250.713379</v>
      </c>
      <c r="R75">
        <f>IF(ISBLANK(Calculations!R75),"",Calculations!R75)</f>
        <v>63280541871.713051</v>
      </c>
      <c r="S75">
        <f>IF(ISBLANK(Calculations!S75),"",Calculations!S75)</f>
        <v>63298219554.66996</v>
      </c>
      <c r="T75">
        <f>IF(ISBLANK(Calculations!T75),"",Calculations!T75)</f>
        <v>63194529185.597977</v>
      </c>
      <c r="U75">
        <f>IF(ISBLANK(Calculations!U75),"",Calculations!U75)</f>
        <v>62961225780.245323</v>
      </c>
      <c r="V75">
        <f>IF(ISBLANK(Calculations!V75),"",Calculations!V75)</f>
        <v>62555448421.822914</v>
      </c>
      <c r="W75">
        <f>IF(ISBLANK(Calculations!W75),"",Calculations!W75)</f>
        <v>61941543695.554329</v>
      </c>
      <c r="X75">
        <f>IF(ISBLANK(Calculations!X75),"",Calculations!X75)</f>
        <v>61104388728.452286</v>
      </c>
      <c r="Y75">
        <f>IF(ISBLANK(Calculations!Y75),"",Calculations!Y75)</f>
        <v>59935467040.971336</v>
      </c>
      <c r="Z75">
        <f>IF(ISBLANK(Calculations!Z75),"",Calculations!Z75)</f>
        <v>58483129626.752739</v>
      </c>
      <c r="AA75">
        <f>IF(ISBLANK(Calculations!AA75),"",Calculations!AA75)</f>
        <v>56806779432.855972</v>
      </c>
      <c r="AB75">
        <f>IF(ISBLANK(Calculations!AB75),"",Calculations!AB75)</f>
        <v>54916586693.69635</v>
      </c>
      <c r="AC75">
        <f>IF(ISBLANK(Calculations!AC75),"",Calculations!AC75)</f>
        <v>52858789878.795448</v>
      </c>
      <c r="AD75">
        <f>IF(ISBLANK(Calculations!AD75),"",Calculations!AD75)</f>
        <v>50682334855.993843</v>
      </c>
      <c r="AE75">
        <f>IF(ISBLANK(Calculations!AE75),"",Calculations!AE75)</f>
        <v>48427184016.458092</v>
      </c>
      <c r="AF75">
        <f>IF(ISBLANK(Calculations!AF75),"",Calculations!AF75)</f>
        <v>46156865535.782608</v>
      </c>
      <c r="AG75">
        <f>IF(ISBLANK(Calculations!AG75),"",Calculations!AG75)</f>
        <v>43840393388.775688</v>
      </c>
      <c r="AH75">
        <f>IF(ISBLANK(Calculations!AH75),"",Calculations!AH75)</f>
        <v>41526755504.74173</v>
      </c>
      <c r="AI75">
        <f>IF(ISBLANK(Calculations!AI75),"",Calculations!AI75)</f>
        <v>39238000354.068169</v>
      </c>
      <c r="AJ75">
        <f>IF(ISBLANK(Calculations!AJ75),"",Calculations!AJ75)</f>
        <v>36996713515.672165</v>
      </c>
      <c r="AK75">
        <f>IF(ISBLANK(Calculations!AK75),"",Calculations!AK75)</f>
        <v>34657072550.113174</v>
      </c>
      <c r="AL75">
        <f>IF(ISBLANK(Calculations!AL75),"",Calculations!AL75)</f>
        <v>32460691664.947308</v>
      </c>
      <c r="AM75">
        <f>IF(ISBLANK(Calculations!AM75),"",Calculations!AM75)</f>
        <v>30407570767.349518</v>
      </c>
      <c r="AN75">
        <f>IF(ISBLANK(Calculations!AN75),"",Calculations!AN75)</f>
        <v>28527407716.998539</v>
      </c>
      <c r="AO75">
        <f>IF(ISBLANK(Calculations!AO75),"",Calculations!AO75)</f>
        <v>26837135165.36945</v>
      </c>
      <c r="AP75">
        <f>IF(ISBLANK(Calculations!AP75),"",Calculations!AP75)</f>
        <v>25348392952.670303</v>
      </c>
      <c r="AQ75">
        <f>IF(ISBLANK(Calculations!AQ75),"",Calculations!AQ75)</f>
        <v>24073181463.734093</v>
      </c>
      <c r="AR75">
        <f>IF(ISBLANK(Calculations!AR75),"",Calculations!AR75)</f>
        <v>22994665980.566971</v>
      </c>
      <c r="AS75">
        <f>IF(ISBLANK(Calculations!AS75),"",Calculations!AS75)</f>
        <v>22110272659.633759</v>
      </c>
      <c r="AT75">
        <f>IF(ISBLANK(Calculations!AT75),"",Calculations!AT75)</f>
        <v>21403977253.449787</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0.33766633289151538</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0.68953498215203246</v>
      </c>
      <c r="K77">
        <f>IF(ISBLANK(Calculations!K77),"",Calculations!K77)</f>
        <v>0.33766633289151538</v>
      </c>
      <c r="L77" t="str">
        <f>IF(ISBLANK(Calculations!L77),"",Calculations!L77)</f>
        <v>RESIDENTIAL</v>
      </c>
      <c r="M77" t="str">
        <f>IF(ISBLANK(Calculations!M77),"",Calculations!M77)</f>
        <v>heating</v>
      </c>
      <c r="N77" t="str">
        <f>IF(ISBLANK(Calculations!N77),"",Calculations!N77)</f>
        <v>LPG propane or butane</v>
      </c>
      <c r="O77">
        <f t="shared" si="0"/>
        <v>1424936422801.0029</v>
      </c>
      <c r="P77">
        <f>IF(ISBLANK(Calculations!P77),"",Calculations!P77)</f>
        <v>1424936422801.0029</v>
      </c>
      <c r="Q77">
        <f>IF(ISBLANK(Calculations!Q77),"",Calculations!Q77)</f>
        <v>1424936422801.0029</v>
      </c>
      <c r="R77">
        <f>IF(ISBLANK(Calculations!R77),"",Calculations!R77)</f>
        <v>1426596683710.6582</v>
      </c>
      <c r="S77">
        <f>IF(ISBLANK(Calculations!S77),"",Calculations!S77)</f>
        <v>1427880791648.7812</v>
      </c>
      <c r="T77">
        <f>IF(ISBLANK(Calculations!T77),"",Calculations!T77)</f>
        <v>1429188244535.5872</v>
      </c>
      <c r="U77">
        <f>IF(ISBLANK(Calculations!U77),"",Calculations!U77)</f>
        <v>1431406718974.4133</v>
      </c>
      <c r="V77">
        <f>IF(ISBLANK(Calculations!V77),"",Calculations!V77)</f>
        <v>1433893758709.6702</v>
      </c>
      <c r="W77">
        <f>IF(ISBLANK(Calculations!W77),"",Calculations!W77)</f>
        <v>1436951388970.1277</v>
      </c>
      <c r="X77">
        <f>IF(ISBLANK(Calculations!X77),"",Calculations!X77)</f>
        <v>1440984998886.7534</v>
      </c>
      <c r="Y77">
        <f>IF(ISBLANK(Calculations!Y77),"",Calculations!Y77)</f>
        <v>1444822062520.0222</v>
      </c>
      <c r="Z77">
        <f>IF(ISBLANK(Calculations!Z77),"",Calculations!Z77)</f>
        <v>1449098746158.1443</v>
      </c>
      <c r="AA77">
        <f>IF(ISBLANK(Calculations!AA77),"",Calculations!AA77)</f>
        <v>1454171903713.4941</v>
      </c>
      <c r="AB77">
        <f>IF(ISBLANK(Calculations!AB77),"",Calculations!AB77)</f>
        <v>1458736107601.5183</v>
      </c>
      <c r="AC77">
        <f>IF(ISBLANK(Calculations!AC77),"",Calculations!AC77)</f>
        <v>1462443276833.3313</v>
      </c>
      <c r="AD77">
        <f>IF(ISBLANK(Calculations!AD77),"",Calculations!AD77)</f>
        <v>1465634976891.6409</v>
      </c>
      <c r="AE77">
        <f>IF(ISBLANK(Calculations!AE77),"",Calculations!AE77)</f>
        <v>1467853416759.4182</v>
      </c>
      <c r="AF77">
        <f>IF(ISBLANK(Calculations!AF77),"",Calculations!AF77)</f>
        <v>1469714102526.8472</v>
      </c>
      <c r="AG77">
        <f>IF(ISBLANK(Calculations!AG77),"",Calculations!AG77)</f>
        <v>1469471212724.5474</v>
      </c>
      <c r="AH77">
        <f>IF(ISBLANK(Calculations!AH77),"",Calculations!AH77)</f>
        <v>1468609676251.9885</v>
      </c>
      <c r="AI77">
        <f>IF(ISBLANK(Calculations!AI77),"",Calculations!AI77)</f>
        <v>1467429064214.6106</v>
      </c>
      <c r="AJ77">
        <f>IF(ISBLANK(Calculations!AJ77),"",Calculations!AJ77)</f>
        <v>1466393657911.1912</v>
      </c>
      <c r="AK77">
        <f>IF(ISBLANK(Calculations!AK77),"",Calculations!AK77)</f>
        <v>1460861073791.1038</v>
      </c>
      <c r="AL77">
        <f>IF(ISBLANK(Calculations!AL77),"",Calculations!AL77)</f>
        <v>1456330373835.2112</v>
      </c>
      <c r="AM77">
        <f>IF(ISBLANK(Calculations!AM77),"",Calculations!AM77)</f>
        <v>1452059069275.2737</v>
      </c>
      <c r="AN77">
        <f>IF(ISBLANK(Calculations!AN77),"",Calculations!AN77)</f>
        <v>1448556658981.7603</v>
      </c>
      <c r="AO77">
        <f>IF(ISBLANK(Calculations!AO77),"",Calculations!AO77)</f>
        <v>1445810168536.4224</v>
      </c>
      <c r="AP77">
        <f>IF(ISBLANK(Calculations!AP77),"",Calculations!AP77)</f>
        <v>1443713763052.3611</v>
      </c>
      <c r="AQ77">
        <f>IF(ISBLANK(Calculations!AQ77),"",Calculations!AQ77)</f>
        <v>1442560621947.9199</v>
      </c>
      <c r="AR77">
        <f>IF(ISBLANK(Calculations!AR77),"",Calculations!AR77)</f>
        <v>1441373011459.5334</v>
      </c>
      <c r="AS77">
        <f>IF(ISBLANK(Calculations!AS77),"",Calculations!AS77)</f>
        <v>1440425051677.8516</v>
      </c>
      <c r="AT77">
        <f>IF(ISBLANK(Calculations!AT77),"",Calculations!AT77)</f>
        <v>1439594299742.6831</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0.33766633289151538</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0.13411535177284409</v>
      </c>
      <c r="K82">
        <f>IF(ISBLANK(Calculations!K82),"",Calculations!K82)</f>
        <v>0.33766633289151538</v>
      </c>
      <c r="L82" t="str">
        <f>IF(ISBLANK(Calculations!L82),"",Calculations!L82)</f>
        <v>RESIDENTIAL</v>
      </c>
      <c r="M82" t="str">
        <f>IF(ISBLANK(Calculations!M82),"",Calculations!M82)</f>
        <v>cooling</v>
      </c>
      <c r="N82" t="str">
        <f>IF(ISBLANK(Calculations!N82),"",Calculations!N82)</f>
        <v>electricity</v>
      </c>
      <c r="O82">
        <f t="shared" ref="O82:O145" si="1">P82</f>
        <v>6618765783190.9404</v>
      </c>
      <c r="P82">
        <f>IF(ISBLANK(Calculations!P82),"",Calculations!P82)-(SUMIFS(BDEQ!B:B,BDEQ!$AG:$AG,About!$B$2,BDEQ!$AH:$AH,$I82)*BDEQ!$C$2*$J82*$K82)</f>
        <v>6618765783190.9404</v>
      </c>
      <c r="Q82">
        <f>IF(ISBLANK(Calculations!Q82),"",Calculations!Q82)-(SUMIFS(BDEQ!C:C,BDEQ!$AG:$AG,About!$B$2,BDEQ!$AH:$AH,$I82)*BDEQ!$C$2*$J82*$K82)</f>
        <v>6618765783190.9404</v>
      </c>
      <c r="R82">
        <f>IF(ISBLANK(Calculations!R82),"",Calculations!R82)-(SUMIFS(BDEQ!D:D,BDEQ!$AG:$AG,About!$B$2,BDEQ!$AH:$AH,$I82)*BDEQ!$C$2*$J82*$K82)</f>
        <v>6467832553419.6924</v>
      </c>
      <c r="S82" s="99">
        <f>IF(ISBLANK(Calculations!S82),"",Calculations!S82 + ('IRA Buildings Changes'!$C$39/($AB$81-$R$81)*(S81-$R$81)))-(SUMIFS(BDEQ!E:E,BDEQ!$AG:$AG,About!$B$2,BDEQ!$AH:$AH,$I82)*BDEQ!$C$2*$J82*$K82)</f>
        <v>6615677358859.877</v>
      </c>
      <c r="T82" s="99">
        <f>IF(ISBLANK(Calculations!T82),"",Calculations!T82 + ('IRA Buildings Changes'!$C$39/($AB$81-$R$81)*(T81-$R$81)))-(SUMIFS(BDEQ!F:F,BDEQ!$AG:$AG,About!$B$2,BDEQ!$AH:$AH,$I82)*BDEQ!$C$2*$J82*$K82)</f>
        <v>6774023288530.5557</v>
      </c>
      <c r="U82" s="99">
        <f>IF(ISBLANK(Calculations!U82),"",Calculations!U82 + ('IRA Buildings Changes'!$C$39/($AB$81-$R$81)*(U81-$R$81)))-(SUMIFS(BDEQ!G:G,BDEQ!$AG:$AG,About!$B$2,BDEQ!$AH:$AH,$I82)*BDEQ!$C$2*$J82*$K82)</f>
        <v>6944049934337.6172</v>
      </c>
      <c r="V82" s="99">
        <f>IF(ISBLANK(Calculations!V82),"",Calculations!V82 + ('IRA Buildings Changes'!$C$39/($AB$81-$R$81)*(V81-$R$81)))-(SUMIFS(BDEQ!H:H,BDEQ!$AG:$AG,About!$B$2,BDEQ!$AH:$AH,$I82)*BDEQ!$C$2*$J82*$K82)</f>
        <v>7127388559541.5244</v>
      </c>
      <c r="W82" s="99">
        <f>IF(ISBLANK(Calculations!W82),"",Calculations!W82 + ('IRA Buildings Changes'!$C$39/($AB$81-$R$81)*(W81-$R$81)))-(SUMIFS(BDEQ!I:I,BDEQ!$AG:$AG,About!$B$2,BDEQ!$AH:$AH,$I82)*BDEQ!$C$2*$J82*$K82)</f>
        <v>7323939765338.9209</v>
      </c>
      <c r="X82" s="99">
        <f>IF(ISBLANK(Calculations!X82),"",Calculations!X82 + ('IRA Buildings Changes'!$C$39/($AB$81-$R$81)*(X81-$R$81)))-(SUMIFS(BDEQ!J:J,BDEQ!$AG:$AG,About!$B$2,BDEQ!$AH:$AH,$I82)*BDEQ!$C$2*$J82*$K82)</f>
        <v>7532791127107.293</v>
      </c>
      <c r="Y82" s="99">
        <f>IF(ISBLANK(Calculations!Y82),"",Calculations!Y82 + ('IRA Buildings Changes'!$C$39/($AB$81-$R$81)*(Y81-$R$81)))-(SUMIFS(BDEQ!K:K,BDEQ!$AG:$AG,About!$B$2,BDEQ!$AH:$AH,$I82)*BDEQ!$C$2*$J82*$K82)</f>
        <v>7748890583988.6377</v>
      </c>
      <c r="Z82" s="99">
        <f>IF(ISBLANK(Calculations!Z82),"",Calculations!Z82 + ('IRA Buildings Changes'!$C$39/($AB$81-$R$81)*(Z81-$R$81)))-(SUMIFS(BDEQ!L:L,BDEQ!$AG:$AG,About!$B$2,BDEQ!$AH:$AH,$I82)*BDEQ!$C$2*$J82*$K82)</f>
        <v>7976576975296.3721</v>
      </c>
      <c r="AA82" s="99">
        <f>IF(ISBLANK(Calculations!AA82),"",Calculations!AA82 + ('IRA Buildings Changes'!$C$39/($AB$81-$R$81)*(AA81-$R$81)))-(SUMIFS(BDEQ!M:M,BDEQ!$AG:$AG,About!$B$2,BDEQ!$AH:$AH,$I82)*BDEQ!$C$2*$J82*$K82)</f>
        <v>8212991915965.582</v>
      </c>
      <c r="AB82" s="98">
        <f>IF(ISBLANK(Calculations!AB82),"",Calculations!AB82 + 'IRA Buildings Changes'!C39)-(SUMIFS(BDEQ!N:N,BDEQ!$AG:$AG,About!$B$2,BDEQ!$AH:$AH,$I82)*BDEQ!$C$2*$J82*$K82)</f>
        <v>8456850542343.9297</v>
      </c>
      <c r="AC82" s="99">
        <f>IF(ISBLANK(Calculations!AC82),"",Calculations!AC82  + 'IRA Buildings Changes'!$C$39)-(SUMIFS(BDEQ!O:O,BDEQ!$AG:$AG,About!$B$2,BDEQ!$AH:$AH,$I82)*BDEQ!$C$2*$J82*$K82)</f>
        <v>8416635787750.6533</v>
      </c>
      <c r="AD82" s="99">
        <f>IF(ISBLANK(Calculations!AD82),"",Calculations!AD82  + 'IRA Buildings Changes'!$C$39)-(SUMIFS(BDEQ!P:P,BDEQ!$AG:$AG,About!$B$2,BDEQ!$AH:$AH,$I82)*BDEQ!$C$2*$J82*$K82)</f>
        <v>8380945286792.0537</v>
      </c>
      <c r="AE82" s="99">
        <f>IF(ISBLANK(Calculations!AE82),"",Calculations!AE82  + 'IRA Buildings Changes'!$C$39)-(SUMIFS(BDEQ!Q:Q,BDEQ!$AG:$AG,About!$B$2,BDEQ!$AH:$AH,$I82)*BDEQ!$C$2*$J82*$K82)</f>
        <v>8349395981783.3398</v>
      </c>
      <c r="AF82" s="99">
        <f>IF(ISBLANK(Calculations!AF82),"",Calculations!AF82  + 'IRA Buildings Changes'!$C$39)-(SUMIFS(BDEQ!R:R,BDEQ!$AG:$AG,About!$B$2,BDEQ!$AH:$AH,$I82)*BDEQ!$C$2*$J82*$K82)</f>
        <v>8318832713019.5986</v>
      </c>
      <c r="AG82" s="99">
        <f>IF(ISBLANK(Calculations!AG82),"",Calculations!AG82  + 'IRA Buildings Changes'!$C$39)-(SUMIFS(BDEQ!S:S,BDEQ!$AG:$AG,About!$B$2,BDEQ!$AH:$AH,$I82)*BDEQ!$C$2*$J82*$K82)</f>
        <v>8295219030861.5791</v>
      </c>
      <c r="AH82" s="99">
        <f>IF(ISBLANK(Calculations!AH82),"",Calculations!AH82  + 'IRA Buildings Changes'!$C$39)-(SUMIFS(BDEQ!T:T,BDEQ!$AG:$AG,About!$B$2,BDEQ!$AH:$AH,$I82)*BDEQ!$C$2*$J82*$K82)</f>
        <v>8274929969566.1855</v>
      </c>
      <c r="AI82" s="99">
        <f>IF(ISBLANK(Calculations!AI82),"",Calculations!AI82  + 'IRA Buildings Changes'!$C$39)-(SUMIFS(BDEQ!U:U,BDEQ!$AG:$AG,About!$B$2,BDEQ!$AH:$AH,$I82)*BDEQ!$C$2*$J82*$K82)</f>
        <v>8257524763145.1104</v>
      </c>
      <c r="AJ82" s="99">
        <f>IF(ISBLANK(Calculations!AJ82),"",Calculations!AJ82  + 'IRA Buildings Changes'!$C$39)-(SUMIFS(BDEQ!V:V,BDEQ!$AG:$AG,About!$B$2,BDEQ!$AH:$AH,$I82)*BDEQ!$C$2*$J82*$K82)</f>
        <v>8242560043479.1357</v>
      </c>
      <c r="AK82" s="99">
        <f>IF(ISBLANK(Calculations!AK82),"",Calculations!AK82  + 'IRA Buildings Changes'!$C$39)-(SUMIFS(BDEQ!W:W,BDEQ!$AG:$AG,About!$B$2,BDEQ!$AH:$AH,$I82)*BDEQ!$C$2*$J82*$K82)</f>
        <v>8229798921197.7275</v>
      </c>
      <c r="AL82" s="99">
        <f>IF(ISBLANK(Calculations!AL82),"",Calculations!AL82  + 'IRA Buildings Changes'!$C$39)-(SUMIFS(BDEQ!X:X,BDEQ!$AG:$AG,About!$B$2,BDEQ!$AH:$AH,$I82)*BDEQ!$C$2*$J82*$K82)</f>
        <v>8217901580030.9805</v>
      </c>
      <c r="AM82" s="99">
        <f>IF(ISBLANK(Calculations!AM82),"",Calculations!AM82  + 'IRA Buildings Changes'!$C$39)-(SUMIFS(BDEQ!Y:Y,BDEQ!$AG:$AG,About!$B$2,BDEQ!$AH:$AH,$I82)*BDEQ!$C$2*$J82*$K82)</f>
        <v>8204369685668.8867</v>
      </c>
      <c r="AN82" s="99">
        <f>IF(ISBLANK(Calculations!AN82),"",Calculations!AN82  + 'IRA Buildings Changes'!$C$39)-(SUMIFS(BDEQ!Z:Z,BDEQ!$AG:$AG,About!$B$2,BDEQ!$AH:$AH,$I82)*BDEQ!$C$2*$J82*$K82)</f>
        <v>8195025332253.4355</v>
      </c>
      <c r="AO82" s="99">
        <f>IF(ISBLANK(Calculations!AO82),"",Calculations!AO82  + 'IRA Buildings Changes'!$C$39)-(SUMIFS(BDEQ!AA:AA,BDEQ!$AG:$AG,About!$B$2,BDEQ!$AH:$AH,$I82)*BDEQ!$C$2*$J82*$K82)</f>
        <v>8186751942525.5566</v>
      </c>
      <c r="AP82" s="99">
        <f>IF(ISBLANK(Calculations!AP82),"",Calculations!AP82  + 'IRA Buildings Changes'!$C$39)-(SUMIFS(BDEQ!AB:AB,BDEQ!$AG:$AG,About!$B$2,BDEQ!$AH:$AH,$I82)*BDEQ!$C$2*$J82*$K82)</f>
        <v>8179473326922.6953</v>
      </c>
      <c r="AQ82" s="99">
        <f>IF(ISBLANK(Calculations!AQ82),"",Calculations!AQ82  + 'IRA Buildings Changes'!$C$39)-(SUMIFS(BDEQ!AC:AC,BDEQ!$AG:$AG,About!$B$2,BDEQ!$AH:$AH,$I82)*BDEQ!$C$2*$J82*$K82)</f>
        <v>8173154100176.2412</v>
      </c>
      <c r="AR82" s="99">
        <f>IF(ISBLANK(Calculations!AR82),"",Calculations!AR82  + 'IRA Buildings Changes'!$C$39)-(SUMIFS(BDEQ!AD:AD,BDEQ!$AG:$AG,About!$B$2,BDEQ!$AH:$AH,$I82)*BDEQ!$C$2*$J82*$K82)</f>
        <v>8164728234150.8799</v>
      </c>
      <c r="AS82" s="99">
        <f>IF(ISBLANK(Calculations!AS82),"",Calculations!AS82  + 'IRA Buildings Changes'!$C$39)-(SUMIFS(BDEQ!AE:AE,BDEQ!$AG:$AG,About!$B$2,BDEQ!$AH:$AH,$I82)*BDEQ!$C$2*$J82*$K82)</f>
        <v>8159703054658.1074</v>
      </c>
      <c r="AT82" s="99">
        <f>IF(ISBLANK(Calculations!AT82),"",Calculations!AT82  + 'IRA Buildings Changes'!$C$39)-(SUMIFS(BDEQ!AF:AF,BDEQ!$AG:$AG,About!$B$2,BDEQ!$AH:$AH,$I82)*BDEQ!$C$2*$J82*$K82)</f>
        <v>8154993562801.0684</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0.33766633289151538</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0.33766633289151538</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0.33766633289151538</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0.33766633289151538</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0.33766633289151538</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0.33766633289151538</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0.33766633289151538</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0.33766633289151538</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0.33766633289151538</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3.6657760677143408E-2</v>
      </c>
      <c r="K95">
        <f>IF(ISBLANK(Calculations!K95),"",Calculations!K95)</f>
        <v>0.33766633289151538</v>
      </c>
      <c r="L95" t="str">
        <f>IF(ISBLANK(Calculations!L95),"",Calculations!L95)</f>
        <v>RESIDENTIAL</v>
      </c>
      <c r="M95" t="str">
        <f>IF(ISBLANK(Calculations!M95),"",Calculations!M95)</f>
        <v>lighting</v>
      </c>
      <c r="N95" t="str">
        <f>IF(ISBLANK(Calculations!N95),"",Calculations!N95)</f>
        <v>electricity</v>
      </c>
      <c r="O95">
        <f t="shared" si="1"/>
        <v>1809107822863.0283</v>
      </c>
      <c r="P95">
        <f>IF(ISBLANK(Calculations!P95),"",Calculations!P95)-(SUMIFS(BDEQ!B:B,BDEQ!$AG:$AG,About!$B$2,BDEQ!$AH:$AH,$I95)*BDEQ!$C$2*$J95*$K95)</f>
        <v>1809107822863.0283</v>
      </c>
      <c r="Q95">
        <f>IF(ISBLANK(Calculations!Q95),"",Calculations!Q95)-(SUMIFS(BDEQ!C:C,BDEQ!$AG:$AG,About!$B$2,BDEQ!$AH:$AH,$I95)*BDEQ!$C$2*$J95*$K95)</f>
        <v>1809107822863.0283</v>
      </c>
      <c r="R95">
        <f>IF(ISBLANK(Calculations!R95),"",Calculations!R95)-(SUMIFS(BDEQ!D:D,BDEQ!$AG:$AG,About!$B$2,BDEQ!$AH:$AH,$I95)*BDEQ!$C$2*$J95*$K95)</f>
        <v>1802480506333.115</v>
      </c>
      <c r="S95">
        <f>IF(ISBLANK(Calculations!S95),"",Calculations!S95)-(SUMIFS(BDEQ!E:E,BDEQ!$AG:$AG,About!$B$2,BDEQ!$AH:$AH,$I95)*BDEQ!$C$2*$J95*$K95)</f>
        <v>1796204432124.7581</v>
      </c>
      <c r="T95">
        <f>IF(ISBLANK(Calculations!T95),"",Calculations!T95)-(SUMIFS(BDEQ!F:F,BDEQ!$AG:$AG,About!$B$2,BDEQ!$AH:$AH,$I95)*BDEQ!$C$2*$J95*$K95)</f>
        <v>1791588243825.1709</v>
      </c>
      <c r="U95">
        <f>IF(ISBLANK(Calculations!U95),"",Calculations!U95)-(SUMIFS(BDEQ!G:G,BDEQ!$AG:$AG,About!$B$2,BDEQ!$AH:$AH,$I95)*BDEQ!$C$2*$J95*$K95)</f>
        <v>1790948485807.1462</v>
      </c>
      <c r="V95">
        <f>IF(ISBLANK(Calculations!V95),"",Calculations!V95)-(SUMIFS(BDEQ!H:H,BDEQ!$AG:$AG,About!$B$2,BDEQ!$AH:$AH,$I95)*BDEQ!$C$2*$J95*$K95)</f>
        <v>1794913876130.3118</v>
      </c>
      <c r="W95">
        <f>IF(ISBLANK(Calculations!W95),"",Calculations!W95)-(SUMIFS(BDEQ!I:I,BDEQ!$AG:$AG,About!$B$2,BDEQ!$AH:$AH,$I95)*BDEQ!$C$2*$J95*$K95)</f>
        <v>1799800767516.9456</v>
      </c>
      <c r="X95">
        <f>IF(ISBLANK(Calculations!X95),"",Calculations!X95)-(SUMIFS(BDEQ!J:J,BDEQ!$AG:$AG,About!$B$2,BDEQ!$AH:$AH,$I95)*BDEQ!$C$2*$J95*$K95)</f>
        <v>1804102941184.5942</v>
      </c>
      <c r="Y95">
        <f>IF(ISBLANK(Calculations!Y95),"",Calculations!Y95)-(SUMIFS(BDEQ!K:K,BDEQ!$AG:$AG,About!$B$2,BDEQ!$AH:$AH,$I95)*BDEQ!$C$2*$J95*$K95)</f>
        <v>1807431731079.7371</v>
      </c>
      <c r="Z95">
        <f>IF(ISBLANK(Calculations!Z95),"",Calculations!Z95)-(SUMIFS(BDEQ!L:L,BDEQ!$AG:$AG,About!$B$2,BDEQ!$AH:$AH,$I95)*BDEQ!$C$2*$J95*$K95)</f>
        <v>1812800136303.5972</v>
      </c>
      <c r="AA95">
        <f>IF(ISBLANK(Calculations!AA95),"",Calculations!AA95)-(SUMIFS(BDEQ!M:M,BDEQ!$AG:$AG,About!$B$2,BDEQ!$AH:$AH,$I95)*BDEQ!$C$2*$J95*$K95)</f>
        <v>1820257931980.4272</v>
      </c>
      <c r="AB95">
        <f>IF(ISBLANK(Calculations!AB95),"",Calculations!AB95)-(SUMIFS(BDEQ!N:N,BDEQ!$AG:$AG,About!$B$2,BDEQ!$AH:$AH,$I95)*BDEQ!$C$2*$J95*$K95)</f>
        <v>1830562688489.2236</v>
      </c>
      <c r="AC95">
        <f>IF(ISBLANK(Calculations!AC95),"",Calculations!AC95)-(SUMIFS(BDEQ!O:O,BDEQ!$AG:$AG,About!$B$2,BDEQ!$AH:$AH,$I95)*BDEQ!$C$2*$J95*$K95)</f>
        <v>1842844884520.4224</v>
      </c>
      <c r="AD95">
        <f>IF(ISBLANK(Calculations!AD95),"",Calculations!AD95)-(SUMIFS(BDEQ!P:P,BDEQ!$AG:$AG,About!$B$2,BDEQ!$AH:$AH,$I95)*BDEQ!$C$2*$J95*$K95)</f>
        <v>1855584217115.1626</v>
      </c>
      <c r="AE95">
        <f>IF(ISBLANK(Calculations!AE95),"",Calculations!AE95)-(SUMIFS(BDEQ!Q:Q,BDEQ!$AG:$AG,About!$B$2,BDEQ!$AH:$AH,$I95)*BDEQ!$C$2*$J95*$K95)</f>
        <v>1868090196343.022</v>
      </c>
      <c r="AF95">
        <f>IF(ISBLANK(Calculations!AF95),"",Calculations!AF95)-(SUMIFS(BDEQ!R:R,BDEQ!$AG:$AG,About!$B$2,BDEQ!$AH:$AH,$I95)*BDEQ!$C$2*$J95*$K95)</f>
        <v>1878942003865.9248</v>
      </c>
      <c r="AG95">
        <f>IF(ISBLANK(Calculations!AG95),"",Calculations!AG95)-(SUMIFS(BDEQ!S:S,BDEQ!$AG:$AG,About!$B$2,BDEQ!$AH:$AH,$I95)*BDEQ!$C$2*$J95*$K95)</f>
        <v>1888479420398.3232</v>
      </c>
      <c r="AH95">
        <f>IF(ISBLANK(Calculations!AH95),"",Calculations!AH95)-(SUMIFS(BDEQ!T:T,BDEQ!$AG:$AG,About!$B$2,BDEQ!$AH:$AH,$I95)*BDEQ!$C$2*$J95*$K95)</f>
        <v>1897053140567.8545</v>
      </c>
      <c r="AI95">
        <f>IF(ISBLANK(Calculations!AI95),"",Calculations!AI95)-(SUMIFS(BDEQ!U:U,BDEQ!$AG:$AG,About!$B$2,BDEQ!$AH:$AH,$I95)*BDEQ!$C$2*$J95*$K95)</f>
        <v>1904893349916.9937</v>
      </c>
      <c r="AJ95">
        <f>IF(ISBLANK(Calculations!AJ95),"",Calculations!AJ95)-(SUMIFS(BDEQ!V:V,BDEQ!$AG:$AG,About!$B$2,BDEQ!$AH:$AH,$I95)*BDEQ!$C$2*$J95*$K95)</f>
        <v>1912232844403.8535</v>
      </c>
      <c r="AK95">
        <f>IF(ISBLANK(Calculations!AK95),"",Calculations!AK95)-(SUMIFS(BDEQ!W:W,BDEQ!$AG:$AG,About!$B$2,BDEQ!$AH:$AH,$I95)*BDEQ!$C$2*$J95*$K95)</f>
        <v>1912365371084.7507</v>
      </c>
      <c r="AL95">
        <f>IF(ISBLANK(Calculations!AL95),"",Calculations!AL95)-(SUMIFS(BDEQ!X:X,BDEQ!$AG:$AG,About!$B$2,BDEQ!$AH:$AH,$I95)*BDEQ!$C$2*$J95*$K95)</f>
        <v>1912899808744.7402</v>
      </c>
      <c r="AM95">
        <f>IF(ISBLANK(Calculations!AM95),"",Calculations!AM95)-(SUMIFS(BDEQ!Y:Y,BDEQ!$AG:$AG,About!$B$2,BDEQ!$AH:$AH,$I95)*BDEQ!$C$2*$J95*$K95)</f>
        <v>1914074575208.5837</v>
      </c>
      <c r="AN95">
        <f>IF(ISBLANK(Calculations!AN95),"",Calculations!AN95)-(SUMIFS(BDEQ!Z:Z,BDEQ!$AG:$AG,About!$B$2,BDEQ!$AH:$AH,$I95)*BDEQ!$C$2*$J95*$K95)</f>
        <v>1916059828726.7969</v>
      </c>
      <c r="AO95">
        <f>IF(ISBLANK(Calculations!AO95),"",Calculations!AO95)-(SUMIFS(BDEQ!AA:AA,BDEQ!$AG:$AG,About!$B$2,BDEQ!$AH:$AH,$I95)*BDEQ!$C$2*$J95*$K95)</f>
        <v>1918789438636.9719</v>
      </c>
      <c r="AP95">
        <f>IF(ISBLANK(Calculations!AP95),"",Calculations!AP95)-(SUMIFS(BDEQ!AB:AB,BDEQ!$AG:$AG,About!$B$2,BDEQ!$AH:$AH,$I95)*BDEQ!$C$2*$J95*$K95)</f>
        <v>1922163945095.8914</v>
      </c>
      <c r="AQ95">
        <f>IF(ISBLANK(Calculations!AQ95),"",Calculations!AQ95)-(SUMIFS(BDEQ!AC:AC,BDEQ!$AG:$AG,About!$B$2,BDEQ!$AH:$AH,$I95)*BDEQ!$C$2*$J95*$K95)</f>
        <v>1926053277879.3276</v>
      </c>
      <c r="AR95">
        <f>IF(ISBLANK(Calculations!AR95),"",Calculations!AR95)-(SUMIFS(BDEQ!AD:AD,BDEQ!$AG:$AG,About!$B$2,BDEQ!$AH:$AH,$I95)*BDEQ!$C$2*$J95*$K95)</f>
        <v>1930273527654.3318</v>
      </c>
      <c r="AS95">
        <f>IF(ISBLANK(Calculations!AS95),"",Calculations!AS95)-(SUMIFS(BDEQ!AE:AE,BDEQ!$AG:$AG,About!$B$2,BDEQ!$AH:$AH,$I95)*BDEQ!$C$2*$J95*$K95)</f>
        <v>1934740766195.3215</v>
      </c>
      <c r="AT95">
        <f>IF(ISBLANK(Calculations!AT95),"",Calculations!AT95)-(SUMIFS(BDEQ!AF:AF,BDEQ!$AG:$AG,About!$B$2,BDEQ!$AH:$AH,$I95)*BDEQ!$C$2*$J95*$K95)</f>
        <v>1939426288330.511</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0.33766633289151538</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0.33766633289151538</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0.33766633289151538</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0.33766633289151538</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0.33766633289151538</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0.33766633289151538</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0.33766633289151538</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0.33766633289151538</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0.33766633289151538</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0.27009864574111969</v>
      </c>
      <c r="K108">
        <f>IF(ISBLANK(Calculations!K108),"",Calculations!K108)</f>
        <v>0.33766633289151538</v>
      </c>
      <c r="L108" t="str">
        <f>IF(ISBLANK(Calculations!L108),"",Calculations!L108)</f>
        <v>RESIDENTIAL</v>
      </c>
      <c r="M108" t="str">
        <f>IF(ISBLANK(Calculations!M108),"",Calculations!M108)</f>
        <v>appl</v>
      </c>
      <c r="N108" t="str">
        <f>IF(ISBLANK(Calculations!N108),"",Calculations!N108)</f>
        <v>electricity</v>
      </c>
      <c r="O108">
        <f t="shared" si="1"/>
        <v>13329716925661.562</v>
      </c>
      <c r="P108">
        <f>IF(ISBLANK(Calculations!P108),"",Calculations!P108)-(SUMIFS(BDEQ!B:B,BDEQ!$AG:$AG,About!$B$2,BDEQ!$AH:$AH,$I108)*BDEQ!$C$2*$J108*$K108)</f>
        <v>13329716925661.562</v>
      </c>
      <c r="Q108">
        <f>IF(ISBLANK(Calculations!Q108),"",Calculations!Q108)-(SUMIFS(BDEQ!C:C,BDEQ!$AG:$AG,About!$B$2,BDEQ!$AH:$AH,$I108)*BDEQ!$C$2*$J108*$K108)</f>
        <v>13329716925661.562</v>
      </c>
      <c r="R108">
        <f>IF(ISBLANK(Calculations!R108),"",Calculations!R108)-(SUMIFS(BDEQ!D:D,BDEQ!$AG:$AG,About!$B$2,BDEQ!$AH:$AH,$I108)*BDEQ!$C$2*$J108*$K108)</f>
        <v>13239230292873.084</v>
      </c>
      <c r="S108">
        <f>IF(ISBLANK(Calculations!S108),"",Calculations!S108)-(SUMIFS(BDEQ!E:E,BDEQ!$AG:$AG,About!$B$2,BDEQ!$AH:$AH,$I108)*BDEQ!$C$2*$J108*$K108)</f>
        <v>13151431580416.871</v>
      </c>
      <c r="T108">
        <f>IF(ISBLANK(Calculations!T108),"",Calculations!T108)-(SUMIFS(BDEQ!F:F,BDEQ!$AG:$AG,About!$B$2,BDEQ!$AH:$AH,$I108)*BDEQ!$C$2*$J108*$K108)</f>
        <v>13071400174707.555</v>
      </c>
      <c r="U108">
        <f>IF(ISBLANK(Calculations!U108),"",Calculations!U108)-(SUMIFS(BDEQ!G:G,BDEQ!$AG:$AG,About!$B$2,BDEQ!$AH:$AH,$I108)*BDEQ!$C$2*$J108*$K108)</f>
        <v>13003062690429.943</v>
      </c>
      <c r="V108">
        <f>IF(ISBLANK(Calculations!V108),"",Calculations!V108)-(SUMIFS(BDEQ!H:H,BDEQ!$AG:$AG,About!$B$2,BDEQ!$AH:$AH,$I108)*BDEQ!$C$2*$J108*$K108)</f>
        <v>12950275907303.127</v>
      </c>
      <c r="W108">
        <f>IF(ISBLANK(Calculations!W108),"",Calculations!W108)-(SUMIFS(BDEQ!I:I,BDEQ!$AG:$AG,About!$B$2,BDEQ!$AH:$AH,$I108)*BDEQ!$C$2*$J108*$K108)</f>
        <v>12912515793761.752</v>
      </c>
      <c r="X108">
        <f>IF(ISBLANK(Calculations!X108),"",Calculations!X108)-(SUMIFS(BDEQ!J:J,BDEQ!$AG:$AG,About!$B$2,BDEQ!$AH:$AH,$I108)*BDEQ!$C$2*$J108*$K108)</f>
        <v>12888094343056.674</v>
      </c>
      <c r="Y108">
        <f>IF(ISBLANK(Calculations!Y108),"",Calculations!Y108)-(SUMIFS(BDEQ!K:K,BDEQ!$AG:$AG,About!$B$2,BDEQ!$AH:$AH,$I108)*BDEQ!$C$2*$J108*$K108)</f>
        <v>12873902076745.473</v>
      </c>
      <c r="Z108">
        <f>IF(ISBLANK(Calculations!Z108),"",Calculations!Z108)-(SUMIFS(BDEQ!L:L,BDEQ!$AG:$AG,About!$B$2,BDEQ!$AH:$AH,$I108)*BDEQ!$C$2*$J108*$K108)</f>
        <v>12871836070902.074</v>
      </c>
      <c r="AA108">
        <f>IF(ISBLANK(Calculations!AA108),"",Calculations!AA108)-(SUMIFS(BDEQ!M:M,BDEQ!$AG:$AG,About!$B$2,BDEQ!$AH:$AH,$I108)*BDEQ!$C$2*$J108*$K108)</f>
        <v>12882752148104.285</v>
      </c>
      <c r="AB108">
        <f>IF(ISBLANK(Calculations!AB108),"",Calculations!AB108)-(SUMIFS(BDEQ!N:N,BDEQ!$AG:$AG,About!$B$2,BDEQ!$AH:$AH,$I108)*BDEQ!$C$2*$J108*$K108)</f>
        <v>12903808858043.982</v>
      </c>
      <c r="AC108">
        <f>IF(ISBLANK(Calculations!AC108),"",Calculations!AC108)-(SUMIFS(BDEQ!O:O,BDEQ!$AG:$AG,About!$B$2,BDEQ!$AH:$AH,$I108)*BDEQ!$C$2*$J108*$K108)</f>
        <v>12932972748535.41</v>
      </c>
      <c r="AD108">
        <f>IF(ISBLANK(Calculations!AD108),"",Calculations!AD108)-(SUMIFS(BDEQ!P:P,BDEQ!$AG:$AG,About!$B$2,BDEQ!$AH:$AH,$I108)*BDEQ!$C$2*$J108*$K108)</f>
        <v>12971952571991.93</v>
      </c>
      <c r="AE108">
        <f>IF(ISBLANK(Calculations!AE108),"",Calculations!AE108)-(SUMIFS(BDEQ!Q:Q,BDEQ!$AG:$AG,About!$B$2,BDEQ!$AH:$AH,$I108)*BDEQ!$C$2*$J108*$K108)</f>
        <v>13019939907779.512</v>
      </c>
      <c r="AF108">
        <f>IF(ISBLANK(Calculations!AF108),"",Calculations!AF108)-(SUMIFS(BDEQ!R:R,BDEQ!$AG:$AG,About!$B$2,BDEQ!$AH:$AH,$I108)*BDEQ!$C$2*$J108*$K108)</f>
        <v>13075165621303.395</v>
      </c>
      <c r="AG108">
        <f>IF(ISBLANK(Calculations!AG108),"",Calculations!AG108)-(SUMIFS(BDEQ!S:S,BDEQ!$AG:$AG,About!$B$2,BDEQ!$AH:$AH,$I108)*BDEQ!$C$2*$J108*$K108)</f>
        <v>13133965208491.068</v>
      </c>
      <c r="AH108">
        <f>IF(ISBLANK(Calculations!AH108),"",Calculations!AH108)-(SUMIFS(BDEQ!T:T,BDEQ!$AG:$AG,About!$B$2,BDEQ!$AH:$AH,$I108)*BDEQ!$C$2*$J108*$K108)</f>
        <v>13194707308591.709</v>
      </c>
      <c r="AI108">
        <f>IF(ISBLANK(Calculations!AI108),"",Calculations!AI108)-(SUMIFS(BDEQ!U:U,BDEQ!$AG:$AG,About!$B$2,BDEQ!$AH:$AH,$I108)*BDEQ!$C$2*$J108*$K108)</f>
        <v>13256288579931.768</v>
      </c>
      <c r="AJ108">
        <f>IF(ISBLANK(Calculations!AJ108),"",Calculations!AJ108)-(SUMIFS(BDEQ!V:V,BDEQ!$AG:$AG,About!$B$2,BDEQ!$AH:$AH,$I108)*BDEQ!$C$2*$J108*$K108)</f>
        <v>13318382257142.482</v>
      </c>
      <c r="AK108">
        <f>IF(ISBLANK(Calculations!AK108),"",Calculations!AK108)-(SUMIFS(BDEQ!W:W,BDEQ!$AG:$AG,About!$B$2,BDEQ!$AH:$AH,$I108)*BDEQ!$C$2*$J108*$K108)</f>
        <v>13323343471799.75</v>
      </c>
      <c r="AL108">
        <f>IF(ISBLANK(Calculations!AL108),"",Calculations!AL108)-(SUMIFS(BDEQ!X:X,BDEQ!$AG:$AG,About!$B$2,BDEQ!$AH:$AH,$I108)*BDEQ!$C$2*$J108*$K108)</f>
        <v>13328414190547.889</v>
      </c>
      <c r="AM108">
        <f>IF(ISBLANK(Calculations!AM108),"",Calculations!AM108)-(SUMIFS(BDEQ!Y:Y,BDEQ!$AG:$AG,About!$B$2,BDEQ!$AH:$AH,$I108)*BDEQ!$C$2*$J108*$K108)</f>
        <v>13333609547042.336</v>
      </c>
      <c r="AN108">
        <f>IF(ISBLANK(Calculations!AN108),"",Calculations!AN108)-(SUMIFS(BDEQ!Z:Z,BDEQ!$AG:$AG,About!$B$2,BDEQ!$AH:$AH,$I108)*BDEQ!$C$2*$J108*$K108)</f>
        <v>13339102540556.389</v>
      </c>
      <c r="AO108">
        <f>IF(ISBLANK(Calculations!AO108),"",Calculations!AO108)-(SUMIFS(BDEQ!AA:AA,BDEQ!$AG:$AG,About!$B$2,BDEQ!$AH:$AH,$I108)*BDEQ!$C$2*$J108*$K108)</f>
        <v>13344850450287.98</v>
      </c>
      <c r="AP108">
        <f>IF(ISBLANK(Calculations!AP108),"",Calculations!AP108)-(SUMIFS(BDEQ!AB:AB,BDEQ!$AG:$AG,About!$B$2,BDEQ!$AH:$AH,$I108)*BDEQ!$C$2*$J108*$K108)</f>
        <v>13350932626187.93</v>
      </c>
      <c r="AQ108">
        <f>IF(ISBLANK(Calculations!AQ108),"",Calculations!AQ108)-(SUMIFS(BDEQ!AC:AC,BDEQ!$AG:$AG,About!$B$2,BDEQ!$AH:$AH,$I108)*BDEQ!$C$2*$J108*$K108)</f>
        <v>13357527556180.662</v>
      </c>
      <c r="AR108">
        <f>IF(ISBLANK(Calculations!AR108),"",Calculations!AR108)-(SUMIFS(BDEQ!AD:AD,BDEQ!$AG:$AG,About!$B$2,BDEQ!$AH:$AH,$I108)*BDEQ!$C$2*$J108*$K108)</f>
        <v>13364500238157.48</v>
      </c>
      <c r="AS108">
        <f>IF(ISBLANK(Calculations!AS108),"",Calculations!AS108)-(SUMIFS(BDEQ!AE:AE,BDEQ!$AG:$AG,About!$B$2,BDEQ!$AH:$AH,$I108)*BDEQ!$C$2*$J108*$K108)</f>
        <v>13371878695734.777</v>
      </c>
      <c r="AT108">
        <f>IF(ISBLANK(Calculations!AT108),"",Calculations!AT108)-(SUMIFS(BDEQ!AF:AF,BDEQ!$AG:$AG,About!$B$2,BDEQ!$AH:$AH,$I108)*BDEQ!$C$2*$J108*$K108)</f>
        <v>13379713207691.422</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0.33766633289151538</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0.27867973528343376</v>
      </c>
      <c r="K110">
        <f>IF(ISBLANK(Calculations!K110),"",Calculations!K110)</f>
        <v>0.33766633289151538</v>
      </c>
      <c r="L110" t="str">
        <f>IF(ISBLANK(Calculations!L110),"",Calculations!L110)</f>
        <v>RESIDENTIAL</v>
      </c>
      <c r="M110" t="str">
        <f>IF(ISBLANK(Calculations!M110),"",Calculations!M110)</f>
        <v>appl</v>
      </c>
      <c r="N110" t="str">
        <f>IF(ISBLANK(Calculations!N110),"",Calculations!N110)</f>
        <v>natural gas</v>
      </c>
      <c r="O110">
        <f t="shared" si="1"/>
        <v>7024057447747.0459</v>
      </c>
      <c r="P110">
        <f>IF(ISBLANK(Calculations!P110),"",Calculations!P110)</f>
        <v>7024057447747.0459</v>
      </c>
      <c r="Q110">
        <f>IF(ISBLANK(Calculations!Q110),"",Calculations!Q110)</f>
        <v>7024057447747.0459</v>
      </c>
      <c r="R110">
        <f>IF(ISBLANK(Calculations!R110),"",Calculations!R110)</f>
        <v>7035819051733.5879</v>
      </c>
      <c r="S110">
        <f>IF(ISBLANK(Calculations!S110),"",Calculations!S110)</f>
        <v>7049378299963.0254</v>
      </c>
      <c r="T110">
        <f>IF(ISBLANK(Calculations!T110),"",Calculations!T110)</f>
        <v>7066223274142.6396</v>
      </c>
      <c r="U110">
        <f>IF(ISBLANK(Calculations!U110),"",Calculations!U110)</f>
        <v>7087672779566.5576</v>
      </c>
      <c r="V110">
        <f>IF(ISBLANK(Calculations!V110),"",Calculations!V110)</f>
        <v>7115259997178.2295</v>
      </c>
      <c r="W110">
        <f>IF(ISBLANK(Calculations!W110),"",Calculations!W110)</f>
        <v>7147238830595.376</v>
      </c>
      <c r="X110">
        <f>IF(ISBLANK(Calculations!X110),"",Calculations!X110)</f>
        <v>7181115405601.165</v>
      </c>
      <c r="Y110">
        <f>IF(ISBLANK(Calculations!Y110),"",Calculations!Y110)</f>
        <v>7214820764659.127</v>
      </c>
      <c r="Z110">
        <f>IF(ISBLANK(Calculations!Z110),"",Calculations!Z110)</f>
        <v>7249573568787.7363</v>
      </c>
      <c r="AA110">
        <f>IF(ISBLANK(Calculations!AA110),"",Calculations!AA110)</f>
        <v>7285062064419.8271</v>
      </c>
      <c r="AB110">
        <f>IF(ISBLANK(Calculations!AB110),"",Calculations!AB110)</f>
        <v>7319432366446.5527</v>
      </c>
      <c r="AC110">
        <f>IF(ISBLANK(Calculations!AC110),"",Calculations!AC110)</f>
        <v>7352810282486.1934</v>
      </c>
      <c r="AD110">
        <f>IF(ISBLANK(Calculations!AD110),"",Calculations!AD110)</f>
        <v>7387807542222.7969</v>
      </c>
      <c r="AE110">
        <f>IF(ISBLANK(Calculations!AE110),"",Calculations!AE110)</f>
        <v>7425031160598.2305</v>
      </c>
      <c r="AF110">
        <f>IF(ISBLANK(Calculations!AF110),"",Calculations!AF110)</f>
        <v>7464080323571.7949</v>
      </c>
      <c r="AG110">
        <f>IF(ISBLANK(Calculations!AG110),"",Calculations!AG110)</f>
        <v>7503498557532.8496</v>
      </c>
      <c r="AH110">
        <f>IF(ISBLANK(Calculations!AH110),"",Calculations!AH110)</f>
        <v>7543142465478.7676</v>
      </c>
      <c r="AI110">
        <f>IF(ISBLANK(Calculations!AI110),"",Calculations!AI110)</f>
        <v>7582515482701.8486</v>
      </c>
      <c r="AJ110">
        <f>IF(ISBLANK(Calculations!AJ110),"",Calculations!AJ110)</f>
        <v>7621558437043.0742</v>
      </c>
      <c r="AK110">
        <f>IF(ISBLANK(Calculations!AK110),"",Calculations!AK110)</f>
        <v>7623174597211.8887</v>
      </c>
      <c r="AL110">
        <f>IF(ISBLANK(Calculations!AL110),"",Calculations!AL110)</f>
        <v>7624625424276.9824</v>
      </c>
      <c r="AM110">
        <f>IF(ISBLANK(Calculations!AM110),"",Calculations!AM110)</f>
        <v>7626182306205.3438</v>
      </c>
      <c r="AN110">
        <f>IF(ISBLANK(Calculations!AN110),"",Calculations!AN110)</f>
        <v>7628019924552.4375</v>
      </c>
      <c r="AO110">
        <f>IF(ISBLANK(Calculations!AO110),"",Calculations!AO110)</f>
        <v>7630161591613.3447</v>
      </c>
      <c r="AP110">
        <f>IF(ISBLANK(Calculations!AP110),"",Calculations!AP110)</f>
        <v>7632553288144.9297</v>
      </c>
      <c r="AQ110">
        <f>IF(ISBLANK(Calculations!AQ110),"",Calculations!AQ110)</f>
        <v>7635226011145.1865</v>
      </c>
      <c r="AR110">
        <f>IF(ISBLANK(Calculations!AR110),"",Calculations!AR110)</f>
        <v>7638040497448.9561</v>
      </c>
      <c r="AS110">
        <f>IF(ISBLANK(Calculations!AS110),"",Calculations!AS110)</f>
        <v>7641102135553.3906</v>
      </c>
      <c r="AT110">
        <f>IF(ISBLANK(Calculations!AT110),"",Calculations!AT110)</f>
        <v>7644488041276.9404</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2.1192755339880442E-3</v>
      </c>
      <c r="K111">
        <f>IF(ISBLANK(Calculations!K111),"",Calculations!K111)</f>
        <v>0.33766633289151538</v>
      </c>
      <c r="L111" t="str">
        <f>IF(ISBLANK(Calculations!L111),"",Calculations!L111)</f>
        <v>RESIDENTIAL</v>
      </c>
      <c r="M111" t="str">
        <f>IF(ISBLANK(Calculations!M111),"",Calculations!M111)</f>
        <v>appl</v>
      </c>
      <c r="N111" t="str">
        <f>IF(ISBLANK(Calculations!N111),"",Calculations!N111)</f>
        <v>petroleum diesel</v>
      </c>
      <c r="O111">
        <f t="shared" si="1"/>
        <v>202517063.4194116</v>
      </c>
      <c r="P111">
        <f>IF(ISBLANK(Calculations!P111),"",Calculations!P111)</f>
        <v>202517063.4194116</v>
      </c>
      <c r="Q111">
        <f>IF(ISBLANK(Calculations!Q111),"",Calculations!Q111)</f>
        <v>202517063.4194116</v>
      </c>
      <c r="R111">
        <f>IF(ISBLANK(Calculations!R111),"",Calculations!R111)</f>
        <v>194883382.03151682</v>
      </c>
      <c r="S111">
        <f>IF(ISBLANK(Calculations!S111),"",Calculations!S111)</f>
        <v>184557107.59537709</v>
      </c>
      <c r="T111">
        <f>IF(ISBLANK(Calculations!T111),"",Calculations!T111)</f>
        <v>172628998.82970181</v>
      </c>
      <c r="U111">
        <f>IF(ISBLANK(Calculations!U111),"",Calculations!U111)</f>
        <v>160296454.83521158</v>
      </c>
      <c r="V111">
        <f>IF(ISBLANK(Calculations!V111),"",Calculations!V111)</f>
        <v>148678422.76911759</v>
      </c>
      <c r="W111">
        <f>IF(ISBLANK(Calculations!W111),"",Calculations!W111)</f>
        <v>138563496.66228566</v>
      </c>
      <c r="X111">
        <f>IF(ISBLANK(Calculations!X111),"",Calculations!X111)</f>
        <v>130385759.41949604</v>
      </c>
      <c r="Y111">
        <f>IF(ISBLANK(Calculations!Y111),"",Calculations!Y111)</f>
        <v>124245704.55950841</v>
      </c>
      <c r="Z111">
        <f>IF(ISBLANK(Calculations!Z111),"",Calculations!Z111)</f>
        <v>120030993.77209158</v>
      </c>
      <c r="AA111">
        <f>IF(ISBLANK(Calculations!AA111),"",Calculations!AA111)</f>
        <v>117417870.87508368</v>
      </c>
      <c r="AB111">
        <f>IF(ISBLANK(Calculations!AB111),"",Calculations!AB111)</f>
        <v>115976800.59841633</v>
      </c>
      <c r="AC111">
        <f>IF(ISBLANK(Calculations!AC111),"",Calculations!AC111)</f>
        <v>115327444.3715315</v>
      </c>
      <c r="AD111">
        <f>IF(ISBLANK(Calculations!AD111),"",Calculations!AD111)</f>
        <v>115207542.97325158</v>
      </c>
      <c r="AE111">
        <f>IF(ISBLANK(Calculations!AE111),"",Calculations!AE111)</f>
        <v>115408202.39865193</v>
      </c>
      <c r="AF111">
        <f>IF(ISBLANK(Calculations!AF111),"",Calculations!AF111)</f>
        <v>115784323.23051229</v>
      </c>
      <c r="AG111">
        <f>IF(ISBLANK(Calculations!AG111),"",Calculations!AG111)</f>
        <v>116234844.16412364</v>
      </c>
      <c r="AH111">
        <f>IF(ISBLANK(Calculations!AH111),"",Calculations!AH111)</f>
        <v>116719976.86374624</v>
      </c>
      <c r="AI111">
        <f>IF(ISBLANK(Calculations!AI111),"",Calculations!AI111)</f>
        <v>117214353.05013457</v>
      </c>
      <c r="AJ111">
        <f>IF(ISBLANK(Calculations!AJ111),"",Calculations!AJ111)</f>
        <v>117708900.55266014</v>
      </c>
      <c r="AK111">
        <f>IF(ISBLANK(Calculations!AK111),"",Calculations!AK111)</f>
        <v>117722711.00652872</v>
      </c>
      <c r="AL111">
        <f>IF(ISBLANK(Calculations!AL111),"",Calculations!AL111)</f>
        <v>117735636.61790486</v>
      </c>
      <c r="AM111">
        <f>IF(ISBLANK(Calculations!AM111),"",Calculations!AM111)</f>
        <v>117752304.71792044</v>
      </c>
      <c r="AN111">
        <f>IF(ISBLANK(Calculations!AN111),"",Calculations!AN111)</f>
        <v>117775674.83030717</v>
      </c>
      <c r="AO111">
        <f>IF(ISBLANK(Calculations!AO111),"",Calculations!AO111)</f>
        <v>117806226.05096446</v>
      </c>
      <c r="AP111">
        <f>IF(ISBLANK(Calculations!AP111),"",Calculations!AP111)</f>
        <v>117841855.26390731</v>
      </c>
      <c r="AQ111">
        <f>IF(ISBLANK(Calculations!AQ111),"",Calculations!AQ111)</f>
        <v>117882393.74845295</v>
      </c>
      <c r="AR111">
        <f>IF(ISBLANK(Calculations!AR111),"",Calculations!AR111)</f>
        <v>117925184.57275212</v>
      </c>
      <c r="AS111">
        <f>IF(ISBLANK(Calculations!AS111),"",Calculations!AS111)</f>
        <v>117971380.63984101</v>
      </c>
      <c r="AT111">
        <f>IF(ISBLANK(Calculations!AT111),"",Calculations!AT111)</f>
        <v>118022626.62849431</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0.33766633289151538</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0.33766633289151538</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0.33766633289151538</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0.33766633289151538</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0.31046501784796748</v>
      </c>
      <c r="K116">
        <f>IF(ISBLANK(Calculations!K116),"",Calculations!K116)</f>
        <v>0.33766633289151538</v>
      </c>
      <c r="L116" t="str">
        <f>IF(ISBLANK(Calculations!L116),"",Calculations!L116)</f>
        <v>RESIDENTIAL</v>
      </c>
      <c r="M116" t="str">
        <f>IF(ISBLANK(Calculations!M116),"",Calculations!M116)</f>
        <v>appl</v>
      </c>
      <c r="N116" t="str">
        <f>IF(ISBLANK(Calculations!N116),"",Calculations!N116)</f>
        <v>LPG propane or butane</v>
      </c>
      <c r="O116">
        <f t="shared" si="1"/>
        <v>641581534495.07092</v>
      </c>
      <c r="P116">
        <f>IF(ISBLANK(Calculations!P116),"",Calculations!P116)</f>
        <v>641581534495.07092</v>
      </c>
      <c r="Q116">
        <f>IF(ISBLANK(Calculations!Q116),"",Calculations!Q116)</f>
        <v>641581534495.07092</v>
      </c>
      <c r="R116">
        <f>IF(ISBLANK(Calculations!R116),"",Calculations!R116)</f>
        <v>635463071176.22144</v>
      </c>
      <c r="S116">
        <f>IF(ISBLANK(Calculations!S116),"",Calculations!S116)</f>
        <v>631466235699.82166</v>
      </c>
      <c r="T116">
        <f>IF(ISBLANK(Calculations!T116),"",Calculations!T116)</f>
        <v>629210211859.44629</v>
      </c>
      <c r="U116">
        <f>IF(ISBLANK(Calculations!U116),"",Calculations!U116)</f>
        <v>628324174014.05591</v>
      </c>
      <c r="V116">
        <f>IF(ISBLANK(Calculations!V116),"",Calculations!V116)</f>
        <v>628572824933.40637</v>
      </c>
      <c r="W116">
        <f>IF(ISBLANK(Calculations!W116),"",Calculations!W116)</f>
        <v>629595161027.12476</v>
      </c>
      <c r="X116">
        <f>IF(ISBLANK(Calculations!X116),"",Calculations!X116)</f>
        <v>631077989210.04761</v>
      </c>
      <c r="Y116">
        <f>IF(ISBLANK(Calculations!Y116),"",Calculations!Y116)</f>
        <v>632788278851.66296</v>
      </c>
      <c r="Z116">
        <f>IF(ISBLANK(Calculations!Z116),"",Calculations!Z116)</f>
        <v>634829383049.62695</v>
      </c>
      <c r="AA116">
        <f>IF(ISBLANK(Calculations!AA116),"",Calculations!AA116)</f>
        <v>637154624638.97485</v>
      </c>
      <c r="AB116">
        <f>IF(ISBLANK(Calculations!AB116),"",Calculations!AB116)</f>
        <v>639543123162.98755</v>
      </c>
      <c r="AC116">
        <f>IF(ISBLANK(Calculations!AC116),"",Calculations!AC116)</f>
        <v>641893225179.8783</v>
      </c>
      <c r="AD116">
        <f>IF(ISBLANK(Calculations!AD116),"",Calculations!AD116)</f>
        <v>644335538992.96716</v>
      </c>
      <c r="AE116">
        <f>IF(ISBLANK(Calculations!AE116),"",Calculations!AE116)</f>
        <v>646893083505.06787</v>
      </c>
      <c r="AF116">
        <f>IF(ISBLANK(Calculations!AF116),"",Calculations!AF116)</f>
        <v>649555277309.48425</v>
      </c>
      <c r="AG116">
        <f>IF(ISBLANK(Calculations!AG116),"",Calculations!AG116)</f>
        <v>652223561348.54065</v>
      </c>
      <c r="AH116">
        <f>IF(ISBLANK(Calculations!AH116),"",Calculations!AH116)</f>
        <v>654903996342.77588</v>
      </c>
      <c r="AI116">
        <f>IF(ISBLANK(Calculations!AI116),"",Calculations!AI116)</f>
        <v>657565031565.11353</v>
      </c>
      <c r="AJ116">
        <f>IF(ISBLANK(Calculations!AJ116),"",Calculations!AJ116)</f>
        <v>660196238631.9093</v>
      </c>
      <c r="AK116">
        <f>IF(ISBLANK(Calculations!AK116),"",Calculations!AK116)</f>
        <v>660712049640.69385</v>
      </c>
      <c r="AL116">
        <f>IF(ISBLANK(Calculations!AL116),"",Calculations!AL116)</f>
        <v>661180427408.85889</v>
      </c>
      <c r="AM116">
        <f>IF(ISBLANK(Calculations!AM116),"",Calculations!AM116)</f>
        <v>661617606725.31372</v>
      </c>
      <c r="AN116">
        <f>IF(ISBLANK(Calculations!AN116),"",Calculations!AN116)</f>
        <v>662036569029.07056</v>
      </c>
      <c r="AO116">
        <f>IF(ISBLANK(Calculations!AO116),"",Calculations!AO116)</f>
        <v>662443737835.02209</v>
      </c>
      <c r="AP116">
        <f>IF(ISBLANK(Calculations!AP116),"",Calculations!AP116)</f>
        <v>662841233989.29858</v>
      </c>
      <c r="AQ116">
        <f>IF(ISBLANK(Calculations!AQ116),"",Calculations!AQ116)</f>
        <v>663233122679.13721</v>
      </c>
      <c r="AR116">
        <f>IF(ISBLANK(Calculations!AR116),"",Calculations!AR116)</f>
        <v>663617226431.04712</v>
      </c>
      <c r="AS116">
        <f>IF(ISBLANK(Calculations!AS116),"",Calculations!AS116)</f>
        <v>664001474917.52039</v>
      </c>
      <c r="AT116">
        <f>IF(ISBLANK(Calculations!AT116),"",Calculations!AT116)</f>
        <v>664393047625.21606</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0.33766633289151538</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0.41597464695271757</v>
      </c>
      <c r="K121">
        <f>IF(ISBLANK(Calculations!K121),"",Calculations!K121)</f>
        <v>0.33766633289151538</v>
      </c>
      <c r="L121" t="str">
        <f>IF(ISBLANK(Calculations!L121),"",Calculations!L121)</f>
        <v>RESIDENTIAL</v>
      </c>
      <c r="M121" t="str">
        <f>IF(ISBLANK(Calculations!M121),"",Calculations!M121)</f>
        <v>other</v>
      </c>
      <c r="N121" t="str">
        <f>IF(ISBLANK(Calculations!N121),"",Calculations!N121)</f>
        <v>electricity</v>
      </c>
      <c r="O121">
        <f t="shared" si="1"/>
        <v>20528885944308.867</v>
      </c>
      <c r="P121">
        <f>IF(ISBLANK(Calculations!P121),"",Calculations!P121)-(SUMIFS(BDEQ!B:B,BDEQ!$AG:$AG,About!$B$2,BDEQ!$AH:$AH,$I121)*BDEQ!$C$2*$J121*$K121)</f>
        <v>20528885944308.867</v>
      </c>
      <c r="Q121">
        <f>IF(ISBLANK(Calculations!Q121),"",Calculations!Q121)-(SUMIFS(BDEQ!C:C,BDEQ!$AG:$AG,About!$B$2,BDEQ!$AH:$AH,$I121)*BDEQ!$C$2*$J121*$K121)</f>
        <v>20528885944308.867</v>
      </c>
      <c r="R121">
        <f>IF(ISBLANK(Calculations!R121),"",Calculations!R121)-(SUMIFS(BDEQ!D:D,BDEQ!$AG:$AG,About!$B$2,BDEQ!$AH:$AH,$I121)*BDEQ!$C$2*$J121*$K121)</f>
        <v>20825796523928.797</v>
      </c>
      <c r="S121">
        <f>IF(ISBLANK(Calculations!S121),"",Calculations!S121)-(SUMIFS(BDEQ!E:E,BDEQ!$AG:$AG,About!$B$2,BDEQ!$AH:$AH,$I121)*BDEQ!$C$2*$J121*$K121)</f>
        <v>21123958569051.34</v>
      </c>
      <c r="T121">
        <f>IF(ISBLANK(Calculations!T121),"",Calculations!T121)-(SUMIFS(BDEQ!F:F,BDEQ!$AG:$AG,About!$B$2,BDEQ!$AH:$AH,$I121)*BDEQ!$C$2*$J121*$K121)</f>
        <v>21428306970667.195</v>
      </c>
      <c r="U121">
        <f>IF(ISBLANK(Calculations!U121),"",Calculations!U121)-(SUMIFS(BDEQ!G:G,BDEQ!$AG:$AG,About!$B$2,BDEQ!$AH:$AH,$I121)*BDEQ!$C$2*$J121*$K121)</f>
        <v>21734004879510.973</v>
      </c>
      <c r="V121">
        <f>IF(ISBLANK(Calculations!V121),"",Calculations!V121)-(SUMIFS(BDEQ!H:H,BDEQ!$AG:$AG,About!$B$2,BDEQ!$AH:$AH,$I121)*BDEQ!$C$2*$J121*$K121)</f>
        <v>22025064051982.578</v>
      </c>
      <c r="W121">
        <f>IF(ISBLANK(Calculations!W121),"",Calculations!W121)-(SUMIFS(BDEQ!I:I,BDEQ!$AG:$AG,About!$B$2,BDEQ!$AH:$AH,$I121)*BDEQ!$C$2*$J121*$K121)</f>
        <v>22323952122792.922</v>
      </c>
      <c r="X121">
        <f>IF(ISBLANK(Calculations!X121),"",Calculations!X121)-(SUMIFS(BDEQ!J:J,BDEQ!$AG:$AG,About!$B$2,BDEQ!$AH:$AH,$I121)*BDEQ!$C$2*$J121*$K121)</f>
        <v>22640358545623.387</v>
      </c>
      <c r="Y121">
        <f>IF(ISBLANK(Calculations!Y121),"",Calculations!Y121)-(SUMIFS(BDEQ!K:K,BDEQ!$AG:$AG,About!$B$2,BDEQ!$AH:$AH,$I121)*BDEQ!$C$2*$J121*$K121)</f>
        <v>22928670223737.125</v>
      </c>
      <c r="Z121">
        <f>IF(ISBLANK(Calculations!Z121),"",Calculations!Z121)-(SUMIFS(BDEQ!L:L,BDEQ!$AG:$AG,About!$B$2,BDEQ!$AH:$AH,$I121)*BDEQ!$C$2*$J121*$K121)</f>
        <v>23193204863501.652</v>
      </c>
      <c r="AA121">
        <f>IF(ISBLANK(Calculations!AA121),"",Calculations!AA121)-(SUMIFS(BDEQ!M:M,BDEQ!$AG:$AG,About!$B$2,BDEQ!$AH:$AH,$I121)*BDEQ!$C$2*$J121*$K121)</f>
        <v>23456108509199.441</v>
      </c>
      <c r="AB121">
        <f>IF(ISBLANK(Calculations!AB121),"",Calculations!AB121)-(SUMIFS(BDEQ!N:N,BDEQ!$AG:$AG,About!$B$2,BDEQ!$AH:$AH,$I121)*BDEQ!$C$2*$J121*$K121)</f>
        <v>23721355133334.285</v>
      </c>
      <c r="AC121">
        <f>IF(ISBLANK(Calculations!AC121),"",Calculations!AC121)-(SUMIFS(BDEQ!O:O,BDEQ!$AG:$AG,About!$B$2,BDEQ!$AH:$AH,$I121)*BDEQ!$C$2*$J121*$K121)</f>
        <v>24021403304322.238</v>
      </c>
      <c r="AD121">
        <f>IF(ISBLANK(Calculations!AD121),"",Calculations!AD121)-(SUMIFS(BDEQ!P:P,BDEQ!$AG:$AG,About!$B$2,BDEQ!$AH:$AH,$I121)*BDEQ!$C$2*$J121*$K121)</f>
        <v>24355857645850.43</v>
      </c>
      <c r="AE121">
        <f>IF(ISBLANK(Calculations!AE121),"",Calculations!AE121)-(SUMIFS(BDEQ!Q:Q,BDEQ!$AG:$AG,About!$B$2,BDEQ!$AH:$AH,$I121)*BDEQ!$C$2*$J121*$K121)</f>
        <v>24706834358864.09</v>
      </c>
      <c r="AF121">
        <f>IF(ISBLANK(Calculations!AF121),"",Calculations!AF121)-(SUMIFS(BDEQ!R:R,BDEQ!$AG:$AG,About!$B$2,BDEQ!$AH:$AH,$I121)*BDEQ!$C$2*$J121*$K121)</f>
        <v>25055837182179.137</v>
      </c>
      <c r="AG121">
        <f>IF(ISBLANK(Calculations!AG121),"",Calculations!AG121)-(SUMIFS(BDEQ!S:S,BDEQ!$AG:$AG,About!$B$2,BDEQ!$AH:$AH,$I121)*BDEQ!$C$2*$J121*$K121)</f>
        <v>25408902923951.91</v>
      </c>
      <c r="AH121">
        <f>IF(ISBLANK(Calculations!AH121),"",Calculations!AH121)-(SUMIFS(BDEQ!T:T,BDEQ!$AG:$AG,About!$B$2,BDEQ!$AH:$AH,$I121)*BDEQ!$C$2*$J121*$K121)</f>
        <v>25772565540617.02</v>
      </c>
      <c r="AI121">
        <f>IF(ISBLANK(Calculations!AI121),"",Calculations!AI121)-(SUMIFS(BDEQ!U:U,BDEQ!$AG:$AG,About!$B$2,BDEQ!$AH:$AH,$I121)*BDEQ!$C$2*$J121*$K121)</f>
        <v>26118465049560.105</v>
      </c>
      <c r="AJ121">
        <f>IF(ISBLANK(Calculations!AJ121),"",Calculations!AJ121)-(SUMIFS(BDEQ!V:V,BDEQ!$AG:$AG,About!$B$2,BDEQ!$AH:$AH,$I121)*BDEQ!$C$2*$J121*$K121)</f>
        <v>26442609874864.211</v>
      </c>
      <c r="AK121">
        <f>IF(ISBLANK(Calculations!AK121),"",Calculations!AK121)-(SUMIFS(BDEQ!W:W,BDEQ!$AG:$AG,About!$B$2,BDEQ!$AH:$AH,$I121)*BDEQ!$C$2*$J121*$K121)</f>
        <v>26725260782679.074</v>
      </c>
      <c r="AL121">
        <f>IF(ISBLANK(Calculations!AL121),"",Calculations!AL121)-(SUMIFS(BDEQ!X:X,BDEQ!$AG:$AG,About!$B$2,BDEQ!$AH:$AH,$I121)*BDEQ!$C$2*$J121*$K121)</f>
        <v>27013082916385.512</v>
      </c>
      <c r="AM121">
        <f>IF(ISBLANK(Calculations!AM121),"",Calculations!AM121)-(SUMIFS(BDEQ!Y:Y,BDEQ!$AG:$AG,About!$B$2,BDEQ!$AH:$AH,$I121)*BDEQ!$C$2*$J121*$K121)</f>
        <v>27310926693087.586</v>
      </c>
      <c r="AN121">
        <f>IF(ISBLANK(Calculations!AN121),"",Calculations!AN121)-(SUMIFS(BDEQ!Z:Z,BDEQ!$AG:$AG,About!$B$2,BDEQ!$AH:$AH,$I121)*BDEQ!$C$2*$J121*$K121)</f>
        <v>27615843063243.719</v>
      </c>
      <c r="AO121">
        <f>IF(ISBLANK(Calculations!AO121),"",Calculations!AO121)-(SUMIFS(BDEQ!AA:AA,BDEQ!$AG:$AG,About!$B$2,BDEQ!$AH:$AH,$I121)*BDEQ!$C$2*$J121*$K121)</f>
        <v>27918793933242.703</v>
      </c>
      <c r="AP121">
        <f>IF(ISBLANK(Calculations!AP121),"",Calculations!AP121)-(SUMIFS(BDEQ!AB:AB,BDEQ!$AG:$AG,About!$B$2,BDEQ!$AH:$AH,$I121)*BDEQ!$C$2*$J121*$K121)</f>
        <v>28220042747671.387</v>
      </c>
      <c r="AQ121">
        <f>IF(ISBLANK(Calculations!AQ121),"",Calculations!AQ121)-(SUMIFS(BDEQ!AC:AC,BDEQ!$AG:$AG,About!$B$2,BDEQ!$AH:$AH,$I121)*BDEQ!$C$2*$J121*$K121)</f>
        <v>28509040732455.629</v>
      </c>
      <c r="AR121">
        <f>IF(ISBLANK(Calculations!AR121),"",Calculations!AR121)-(SUMIFS(BDEQ!AD:AD,BDEQ!$AG:$AG,About!$B$2,BDEQ!$AH:$AH,$I121)*BDEQ!$C$2*$J121*$K121)</f>
        <v>28774501125617.574</v>
      </c>
      <c r="AS121">
        <f>IF(ISBLANK(Calculations!AS121),"",Calculations!AS121)-(SUMIFS(BDEQ!AE:AE,BDEQ!$AG:$AG,About!$B$2,BDEQ!$AH:$AH,$I121)*BDEQ!$C$2*$J121*$K121)</f>
        <v>29037693568096.688</v>
      </c>
      <c r="AT121">
        <f>IF(ISBLANK(Calculations!AT121),"",Calculations!AT121)-(SUMIFS(BDEQ!AF:AF,BDEQ!$AG:$AG,About!$B$2,BDEQ!$AH:$AH,$I121)*BDEQ!$C$2*$J121*$K121)</f>
        <v>29297485597627.238</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0.33766633289151538</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0.33766633289151538</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0.33766633289151538</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0.33766633289151538</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0.33766633289151538</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0.33766633289151538</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0.33766633289151538</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0.33766633289151538</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0.33766633289151538</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2.5494107466439157E-2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3032626059562.8032</v>
      </c>
      <c r="P134">
        <f>IF(ISBLANK(Calculations!P134),"",Calculations!P134)</f>
        <v>3032626059562.8032</v>
      </c>
      <c r="Q134">
        <f>IF(ISBLANK(Calculations!Q134),"",Calculations!Q134)</f>
        <v>3032626059562.8032</v>
      </c>
      <c r="R134">
        <f>IF(ISBLANK(Calculations!R134),"",Calculations!R134)</f>
        <v>3049141452900.6831</v>
      </c>
      <c r="S134">
        <f>IF(ISBLANK(Calculations!S134),"",Calculations!S134)</f>
        <v>3064522942328.6948</v>
      </c>
      <c r="T134">
        <f>IF(ISBLANK(Calculations!T134),"",Calculations!T134)</f>
        <v>3078136524925.0503</v>
      </c>
      <c r="U134">
        <f>IF(ISBLANK(Calculations!U134),"",Calculations!U134)</f>
        <v>3092157608195.8555</v>
      </c>
      <c r="V134">
        <f>IF(ISBLANK(Calculations!V134),"",Calculations!V134)</f>
        <v>3105336968576.6152</v>
      </c>
      <c r="W134">
        <f>IF(ISBLANK(Calculations!W134),"",Calculations!W134)</f>
        <v>3118242085362.356</v>
      </c>
      <c r="X134">
        <f>IF(ISBLANK(Calculations!X134),"",Calculations!X134)</f>
        <v>3131570782019.4941</v>
      </c>
      <c r="Y134">
        <f>IF(ISBLANK(Calculations!Y134),"",Calculations!Y134)</f>
        <v>3144487082118.9224</v>
      </c>
      <c r="Z134">
        <f>IF(ISBLANK(Calculations!Z134),"",Calculations!Z134)</f>
        <v>3156694555445.9185</v>
      </c>
      <c r="AA134">
        <f>IF(ISBLANK(Calculations!AA134),"",Calculations!AA134)</f>
        <v>3166708509990.1206</v>
      </c>
      <c r="AB134">
        <f>IF(ISBLANK(Calculations!AB134),"",Calculations!AB134)</f>
        <v>3174425025321.3584</v>
      </c>
      <c r="AC134">
        <f>IF(ISBLANK(Calculations!AC134),"",Calculations!AC134)</f>
        <v>3179450748001.5532</v>
      </c>
      <c r="AD134">
        <f>IF(ISBLANK(Calculations!AD134),"",Calculations!AD134)</f>
        <v>3182720900931.229</v>
      </c>
      <c r="AE134">
        <f>IF(ISBLANK(Calculations!AE134),"",Calculations!AE134)</f>
        <v>3182789892454.3232</v>
      </c>
      <c r="AF134">
        <f>IF(ISBLANK(Calculations!AF134),"",Calculations!AF134)</f>
        <v>3180501620785.7891</v>
      </c>
      <c r="AG134">
        <f>IF(ISBLANK(Calculations!AG134),"",Calculations!AG134)</f>
        <v>3176730327776.6631</v>
      </c>
      <c r="AH134">
        <f>IF(ISBLANK(Calculations!AH134),"",Calculations!AH134)</f>
        <v>3171761253649.1836</v>
      </c>
      <c r="AI134">
        <f>IF(ISBLANK(Calculations!AI134),"",Calculations!AI134)</f>
        <v>3165679486722.4404</v>
      </c>
      <c r="AJ134">
        <f>IF(ISBLANK(Calculations!AJ134),"",Calculations!AJ134)</f>
        <v>3158443279764.6001</v>
      </c>
      <c r="AK134">
        <f>IF(ISBLANK(Calculations!AK134),"",Calculations!AK134)</f>
        <v>3151496662070.667</v>
      </c>
      <c r="AL134">
        <f>IF(ISBLANK(Calculations!AL134),"",Calculations!AL134)</f>
        <v>3144334019684.7104</v>
      </c>
      <c r="AM134">
        <f>IF(ISBLANK(Calculations!AM134),"",Calculations!AM134)</f>
        <v>3137664320069.9019</v>
      </c>
      <c r="AN134">
        <f>IF(ISBLANK(Calculations!AN134),"",Calculations!AN134)</f>
        <v>3130842267701.5166</v>
      </c>
      <c r="AO134">
        <f>IF(ISBLANK(Calculations!AO134),"",Calculations!AO134)</f>
        <v>3123885683859.3188</v>
      </c>
      <c r="AP134">
        <f>IF(ISBLANK(Calculations!AP134),"",Calculations!AP134)</f>
        <v>3117488336256.4893</v>
      </c>
      <c r="AQ134">
        <f>IF(ISBLANK(Calculations!AQ134),"",Calculations!AQ134)</f>
        <v>3110305435733.0093</v>
      </c>
      <c r="AR134">
        <f>IF(ISBLANK(Calculations!AR134),"",Calculations!AR134)</f>
        <v>3102956583679.0942</v>
      </c>
      <c r="AS134">
        <f>IF(ISBLANK(Calculations!AS134),"",Calculations!AS134)</f>
        <v>3095426289579.415</v>
      </c>
      <c r="AT134">
        <f>IF(ISBLANK(Calculations!AT134),"",Calculations!AT134)</f>
        <v>3088038982973.6377</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0.40728831179508818</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24832368370146.527</v>
      </c>
      <c r="P136">
        <f>IF(ISBLANK(Calculations!P136),"",Calculations!P136)</f>
        <v>24832368370146.527</v>
      </c>
      <c r="Q136">
        <f>IF(ISBLANK(Calculations!Q136),"",Calculations!Q136)</f>
        <v>24832368370146.527</v>
      </c>
      <c r="R136">
        <f>IF(ISBLANK(Calculations!R136),"",Calculations!R136)</f>
        <v>24652208456497.164</v>
      </c>
      <c r="S136" s="99">
        <f>IF(ISBLANK(Calculations!S136),"",Calculations!S136 + ('IRA Buildings Changes'!$F$38/($AB$133-$R$133)*(S133-$R$133)))</f>
        <v>24434916446472.004</v>
      </c>
      <c r="T136" s="99">
        <f>IF(ISBLANK(Calculations!T136),"",Calculations!T136 + ('IRA Buildings Changes'!$F$38/($AB$133-$R$133)*(T133-$R$133)))</f>
        <v>24210080623436.277</v>
      </c>
      <c r="U136" s="99">
        <f>IF(ISBLANK(Calculations!U136),"",Calculations!U136 + ('IRA Buildings Changes'!$F$38/($AB$133-$R$133)*(U133-$R$133)))</f>
        <v>23995598025089.16</v>
      </c>
      <c r="V136" s="99">
        <f>IF(ISBLANK(Calculations!V136),"",Calculations!V136 + ('IRA Buildings Changes'!$F$38/($AB$133-$R$133)*(V133-$R$133)))</f>
        <v>23786644853961.648</v>
      </c>
      <c r="W136" s="99">
        <f>IF(ISBLANK(Calculations!W136),"",Calculations!W136 + ('IRA Buildings Changes'!$F$38/($AB$133-$R$133)*(W133-$R$133)))</f>
        <v>23592322053480.539</v>
      </c>
      <c r="X136" s="99">
        <f>IF(ISBLANK(Calculations!X136),"",Calculations!X136 + ('IRA Buildings Changes'!$F$38/($AB$133-$R$133)*(X133-$R$133)))</f>
        <v>23424182547852.512</v>
      </c>
      <c r="Y136" s="99">
        <f>IF(ISBLANK(Calculations!Y136),"",Calculations!Y136 + ('IRA Buildings Changes'!$F$38/($AB$133-$R$133)*(Y133-$R$133)))</f>
        <v>23282489271311.602</v>
      </c>
      <c r="Z136" s="99">
        <f>IF(ISBLANK(Calculations!Z136),"",Calculations!Z136 + ('IRA Buildings Changes'!$F$38/($AB$133-$R$133)*(Z133-$R$133)))</f>
        <v>23171526869188.391</v>
      </c>
      <c r="AA136" s="99">
        <f>IF(ISBLANK(Calculations!AA136),"",Calculations!AA136 + ('IRA Buildings Changes'!$F$38/($AB$133-$R$133)*(AA133-$R$133)))</f>
        <v>23084042152807.258</v>
      </c>
      <c r="AB136" s="98">
        <f>IF(ISBLANK(Calculations!AB136),"",Calculations!AB136 + 'IRA Buildings Changes'!F38)</f>
        <v>23022466063159.848</v>
      </c>
      <c r="AC136" s="99">
        <f>IF(ISBLANK(Calculations!AC136),"",Calculations!AC136 + 'IRA Buildings Changes'!$F$38)</f>
        <v>23017004708691.934</v>
      </c>
      <c r="AD136" s="99">
        <f>IF(ISBLANK(Calculations!AD136),"",Calculations!AD136 + 'IRA Buildings Changes'!$F$38)</f>
        <v>23037012066633.223</v>
      </c>
      <c r="AE136" s="99">
        <f>IF(ISBLANK(Calculations!AE136),"",Calculations!AE136 + 'IRA Buildings Changes'!$F$38)</f>
        <v>23067413010593.195</v>
      </c>
      <c r="AF136" s="99">
        <f>IF(ISBLANK(Calculations!AF136),"",Calculations!AF136 + 'IRA Buildings Changes'!$F$38)</f>
        <v>23108054575816.754</v>
      </c>
      <c r="AG136" s="99">
        <f>IF(ISBLANK(Calculations!AG136),"",Calculations!AG136 + 'IRA Buildings Changes'!$F$38)</f>
        <v>23157534574464.34</v>
      </c>
      <c r="AH136" s="99">
        <f>IF(ISBLANK(Calculations!AH136),"",Calculations!AH136 + 'IRA Buildings Changes'!$F$38)</f>
        <v>23210450966294.594</v>
      </c>
      <c r="AI136" s="99">
        <f>IF(ISBLANK(Calculations!AI136),"",Calculations!AI136 + 'IRA Buildings Changes'!$F$38)</f>
        <v>23260970038147.531</v>
      </c>
      <c r="AJ136" s="99">
        <f>IF(ISBLANK(Calculations!AJ136),"",Calculations!AJ136 + 'IRA Buildings Changes'!$F$38)</f>
        <v>23303907325150.16</v>
      </c>
      <c r="AK136" s="99">
        <f>IF(ISBLANK(Calculations!AK136),"",Calculations!AK136 + 'IRA Buildings Changes'!$F$38)</f>
        <v>23346226427992.223</v>
      </c>
      <c r="AL136" s="99">
        <f>IF(ISBLANK(Calculations!AL136),"",Calculations!AL136 + 'IRA Buildings Changes'!$F$38)</f>
        <v>23381551709777.324</v>
      </c>
      <c r="AM136" s="99">
        <f>IF(ISBLANK(Calculations!AM136),"",Calculations!AM136 + 'IRA Buildings Changes'!$F$38)</f>
        <v>23413757431323.578</v>
      </c>
      <c r="AN136" s="99">
        <f>IF(ISBLANK(Calculations!AN136),"",Calculations!AN136 + 'IRA Buildings Changes'!$F$38)</f>
        <v>23436894236678.379</v>
      </c>
      <c r="AO136" s="99">
        <f>IF(ISBLANK(Calculations!AO136),"",Calculations!AO136 + 'IRA Buildings Changes'!$F$38)</f>
        <v>23450725418991.805</v>
      </c>
      <c r="AP136" s="99">
        <f>IF(ISBLANK(Calculations!AP136),"",Calculations!AP136 + 'IRA Buildings Changes'!$F$38)</f>
        <v>23460664482175.129</v>
      </c>
      <c r="AQ136" s="99">
        <f>IF(ISBLANK(Calculations!AQ136),"",Calculations!AQ136 + 'IRA Buildings Changes'!$F$38)</f>
        <v>23456951321474.379</v>
      </c>
      <c r="AR136" s="99">
        <f>IF(ISBLANK(Calculations!AR136),"",Calculations!AR136 + 'IRA Buildings Changes'!$F$38)</f>
        <v>23445144378517.172</v>
      </c>
      <c r="AS136" s="99">
        <f>IF(ISBLANK(Calculations!AS136),"",Calculations!AS136 + 'IRA Buildings Changes'!$F$38)</f>
        <v>23426113852506.07</v>
      </c>
      <c r="AT136" s="99">
        <f>IF(ISBLANK(Calculations!AT136),"",Calculations!AT136 + 'IRA Buildings Changes'!$F$38)</f>
        <v>23403409871634.922</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0.26222559362721443</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3206232333279.9507</v>
      </c>
      <c r="P137">
        <f>IF(ISBLANK(Calculations!P137),"",Calculations!P137)</f>
        <v>3206232333279.9507</v>
      </c>
      <c r="Q137">
        <f>IF(ISBLANK(Calculations!Q137),"",Calculations!Q137)</f>
        <v>3206232333279.9507</v>
      </c>
      <c r="R137">
        <f>IF(ISBLANK(Calculations!R137),"",Calculations!R137)</f>
        <v>3140956595708.7563</v>
      </c>
      <c r="S137">
        <f>IF(ISBLANK(Calculations!S137),"",Calculations!S137)</f>
        <v>3071752052677.5708</v>
      </c>
      <c r="T137">
        <f>IF(ISBLANK(Calculations!T137),"",Calculations!T137)</f>
        <v>2996535847747.9258</v>
      </c>
      <c r="U137">
        <f>IF(ISBLANK(Calculations!U137),"",Calculations!U137)</f>
        <v>2914958929764.4395</v>
      </c>
      <c r="V137">
        <f>IF(ISBLANK(Calculations!V137),"",Calculations!V137)</f>
        <v>2823395782622.1284</v>
      </c>
      <c r="W137">
        <f>IF(ISBLANK(Calculations!W137),"",Calculations!W137)</f>
        <v>2719237446287.0483</v>
      </c>
      <c r="X137">
        <f>IF(ISBLANK(Calculations!X137),"",Calculations!X137)</f>
        <v>2600451637534.1128</v>
      </c>
      <c r="Y137">
        <f>IF(ISBLANK(Calculations!Y137),"",Calculations!Y137)</f>
        <v>2464773233014.4062</v>
      </c>
      <c r="Z137">
        <f>IF(ISBLANK(Calculations!Z137),"",Calculations!Z137)</f>
        <v>2312825177742.8374</v>
      </c>
      <c r="AA137">
        <f>IF(ISBLANK(Calculations!AA137),"",Calculations!AA137)</f>
        <v>2146543808643.9573</v>
      </c>
      <c r="AB137">
        <f>IF(ISBLANK(Calculations!AB137),"",Calculations!AB137)</f>
        <v>1969563499047.3777</v>
      </c>
      <c r="AC137">
        <f>IF(ISBLANK(Calculations!AC137),"",Calculations!AC137)</f>
        <v>1787387935458.7205</v>
      </c>
      <c r="AD137">
        <f>IF(ISBLANK(Calculations!AD137),"",Calculations!AD137)</f>
        <v>1611122090380.6621</v>
      </c>
      <c r="AE137">
        <f>IF(ISBLANK(Calculations!AE137),"",Calculations!AE137)</f>
        <v>1440665642612.6497</v>
      </c>
      <c r="AF137">
        <f>IF(ISBLANK(Calculations!AF137),"",Calculations!AF137)</f>
        <v>1275844956666.6572</v>
      </c>
      <c r="AG137">
        <f>IF(ISBLANK(Calculations!AG137),"",Calculations!AG137)</f>
        <v>1117348138173.3833</v>
      </c>
      <c r="AH137">
        <f>IF(ISBLANK(Calculations!AH137),"",Calculations!AH137)</f>
        <v>965756142160.09875</v>
      </c>
      <c r="AI137">
        <f>IF(ISBLANK(Calculations!AI137),"",Calculations!AI137)</f>
        <v>822223779762.44299</v>
      </c>
      <c r="AJ137">
        <f>IF(ISBLANK(Calculations!AJ137),"",Calculations!AJ137)</f>
        <v>688124126136.30579</v>
      </c>
      <c r="AK137">
        <f>IF(ISBLANK(Calculations!AK137),"",Calculations!AK137)</f>
        <v>564933596887.62219</v>
      </c>
      <c r="AL137">
        <f>IF(ISBLANK(Calculations!AL137),"",Calculations!AL137)</f>
        <v>454058138591.56561</v>
      </c>
      <c r="AM137">
        <f>IF(ISBLANK(Calculations!AM137),"",Calculations!AM137)</f>
        <v>356545659053.05127</v>
      </c>
      <c r="AN137">
        <f>IF(ISBLANK(Calculations!AN137),"",Calculations!AN137)</f>
        <v>273154753812.65576</v>
      </c>
      <c r="AO137">
        <f>IF(ISBLANK(Calculations!AO137),"",Calculations!AO137)</f>
        <v>203990236188.29111</v>
      </c>
      <c r="AP137">
        <f>IF(ISBLANK(Calculations!AP137),"",Calculations!AP137)</f>
        <v>148607521927.10892</v>
      </c>
      <c r="AQ137">
        <f>IF(ISBLANK(Calculations!AQ137),"",Calculations!AQ137)</f>
        <v>105994042368.00519</v>
      </c>
      <c r="AR137">
        <f>IF(ISBLANK(Calculations!AR137),"",Calculations!AR137)</f>
        <v>74656418889.833176</v>
      </c>
      <c r="AS137">
        <f>IF(ISBLANK(Calculations!AS137),"",Calculations!AS137)</f>
        <v>52755766228.20224</v>
      </c>
      <c r="AT137">
        <f>IF(ISBLANK(Calculations!AT137),"",Calculations!AT137)</f>
        <v>38290601577.080444</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1032000000000</v>
      </c>
      <c r="P139">
        <f>IF(ISBLANK(Calculations!P139),"",Calculations!P139)</f>
        <v>1032000000000</v>
      </c>
      <c r="Q139">
        <f>IF(ISBLANK(Calculations!Q139),"",Calculations!Q139)</f>
        <v>1032000000000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19000000000</v>
      </c>
      <c r="P140">
        <f>IF(ISBLANK(Calculations!P140),"",Calculations!P140)</f>
        <v>19000000000</v>
      </c>
      <c r="Q140">
        <f>IF(ISBLANK(Calculations!Q140),"",Calculations!Q140)</f>
        <v>19000000000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2917000000000</v>
      </c>
      <c r="P142">
        <f>IF(ISBLANK(Calculations!P142),"",Calculations!P142)</f>
        <v>2917000000000</v>
      </c>
      <c r="Q142">
        <f>IF(ISBLANK(Calculations!Q142),"",Calculations!Q142)</f>
        <v>2917000000000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0.20698478571273313</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24621668199672.457</v>
      </c>
      <c r="P147">
        <f>IF(ISBLANK(Calculations!P147),"",Calculations!P147)</f>
        <v>24621668199672.457</v>
      </c>
      <c r="Q147">
        <f>IF(ISBLANK(Calculations!Q147),"",Calculations!Q147)</f>
        <v>24621668199672.457</v>
      </c>
      <c r="R147">
        <f>IF(ISBLANK(Calculations!R147),"",Calculations!R147)</f>
        <v>24615044647718.18</v>
      </c>
      <c r="S147" s="99">
        <f>IF(ISBLANK(Calculations!S147),"",Calculations!S147+('IRA Buildings Changes'!$E$38/($AB$146-$R$146)*(S146-$R$146)))</f>
        <v>24478895187581.379</v>
      </c>
      <c r="T147" s="99">
        <f>IF(ISBLANK(Calculations!T147),"",Calculations!T147+('IRA Buildings Changes'!$E$38/($AB$146-$R$146)*(T146-$R$146)))</f>
        <v>24325465369751.766</v>
      </c>
      <c r="U147" s="99">
        <f>IF(ISBLANK(Calculations!U147),"",Calculations!U147+('IRA Buildings Changes'!$E$38/($AB$146-$R$146)*(U146-$R$146)))</f>
        <v>24159636830188.699</v>
      </c>
      <c r="V147" s="99">
        <f>IF(ISBLANK(Calculations!V147),"",Calculations!V147+('IRA Buildings Changes'!$E$38/($AB$146-$R$146)*(V146-$R$146)))</f>
        <v>23973885894917.074</v>
      </c>
      <c r="W147" s="99">
        <f>IF(ISBLANK(Calculations!W147),"",Calculations!W147+('IRA Buildings Changes'!$E$38/($AB$146-$R$146)*(W146-$R$146)))</f>
        <v>23783530684926.02</v>
      </c>
      <c r="X147" s="99">
        <f>IF(ISBLANK(Calculations!X147),"",Calculations!X147+('IRA Buildings Changes'!$E$38/($AB$146-$R$146)*(X146-$R$146)))</f>
        <v>23582503185829.242</v>
      </c>
      <c r="Y147" s="99">
        <f>IF(ISBLANK(Calculations!Y147),"",Calculations!Y147+('IRA Buildings Changes'!$E$38/($AB$146-$R$146)*(Y146-$R$146)))</f>
        <v>23378290006154.797</v>
      </c>
      <c r="Z147" s="99">
        <f>IF(ISBLANK(Calculations!Z147),"",Calculations!Z147+('IRA Buildings Changes'!$E$38/($AB$146-$R$146)*(Z146-$R$146)))</f>
        <v>23161040469328.672</v>
      </c>
      <c r="AA147" s="99">
        <f>IF(ISBLANK(Calculations!AA147),"",Calculations!AA147+('IRA Buildings Changes'!$E$38/($AB$146-$R$146)*(AA146-$R$146)))</f>
        <v>22949026989473.582</v>
      </c>
      <c r="AB147" s="98">
        <f>IF(ISBLANK(Calculations!AB147),"",Calculations!AB147 + 'IRA Buildings Changes'!E38)</f>
        <v>22743410693658.238</v>
      </c>
      <c r="AC147" s="99">
        <f>IF(ISBLANK(Calculations!AC147),"",Calculations!AC147  + 'IRA Buildings Changes'!$E$38)</f>
        <v>22652958848964.184</v>
      </c>
      <c r="AD147" s="99">
        <f>IF(ISBLANK(Calculations!AD147),"",Calculations!AD147  + 'IRA Buildings Changes'!$E$38)</f>
        <v>22574250283705.488</v>
      </c>
      <c r="AE147" s="99">
        <f>IF(ISBLANK(Calculations!AE147),"",Calculations!AE147  + 'IRA Buildings Changes'!$E$38)</f>
        <v>22500363551714.293</v>
      </c>
      <c r="AF147" s="99">
        <f>IF(ISBLANK(Calculations!AF147),"",Calculations!AF147  + 'IRA Buildings Changes'!$E$38)</f>
        <v>22443998129444.512</v>
      </c>
      <c r="AG147" s="99">
        <f>IF(ISBLANK(Calculations!AG147),"",Calculations!AG147  + 'IRA Buildings Changes'!$E$38)</f>
        <v>22385792557289.211</v>
      </c>
      <c r="AH147" s="99">
        <f>IF(ISBLANK(Calculations!AH147),"",Calculations!AH147  + 'IRA Buildings Changes'!$E$38)</f>
        <v>22347996197386.359</v>
      </c>
      <c r="AI147" s="99">
        <f>IF(ISBLANK(Calculations!AI147),"",Calculations!AI147  + 'IRA Buildings Changes'!$E$38)</f>
        <v>22321479959444.059</v>
      </c>
      <c r="AJ147" s="99">
        <f>IF(ISBLANK(Calculations!AJ147),"",Calculations!AJ147  + 'IRA Buildings Changes'!$E$38)</f>
        <v>22317544104463.656</v>
      </c>
      <c r="AK147" s="99">
        <f>IF(ISBLANK(Calculations!AK147),"",Calculations!AK147  + 'IRA Buildings Changes'!$E$38)</f>
        <v>22323130447752.832</v>
      </c>
      <c r="AL147" s="99">
        <f>IF(ISBLANK(Calculations!AL147),"",Calculations!AL147  + 'IRA Buildings Changes'!$E$38)</f>
        <v>22339682222999.992</v>
      </c>
      <c r="AM147" s="99">
        <f>IF(ISBLANK(Calculations!AM147),"",Calculations!AM147  + 'IRA Buildings Changes'!$E$38)</f>
        <v>22370744696800.926</v>
      </c>
      <c r="AN147" s="99">
        <f>IF(ISBLANK(Calculations!AN147),"",Calculations!AN147  + 'IRA Buildings Changes'!$E$38)</f>
        <v>22418583434270.789</v>
      </c>
      <c r="AO147" s="99">
        <f>IF(ISBLANK(Calculations!AO147),"",Calculations!AO147  + 'IRA Buildings Changes'!$E$38)</f>
        <v>22482704525767.672</v>
      </c>
      <c r="AP147" s="99">
        <f>IF(ISBLANK(Calculations!AP147),"",Calculations!AP147  + 'IRA Buildings Changes'!$E$38)</f>
        <v>22559100266198.398</v>
      </c>
      <c r="AQ147" s="99">
        <f>IF(ISBLANK(Calculations!AQ147),"",Calculations!AQ147  + 'IRA Buildings Changes'!$E$38)</f>
        <v>22644008804901.184</v>
      </c>
      <c r="AR147" s="99">
        <f>IF(ISBLANK(Calculations!AR147),"",Calculations!AR147  + 'IRA Buildings Changes'!$E$38)</f>
        <v>22739035580097.473</v>
      </c>
      <c r="AS147" s="99">
        <f>IF(ISBLANK(Calculations!AS147),"",Calculations!AS147  + 'IRA Buildings Changes'!$E$38)</f>
        <v>22848698298185.949</v>
      </c>
      <c r="AT147" s="99">
        <f>IF(ISBLANK(Calculations!AT147),"",Calculations!AT147  + 'IRA Buildings Changes'!$E$38)</f>
        <v>22967801908841.391</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6.5307583480370794E-3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398180336479.82074</v>
      </c>
      <c r="P149">
        <f>IF(ISBLANK(Calculations!P149),"",Calculations!P149)</f>
        <v>398180336479.82074</v>
      </c>
      <c r="Q149">
        <f>IF(ISBLANK(Calculations!Q149),"",Calculations!Q149)</f>
        <v>398180336479.82074</v>
      </c>
      <c r="R149">
        <f>IF(ISBLANK(Calculations!R149),"",Calculations!R149)</f>
        <v>397045057991.57336</v>
      </c>
      <c r="S149">
        <f>IF(ISBLANK(Calculations!S149),"",Calculations!S149)</f>
        <v>395614476078.49731</v>
      </c>
      <c r="T149">
        <f>IF(ISBLANK(Calculations!T149),"",Calculations!T149)</f>
        <v>393854649785.64789</v>
      </c>
      <c r="U149">
        <f>IF(ISBLANK(Calculations!U149),"",Calculations!U149)</f>
        <v>391701324027.40186</v>
      </c>
      <c r="V149">
        <f>IF(ISBLANK(Calculations!V149),"",Calculations!V149)</f>
        <v>389160233727.50922</v>
      </c>
      <c r="W149">
        <f>IF(ISBLANK(Calculations!W149),"",Calculations!W149)</f>
        <v>386189034428.32666</v>
      </c>
      <c r="X149">
        <f>IF(ISBLANK(Calculations!X149),"",Calculations!X149)</f>
        <v>382721939913.03033</v>
      </c>
      <c r="Y149">
        <f>IF(ISBLANK(Calculations!Y149),"",Calculations!Y149)</f>
        <v>378714793568.13055</v>
      </c>
      <c r="Z149">
        <f>IF(ISBLANK(Calculations!Z149),"",Calculations!Z149)</f>
        <v>374192526362.24945</v>
      </c>
      <c r="AA149">
        <f>IF(ISBLANK(Calculations!AA149),"",Calculations!AA149)</f>
        <v>369035554678.66937</v>
      </c>
      <c r="AB149">
        <f>IF(ISBLANK(Calculations!AB149),"",Calculations!AB149)</f>
        <v>363303936510.93542</v>
      </c>
      <c r="AC149">
        <f>IF(ISBLANK(Calculations!AC149),"",Calculations!AC149)</f>
        <v>356932477627.50098</v>
      </c>
      <c r="AD149">
        <f>IF(ISBLANK(Calculations!AD149),"",Calculations!AD149)</f>
        <v>349934830102.39386</v>
      </c>
      <c r="AE149">
        <f>IF(ISBLANK(Calculations!AE149),"",Calculations!AE149)</f>
        <v>342281128696.1181</v>
      </c>
      <c r="AF149">
        <f>IF(ISBLANK(Calculations!AF149),"",Calculations!AF149)</f>
        <v>333980481369.59393</v>
      </c>
      <c r="AG149">
        <f>IF(ISBLANK(Calculations!AG149),"",Calculations!AG149)</f>
        <v>325092198623.80206</v>
      </c>
      <c r="AH149">
        <f>IF(ISBLANK(Calculations!AH149),"",Calculations!AH149)</f>
        <v>315681363687.07812</v>
      </c>
      <c r="AI149">
        <f>IF(ISBLANK(Calculations!AI149),"",Calculations!AI149)</f>
        <v>305828725433.21039</v>
      </c>
      <c r="AJ149">
        <f>IF(ISBLANK(Calculations!AJ149),"",Calculations!AJ149)</f>
        <v>295654493861.72803</v>
      </c>
      <c r="AK149">
        <f>IF(ISBLANK(Calculations!AK149),"",Calculations!AK149)</f>
        <v>285289616589.74915</v>
      </c>
      <c r="AL149">
        <f>IF(ISBLANK(Calculations!AL149),"",Calculations!AL149)</f>
        <v>274865478181.58383</v>
      </c>
      <c r="AM149">
        <f>IF(ISBLANK(Calculations!AM149),"",Calculations!AM149)</f>
        <v>264616927646.633</v>
      </c>
      <c r="AN149">
        <f>IF(ISBLANK(Calculations!AN149),"",Calculations!AN149)</f>
        <v>254637728888.71704</v>
      </c>
      <c r="AO149">
        <f>IF(ISBLANK(Calculations!AO149),"",Calculations!AO149)</f>
        <v>245126477581.60931</v>
      </c>
      <c r="AP149">
        <f>IF(ISBLANK(Calculations!AP149),"",Calculations!AP149)</f>
        <v>236184253788.44778</v>
      </c>
      <c r="AQ149">
        <f>IF(ISBLANK(Calculations!AQ149),"",Calculations!AQ149)</f>
        <v>227878433203.20157</v>
      </c>
      <c r="AR149">
        <f>IF(ISBLANK(Calculations!AR149),"",Calculations!AR149)</f>
        <v>220259827077.73743</v>
      </c>
      <c r="AS149">
        <f>IF(ISBLANK(Calculations!AS149),"",Calculations!AS149)</f>
        <v>213329720169.30377</v>
      </c>
      <c r="AT149">
        <f>IF(ISBLANK(Calculations!AT149),"",Calculations!AT149)</f>
        <v>207062172059.61792</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11260331.3113568</v>
      </c>
      <c r="S158">
        <f>IF(ISBLANK(Calculations!S158),"",Calculations!S158)</f>
        <v>11454114.1492128</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0.11460631709728696</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13632879843990.672</v>
      </c>
      <c r="P160">
        <f>IF(ISBLANK(Calculations!P160),"",Calculations!P160)</f>
        <v>13632879843990.672</v>
      </c>
      <c r="Q160">
        <f>IF(ISBLANK(Calculations!Q160),"",Calculations!Q160)</f>
        <v>13632879843990.672</v>
      </c>
      <c r="R160">
        <f>IF(ISBLANK(Calculations!R160),"",Calculations!R160)</f>
        <v>13402236242058.352</v>
      </c>
      <c r="S160">
        <f>IF(ISBLANK(Calculations!S160),"",Calculations!S160)</f>
        <v>13036066677276.262</v>
      </c>
      <c r="T160">
        <f>IF(ISBLANK(Calculations!T160),"",Calculations!T160)</f>
        <v>12649410211362.867</v>
      </c>
      <c r="U160">
        <f>IF(ISBLANK(Calculations!U160),"",Calculations!U160)</f>
        <v>12274058350779.039</v>
      </c>
      <c r="V160">
        <f>IF(ISBLANK(Calculations!V160),"",Calculations!V160)</f>
        <v>11916886049474.027</v>
      </c>
      <c r="W160">
        <f>IF(ISBLANK(Calculations!W160),"",Calculations!W160)</f>
        <v>11577488262548.666</v>
      </c>
      <c r="X160">
        <f>IF(ISBLANK(Calculations!X160),"",Calculations!X160)</f>
        <v>11262835682778.652</v>
      </c>
      <c r="Y160">
        <f>IF(ISBLANK(Calculations!Y160),"",Calculations!Y160)</f>
        <v>10976873548140.609</v>
      </c>
      <c r="Z160">
        <f>IF(ISBLANK(Calculations!Z160),"",Calculations!Z160)</f>
        <v>10722742409961.855</v>
      </c>
      <c r="AA160">
        <f>IF(ISBLANK(Calculations!AA160),"",Calculations!AA160)</f>
        <v>10506680160428.295</v>
      </c>
      <c r="AB160">
        <f>IF(ISBLANK(Calculations!AB160),"",Calculations!AB160)</f>
        <v>10327710653560.443</v>
      </c>
      <c r="AC160">
        <f>IF(ISBLANK(Calculations!AC160),"",Calculations!AC160)</f>
        <v>10175002686278.805</v>
      </c>
      <c r="AD160">
        <f>IF(ISBLANK(Calculations!AD160),"",Calculations!AD160)</f>
        <v>10041360956927.801</v>
      </c>
      <c r="AE160">
        <f>IF(ISBLANK(Calculations!AE160),"",Calculations!AE160)</f>
        <v>9919455619992.332</v>
      </c>
      <c r="AF160">
        <f>IF(ISBLANK(Calculations!AF160),"",Calculations!AF160)</f>
        <v>9803777570500.959</v>
      </c>
      <c r="AG160">
        <f>IF(ISBLANK(Calculations!AG160),"",Calculations!AG160)</f>
        <v>9699319343161.1719</v>
      </c>
      <c r="AH160">
        <f>IF(ISBLANK(Calculations!AH160),"",Calculations!AH160)</f>
        <v>9607532107928.5508</v>
      </c>
      <c r="AI160">
        <f>IF(ISBLANK(Calculations!AI160),"",Calculations!AI160)</f>
        <v>9526174600939.4453</v>
      </c>
      <c r="AJ160">
        <f>IF(ISBLANK(Calculations!AJ160),"",Calculations!AJ160)</f>
        <v>9449110058715.627</v>
      </c>
      <c r="AK160">
        <f>IF(ISBLANK(Calculations!AK160),"",Calculations!AK160)</f>
        <v>9385867143354.2031</v>
      </c>
      <c r="AL160">
        <f>IF(ISBLANK(Calculations!AL160),"",Calculations!AL160)</f>
        <v>9336444989932.9922</v>
      </c>
      <c r="AM160">
        <f>IF(ISBLANK(Calculations!AM160),"",Calculations!AM160)</f>
        <v>9301897910534.3594</v>
      </c>
      <c r="AN160">
        <f>IF(ISBLANK(Calculations!AN160),"",Calculations!AN160)</f>
        <v>9278140782836.9141</v>
      </c>
      <c r="AO160">
        <f>IF(ISBLANK(Calculations!AO160),"",Calculations!AO160)</f>
        <v>9265840310660.9492</v>
      </c>
      <c r="AP160">
        <f>IF(ISBLANK(Calculations!AP160),"",Calculations!AP160)</f>
        <v>9265351935444.8359</v>
      </c>
      <c r="AQ160">
        <f>IF(ISBLANK(Calculations!AQ160),"",Calculations!AQ160)</f>
        <v>9274802524372.416</v>
      </c>
      <c r="AR160">
        <f>IF(ISBLANK(Calculations!AR160),"",Calculations!AR160)</f>
        <v>9294063521539.4043</v>
      </c>
      <c r="AS160">
        <f>IF(ISBLANK(Calculations!AS160),"",Calculations!AS160)</f>
        <v>9326674811614.1719</v>
      </c>
      <c r="AT160">
        <f>IF(ISBLANK(Calculations!AT160),"",Calculations!AT160)</f>
        <v>9369272344235.5742</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0.17935096738175987</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21334514973929.863</v>
      </c>
      <c r="P173">
        <f>IF(ISBLANK(Calculations!P173),"",Calculations!P173)</f>
        <v>21334514973929.863</v>
      </c>
      <c r="Q173">
        <f>IF(ISBLANK(Calculations!Q173),"",Calculations!Q173)</f>
        <v>21334514973929.863</v>
      </c>
      <c r="R173">
        <f>IF(ISBLANK(Calculations!R173),"",Calculations!R173)</f>
        <v>21552857022920.078</v>
      </c>
      <c r="S173">
        <f>IF(ISBLANK(Calculations!S173),"",Calculations!S173)</f>
        <v>21748125690480.465</v>
      </c>
      <c r="T173">
        <f>IF(ISBLANK(Calculations!T173),"",Calculations!T173)</f>
        <v>21907451094140.559</v>
      </c>
      <c r="U173">
        <f>IF(ISBLANK(Calculations!U173),"",Calculations!U173)</f>
        <v>22015153392399.25</v>
      </c>
      <c r="V173">
        <f>IF(ISBLANK(Calculations!V173),"",Calculations!V173)</f>
        <v>22069135817055.312</v>
      </c>
      <c r="W173">
        <f>IF(ISBLANK(Calculations!W173),"",Calculations!W173)</f>
        <v>22076734873347.41</v>
      </c>
      <c r="X173">
        <f>IF(ISBLANK(Calculations!X173),"",Calculations!X173)</f>
        <v>22058225414707.109</v>
      </c>
      <c r="Y173">
        <f>IF(ISBLANK(Calculations!Y173),"",Calculations!Y173)</f>
        <v>22031531111262.457</v>
      </c>
      <c r="Z173">
        <f>IF(ISBLANK(Calculations!Z173),"",Calculations!Z173)</f>
        <v>22007034689822.391</v>
      </c>
      <c r="AA173">
        <f>IF(ISBLANK(Calculations!AA173),"",Calculations!AA173)</f>
        <v>22000355539971.672</v>
      </c>
      <c r="AB173">
        <f>IF(ISBLANK(Calculations!AB173),"",Calculations!AB173)</f>
        <v>22014710684973.062</v>
      </c>
      <c r="AC173">
        <f>IF(ISBLANK(Calculations!AC173),"",Calculations!AC173)</f>
        <v>22051768514807.656</v>
      </c>
      <c r="AD173">
        <f>IF(ISBLANK(Calculations!AD173),"",Calculations!AD173)</f>
        <v>22109478197362.211</v>
      </c>
      <c r="AE173">
        <f>IF(ISBLANK(Calculations!AE173),"",Calculations!AE173)</f>
        <v>22180936489271.531</v>
      </c>
      <c r="AF173">
        <f>IF(ISBLANK(Calculations!AF173),"",Calculations!AF173)</f>
        <v>22264104084022.492</v>
      </c>
      <c r="AG173">
        <f>IF(ISBLANK(Calculations!AG173),"",Calculations!AG173)</f>
        <v>22356667198229.062</v>
      </c>
      <c r="AH173">
        <f>IF(ISBLANK(Calculations!AH173),"",Calculations!AH173)</f>
        <v>22459825068294.312</v>
      </c>
      <c r="AI173">
        <f>IF(ISBLANK(Calculations!AI173),"",Calculations!AI173)</f>
        <v>22573834177942.926</v>
      </c>
      <c r="AJ173">
        <f>IF(ISBLANK(Calculations!AJ173),"",Calculations!AJ173)</f>
        <v>22685745303594.262</v>
      </c>
      <c r="AK173">
        <f>IF(ISBLANK(Calculations!AK173),"",Calculations!AK173)</f>
        <v>22807004961997.121</v>
      </c>
      <c r="AL173">
        <f>IF(ISBLANK(Calculations!AL173),"",Calculations!AL173)</f>
        <v>22939964028734.223</v>
      </c>
      <c r="AM173">
        <f>IF(ISBLANK(Calculations!AM173),"",Calculations!AM173)</f>
        <v>23077271229617.621</v>
      </c>
      <c r="AN173">
        <f>IF(ISBLANK(Calculations!AN173),"",Calculations!AN173)</f>
        <v>23222511994774.281</v>
      </c>
      <c r="AO173">
        <f>IF(ISBLANK(Calculations!AO173),"",Calculations!AO173)</f>
        <v>23381878388524.16</v>
      </c>
      <c r="AP173">
        <f>IF(ISBLANK(Calculations!AP173),"",Calculations!AP173)</f>
        <v>23543135792947.055</v>
      </c>
      <c r="AQ173">
        <f>IF(ISBLANK(Calculations!AQ173),"",Calculations!AQ173)</f>
        <v>23713449530808.645</v>
      </c>
      <c r="AR173">
        <f>IF(ISBLANK(Calculations!AR173),"",Calculations!AR173)</f>
        <v>23888050374743.336</v>
      </c>
      <c r="AS173">
        <f>IF(ISBLANK(Calculations!AS173),"",Calculations!AS173)</f>
        <v>24067582127713.297</v>
      </c>
      <c r="AT173">
        <f>IF(ISBLANK(Calculations!AT173),"",Calculations!AT173)</f>
        <v>24253301220548.891</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0.29602431257358236</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18048602337611.316</v>
      </c>
      <c r="P175">
        <f>IF(ISBLANK(Calculations!P175),"",Calculations!P175)</f>
        <v>18048602337611.316</v>
      </c>
      <c r="Q175">
        <f>IF(ISBLANK(Calculations!Q175),"",Calculations!Q175)</f>
        <v>18048602337611.316</v>
      </c>
      <c r="R175">
        <f>IF(ISBLANK(Calculations!R175),"",Calculations!R175)</f>
        <v>18278250912365.312</v>
      </c>
      <c r="S175">
        <f>IF(ISBLANK(Calculations!S175),"",Calculations!S175)</f>
        <v>18483866449277.129</v>
      </c>
      <c r="T175">
        <f>IF(ISBLANK(Calculations!T175),"",Calculations!T175)</f>
        <v>18675706923734.184</v>
      </c>
      <c r="U175">
        <f>IF(ISBLANK(Calculations!U175),"",Calculations!U175)</f>
        <v>18852174374184.184</v>
      </c>
      <c r="V175">
        <f>IF(ISBLANK(Calculations!V175),"",Calculations!V175)</f>
        <v>19026215522170.266</v>
      </c>
      <c r="W175">
        <f>IF(ISBLANK(Calculations!W175),"",Calculations!W175)</f>
        <v>19205642493817.398</v>
      </c>
      <c r="X175">
        <f>IF(ISBLANK(Calculations!X175),"",Calculations!X175)</f>
        <v>19396675186997.359</v>
      </c>
      <c r="Y175">
        <f>IF(ISBLANK(Calculations!Y175),"",Calculations!Y175)</f>
        <v>19597450218157.469</v>
      </c>
      <c r="Z175">
        <f>IF(ISBLANK(Calculations!Z175),"",Calculations!Z175)</f>
        <v>19805430996236.824</v>
      </c>
      <c r="AA175">
        <f>IF(ISBLANK(Calculations!AA175),"",Calculations!AA175)</f>
        <v>20005992554985.934</v>
      </c>
      <c r="AB175">
        <f>IF(ISBLANK(Calculations!AB175),"",Calculations!AB175)</f>
        <v>20212339981748.652</v>
      </c>
      <c r="AC175">
        <f>IF(ISBLANK(Calculations!AC175),"",Calculations!AC175)</f>
        <v>20418918523355.434</v>
      </c>
      <c r="AD175">
        <f>IF(ISBLANK(Calculations!AD175),"",Calculations!AD175)</f>
        <v>20625686256480.785</v>
      </c>
      <c r="AE175">
        <f>IF(ISBLANK(Calculations!AE175),"",Calculations!AE175)</f>
        <v>20838794033090.609</v>
      </c>
      <c r="AF175">
        <f>IF(ISBLANK(Calculations!AF175),"",Calculations!AF175)</f>
        <v>21044004408581.906</v>
      </c>
      <c r="AG175">
        <f>IF(ISBLANK(Calculations!AG175),"",Calculations!AG175)</f>
        <v>21251458662694.613</v>
      </c>
      <c r="AH175">
        <f>IF(ISBLANK(Calculations!AH175),"",Calculations!AH175)</f>
        <v>21455295213068.594</v>
      </c>
      <c r="AI175">
        <f>IF(ISBLANK(Calculations!AI175),"",Calculations!AI175)</f>
        <v>21671657552327.617</v>
      </c>
      <c r="AJ175">
        <f>IF(ISBLANK(Calculations!AJ175),"",Calculations!AJ175)</f>
        <v>21876714074365.871</v>
      </c>
      <c r="AK175">
        <f>IF(ISBLANK(Calculations!AK175),"",Calculations!AK175)</f>
        <v>22083058915845.855</v>
      </c>
      <c r="AL175">
        <f>IF(ISBLANK(Calculations!AL175),"",Calculations!AL175)</f>
        <v>22291150715014.258</v>
      </c>
      <c r="AM175">
        <f>IF(ISBLANK(Calculations!AM175),"",Calculations!AM175)</f>
        <v>22499868614418.469</v>
      </c>
      <c r="AN175">
        <f>IF(ISBLANK(Calculations!AN175),"",Calculations!AN175)</f>
        <v>22707104837067.68</v>
      </c>
      <c r="AO175">
        <f>IF(ISBLANK(Calculations!AO175),"",Calculations!AO175)</f>
        <v>22922030968998.883</v>
      </c>
      <c r="AP175">
        <f>IF(ISBLANK(Calculations!AP175),"",Calculations!AP175)</f>
        <v>23130223561318.066</v>
      </c>
      <c r="AQ175">
        <f>IF(ISBLANK(Calculations!AQ175),"",Calculations!AQ175)</f>
        <v>23347442058834.375</v>
      </c>
      <c r="AR175">
        <f>IF(ISBLANK(Calculations!AR175),"",Calculations!AR175)</f>
        <v>23556537133144.082</v>
      </c>
      <c r="AS175">
        <f>IF(ISBLANK(Calculations!AS175),"",Calculations!AS175)</f>
        <v>23764836481485.484</v>
      </c>
      <c r="AT175">
        <f>IF(ISBLANK(Calculations!AT175),"",Calculations!AT175)</f>
        <v>23980567759061.324</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0.47356382234178085</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56332310922844.195</v>
      </c>
      <c r="P186">
        <f>IF(ISBLANK(Calculations!P186),"",Calculations!P186)</f>
        <v>56332310922844.195</v>
      </c>
      <c r="Q186">
        <f>IF(ISBLANK(Calculations!Q186),"",Calculations!Q186)</f>
        <v>56332310922844.195</v>
      </c>
      <c r="R186">
        <f>IF(ISBLANK(Calculations!R186),"",Calculations!R186)</f>
        <v>56889287105636.469</v>
      </c>
      <c r="S186">
        <f>IF(ISBLANK(Calculations!S186),"",Calculations!S186)</f>
        <v>57535733316729.891</v>
      </c>
      <c r="T186">
        <f>IF(ISBLANK(Calculations!T186),"",Calculations!T186)</f>
        <v>58287123854602.289</v>
      </c>
      <c r="U186">
        <f>IF(ISBLANK(Calculations!U186),"",Calculations!U186)</f>
        <v>59058571843049.375</v>
      </c>
      <c r="V186">
        <f>IF(ISBLANK(Calculations!V186),"",Calculations!V186)</f>
        <v>59883662423512.93</v>
      </c>
      <c r="W186">
        <f>IF(ISBLANK(Calculations!W186),"",Calculations!W186)</f>
        <v>60744802205685.266</v>
      </c>
      <c r="X186">
        <f>IF(ISBLANK(Calculations!X186),"",Calculations!X186)</f>
        <v>61628291014480.898</v>
      </c>
      <c r="Y186">
        <f>IF(ISBLANK(Calculations!Y186),"",Calculations!Y186)</f>
        <v>62549430664159.008</v>
      </c>
      <c r="Z186">
        <f>IF(ISBLANK(Calculations!Z186),"",Calculations!Z186)</f>
        <v>63494989151084.812</v>
      </c>
      <c r="AA186">
        <f>IF(ISBLANK(Calculations!AA186),"",Calculations!AA186)</f>
        <v>64460284760750.641</v>
      </c>
      <c r="AB186">
        <f>IF(ISBLANK(Calculations!AB186),"",Calculations!AB186)</f>
        <v>65471116204153.766</v>
      </c>
      <c r="AC186">
        <f>IF(ISBLANK(Calculations!AC186),"",Calculations!AC186)</f>
        <v>66504690923823.055</v>
      </c>
      <c r="AD186">
        <f>IF(ISBLANK(Calculations!AD186),"",Calculations!AD186)</f>
        <v>67575078703883.883</v>
      </c>
      <c r="AE186">
        <f>IF(ISBLANK(Calculations!AE186),"",Calculations!AE186)</f>
        <v>68676636846324.578</v>
      </c>
      <c r="AF186">
        <f>IF(ISBLANK(Calculations!AF186),"",Calculations!AF186)</f>
        <v>69789849993828.859</v>
      </c>
      <c r="AG186">
        <f>IF(ISBLANK(Calculations!AG186),"",Calculations!AG186)</f>
        <v>70952024018842.062</v>
      </c>
      <c r="AH186">
        <f>IF(ISBLANK(Calculations!AH186),"",Calculations!AH186)</f>
        <v>72121811990080.75</v>
      </c>
      <c r="AI186">
        <f>IF(ISBLANK(Calculations!AI186),"",Calculations!AI186)</f>
        <v>73327846287849.484</v>
      </c>
      <c r="AJ186">
        <f>IF(ISBLANK(Calculations!AJ186),"",Calculations!AJ186)</f>
        <v>74567194680430.547</v>
      </c>
      <c r="AK186">
        <f>IF(ISBLANK(Calculations!AK186),"",Calculations!AK186)</f>
        <v>75844292476304.781</v>
      </c>
      <c r="AL186">
        <f>IF(ISBLANK(Calculations!AL186),"",Calculations!AL186)</f>
        <v>77147657154627</v>
      </c>
      <c r="AM186">
        <f>IF(ISBLANK(Calculations!AM186),"",Calculations!AM186)</f>
        <v>78491900592781.703</v>
      </c>
      <c r="AN186">
        <f>IF(ISBLANK(Calculations!AN186),"",Calculations!AN186)</f>
        <v>79858764104189.016</v>
      </c>
      <c r="AO186">
        <f>IF(ISBLANK(Calculations!AO186),"",Calculations!AO186)</f>
        <v>81239401712489.922</v>
      </c>
      <c r="AP186">
        <f>IF(ISBLANK(Calculations!AP186),"",Calculations!AP186)</f>
        <v>82671045368321.25</v>
      </c>
      <c r="AQ186">
        <f>IF(ISBLANK(Calculations!AQ186),"",Calculations!AQ186)</f>
        <v>84100816338349.594</v>
      </c>
      <c r="AR186">
        <f>IF(ISBLANK(Calculations!AR186),"",Calculations!AR186)</f>
        <v>85575852095486.016</v>
      </c>
      <c r="AS186">
        <f>IF(ISBLANK(Calculations!AS186),"",Calculations!AS186)</f>
        <v>87084546915871.922</v>
      </c>
      <c r="AT186">
        <f>IF(ISBLANK(Calculations!AT186),"",Calculations!AT186)</f>
        <v>88635303245018.531</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0.2901566172832924</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17690848955762.336</v>
      </c>
      <c r="P188">
        <f>IF(ISBLANK(Calculations!P188),"",Calculations!P188)</f>
        <v>17690848955762.336</v>
      </c>
      <c r="Q188">
        <f>IF(ISBLANK(Calculations!Q188),"",Calculations!Q188)</f>
        <v>17690848955762.336</v>
      </c>
      <c r="R188">
        <f>IF(ISBLANK(Calculations!R188),"",Calculations!R188)</f>
        <v>17629844625930.258</v>
      </c>
      <c r="S188">
        <f>IF(ISBLANK(Calculations!S188),"",Calculations!S188)</f>
        <v>17610297821913.277</v>
      </c>
      <c r="T188">
        <f>IF(ISBLANK(Calculations!T188),"",Calculations!T188)</f>
        <v>17584269307851.572</v>
      </c>
      <c r="U188">
        <f>IF(ISBLANK(Calculations!U188),"",Calculations!U188)</f>
        <v>17548632611841.367</v>
      </c>
      <c r="V188">
        <f>IF(ISBLANK(Calculations!V188),"",Calculations!V188)</f>
        <v>17512512964886.604</v>
      </c>
      <c r="W188">
        <f>IF(ISBLANK(Calculations!W188),"",Calculations!W188)</f>
        <v>17431605972446.865</v>
      </c>
      <c r="X188">
        <f>IF(ISBLANK(Calculations!X188),"",Calculations!X188)</f>
        <v>17363154030681.197</v>
      </c>
      <c r="Y188">
        <f>IF(ISBLANK(Calculations!Y188),"",Calculations!Y188)</f>
        <v>17313765941987.953</v>
      </c>
      <c r="Z188">
        <f>IF(ISBLANK(Calculations!Z188),"",Calculations!Z188)</f>
        <v>17291651872423.859</v>
      </c>
      <c r="AA188">
        <f>IF(ISBLANK(Calculations!AA188),"",Calculations!AA188)</f>
        <v>17277976735153.172</v>
      </c>
      <c r="AB188">
        <f>IF(ISBLANK(Calculations!AB188),"",Calculations!AB188)</f>
        <v>17273808105947.934</v>
      </c>
      <c r="AC188">
        <f>IF(ISBLANK(Calculations!AC188),"",Calculations!AC188)</f>
        <v>17281052370115.545</v>
      </c>
      <c r="AD188">
        <f>IF(ISBLANK(Calculations!AD188),"",Calculations!AD188)</f>
        <v>17279705191165.051</v>
      </c>
      <c r="AE188">
        <f>IF(ISBLANK(Calculations!AE188),"",Calculations!AE188)</f>
        <v>17249406374015.178</v>
      </c>
      <c r="AF188">
        <f>IF(ISBLANK(Calculations!AF188),"",Calculations!AF188)</f>
        <v>17224394598783.988</v>
      </c>
      <c r="AG188">
        <f>IF(ISBLANK(Calculations!AG188),"",Calculations!AG188)</f>
        <v>17206474576895.834</v>
      </c>
      <c r="AH188">
        <f>IF(ISBLANK(Calculations!AH188),"",Calculations!AH188)</f>
        <v>17201340045801.604</v>
      </c>
      <c r="AI188">
        <f>IF(ISBLANK(Calculations!AI188),"",Calculations!AI188)</f>
        <v>17196815558005.805</v>
      </c>
      <c r="AJ188">
        <f>IF(ISBLANK(Calculations!AJ188),"",Calculations!AJ188)</f>
        <v>17206525413837.355</v>
      </c>
      <c r="AK188">
        <f>IF(ISBLANK(Calculations!AK188),"",Calculations!AK188)</f>
        <v>17214608487540.082</v>
      </c>
      <c r="AL188">
        <f>IF(ISBLANK(Calculations!AL188),"",Calculations!AL188)</f>
        <v>17210999064691.752</v>
      </c>
      <c r="AM188">
        <f>IF(ISBLANK(Calculations!AM188),"",Calculations!AM188)</f>
        <v>17194400803283.27</v>
      </c>
      <c r="AN188">
        <f>IF(ISBLANK(Calculations!AN188),"",Calculations!AN188)</f>
        <v>17172769684663.607</v>
      </c>
      <c r="AO188">
        <f>IF(ISBLANK(Calculations!AO188),"",Calculations!AO188)</f>
        <v>17148317115789.324</v>
      </c>
      <c r="AP188">
        <f>IF(ISBLANK(Calculations!AP188),"",Calculations!AP188)</f>
        <v>17126101372342.178</v>
      </c>
      <c r="AQ188">
        <f>IF(ISBLANK(Calculations!AQ188),"",Calculations!AQ188)</f>
        <v>17109503110933.691</v>
      </c>
      <c r="AR188">
        <f>IF(ISBLANK(Calculations!AR188),"",Calculations!AR188)</f>
        <v>17086778998071.164</v>
      </c>
      <c r="AS188">
        <f>IF(ISBLANK(Calculations!AS188),"",Calculations!AS188)</f>
        <v>17070994127727.217</v>
      </c>
      <c r="AT188">
        <f>IF(ISBLANK(Calculations!AT188),"",Calculations!AT188)</f>
        <v>17053480801371.27</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0.73777440637278546</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9020767666720.0488</v>
      </c>
      <c r="P189">
        <f>IF(ISBLANK(Calculations!P189),"",Calculations!P189)</f>
        <v>9020767666720.0488</v>
      </c>
      <c r="Q189">
        <f>IF(ISBLANK(Calculations!Q189),"",Calculations!Q189)</f>
        <v>9020767666720.0488</v>
      </c>
      <c r="R189">
        <f>IF(ISBLANK(Calculations!R189),"",Calculations!R189)</f>
        <v>9030815325988.1309</v>
      </c>
      <c r="S189">
        <f>IF(ISBLANK(Calculations!S189),"",Calculations!S189)</f>
        <v>9028316426273.8086</v>
      </c>
      <c r="T189">
        <f>IF(ISBLANK(Calculations!T189),"",Calculations!T189)</f>
        <v>9017904344130.7012</v>
      </c>
      <c r="U189">
        <f>IF(ISBLANK(Calculations!U189),"",Calculations!U189)</f>
        <v>8989531420290.7793</v>
      </c>
      <c r="V189">
        <f>IF(ISBLANK(Calculations!V189),"",Calculations!V189)</f>
        <v>8962668248361.6035</v>
      </c>
      <c r="W189">
        <f>IF(ISBLANK(Calculations!W189),"",Calculations!W189)</f>
        <v>8946060977343.3926</v>
      </c>
      <c r="X189">
        <f>IF(ISBLANK(Calculations!X189),"",Calculations!X189)</f>
        <v>8948143393772</v>
      </c>
      <c r="Y189">
        <f>IF(ISBLANK(Calculations!Y189),"",Calculations!Y189)</f>
        <v>8947883091718.4277</v>
      </c>
      <c r="Z189">
        <f>IF(ISBLANK(Calculations!Z189),"",Calculations!Z189)</f>
        <v>8932941753843.0801</v>
      </c>
      <c r="AA189">
        <f>IF(ISBLANK(Calculations!AA189),"",Calculations!AA189)</f>
        <v>8912325831199.7734</v>
      </c>
      <c r="AB189">
        <f>IF(ISBLANK(Calculations!AB189),"",Calculations!AB189)</f>
        <v>8889158948431.4043</v>
      </c>
      <c r="AC189">
        <f>IF(ISBLANK(Calculations!AC189),"",Calculations!AC189)</f>
        <v>8888638344324.2344</v>
      </c>
      <c r="AD189">
        <f>IF(ISBLANK(Calculations!AD189),"",Calculations!AD189)</f>
        <v>8887909498574.2305</v>
      </c>
      <c r="AE189">
        <f>IF(ISBLANK(Calculations!AE189),"",Calculations!AE189)</f>
        <v>8890616639931.4355</v>
      </c>
      <c r="AF189">
        <f>IF(ISBLANK(Calculations!AF189),"",Calculations!AF189)</f>
        <v>8877080933145.4062</v>
      </c>
      <c r="AG189">
        <f>IF(ISBLANK(Calculations!AG189),"",Calculations!AG189)</f>
        <v>8876300026984.6875</v>
      </c>
      <c r="AH189">
        <f>IF(ISBLANK(Calculations!AH189),"",Calculations!AH189)</f>
        <v>8882286974216.959</v>
      </c>
      <c r="AI189">
        <f>IF(ISBLANK(Calculations!AI189),"",Calculations!AI189)</f>
        <v>8884109088591.9941</v>
      </c>
      <c r="AJ189">
        <f>IF(ISBLANK(Calculations!AJ189),"",Calculations!AJ189)</f>
        <v>8886555927895.6289</v>
      </c>
      <c r="AK189">
        <f>IF(ISBLANK(Calculations!AK189),"",Calculations!AK189)</f>
        <v>8895770620592.252</v>
      </c>
      <c r="AL189">
        <f>IF(ISBLANK(Calculations!AL189),"",Calculations!AL189)</f>
        <v>8913158797771.2305</v>
      </c>
      <c r="AM189">
        <f>IF(ISBLANK(Calculations!AM189),"",Calculations!AM189)</f>
        <v>8932681451789.5059</v>
      </c>
      <c r="AN189">
        <f>IF(ISBLANK(Calculations!AN189),"",Calculations!AN189)</f>
        <v>8950798474718.4902</v>
      </c>
      <c r="AO189">
        <f>IF(ISBLANK(Calculations!AO189),"",Calculations!AO189)</f>
        <v>8964802725200.9512</v>
      </c>
      <c r="AP189">
        <f>IF(ISBLANK(Calculations!AP189),"",Calculations!AP189)</f>
        <v>8972715907629.6855</v>
      </c>
      <c r="AQ189">
        <f>IF(ISBLANK(Calculations!AQ189),"",Calculations!AQ189)</f>
        <v>8974694203236.8867</v>
      </c>
      <c r="AR189">
        <f>IF(ISBLANK(Calculations!AR189),"",Calculations!AR189)</f>
        <v>8980681150469.1582</v>
      </c>
      <c r="AS189">
        <f>IF(ISBLANK(Calculations!AS189),"",Calculations!AS189)</f>
        <v>8988125789201.4609</v>
      </c>
      <c r="AT189">
        <f>IF(ISBLANK(Calculations!AT189),"",Calculations!AT189)</f>
        <v>8990937051380.0957</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146172000000000.03</v>
      </c>
      <c r="P199">
        <f>IF(ISBLANK(Calculations!P199),"",Calculations!P199)</f>
        <v>146172000000000.03</v>
      </c>
      <c r="Q199">
        <f>IF(ISBLANK(Calculations!Q199),"",Calculations!Q199)</f>
        <v>146172000000000.03</v>
      </c>
      <c r="R199">
        <f>IF(ISBLANK(Calculations!R199),"",Calculations!R199)</f>
        <v>146379245231872.75</v>
      </c>
      <c r="S199">
        <f>IF(ISBLANK(Calculations!S199),"",Calculations!S199)</f>
        <v>146609416561574.91</v>
      </c>
      <c r="T199">
        <f>IF(ISBLANK(Calculations!T199),"",Calculations!T199)</f>
        <v>146900642205265.03</v>
      </c>
      <c r="U199">
        <f>IF(ISBLANK(Calculations!U199),"",Calculations!U199)</f>
        <v>147274853241092.22</v>
      </c>
      <c r="V199">
        <f>IF(ISBLANK(Calculations!V199),"",Calculations!V199)</f>
        <v>147691746544505.5</v>
      </c>
      <c r="W199">
        <f>IF(ISBLANK(Calculations!W199),"",Calculations!W199)</f>
        <v>148211826089294.5</v>
      </c>
      <c r="X199">
        <f>IF(ISBLANK(Calculations!X199),"",Calculations!X199)</f>
        <v>148851519372395.72</v>
      </c>
      <c r="Y199">
        <f>IF(ISBLANK(Calculations!Y199),"",Calculations!Y199)</f>
        <v>149440240323903.06</v>
      </c>
      <c r="Z199">
        <f>IF(ISBLANK(Calculations!Z199),"",Calculations!Z199)</f>
        <v>150025151517637.62</v>
      </c>
      <c r="AA199">
        <f>IF(ISBLANK(Calculations!AA199),"",Calculations!AA199)</f>
        <v>150686904994576.66</v>
      </c>
      <c r="AB199">
        <f>IF(ISBLANK(Calculations!AB199),"",Calculations!AB199)</f>
        <v>151408577865593.16</v>
      </c>
      <c r="AC199">
        <f>IF(ISBLANK(Calculations!AC199),"",Calculations!AC199)</f>
        <v>152287293247809.19</v>
      </c>
      <c r="AD199">
        <f>IF(ISBLANK(Calculations!AD199),"",Calculations!AD199)</f>
        <v>153321670279275.62</v>
      </c>
      <c r="AE199">
        <f>IF(ISBLANK(Calculations!AE199),"",Calculations!AE199)</f>
        <v>154462659059705.72</v>
      </c>
      <c r="AF199">
        <f>IF(ISBLANK(Calculations!AF199),"",Calculations!AF199)</f>
        <v>155643238748399.22</v>
      </c>
      <c r="AG199">
        <f>IF(ISBLANK(Calculations!AG199),"",Calculations!AG199)</f>
        <v>156871787408073.44</v>
      </c>
      <c r="AH199">
        <f>IF(ISBLANK(Calculations!AH199),"",Calculations!AH199)</f>
        <v>158155269856290.94</v>
      </c>
      <c r="AI199">
        <f>IF(ISBLANK(Calculations!AI199),"",Calculations!AI199)</f>
        <v>159408804277809.03</v>
      </c>
      <c r="AJ199">
        <f>IF(ISBLANK(Calculations!AJ199),"",Calculations!AJ199)</f>
        <v>160607096608090.91</v>
      </c>
      <c r="AK199">
        <f>IF(ISBLANK(Calculations!AK199),"",Calculations!AK199)</f>
        <v>161359355346070.94</v>
      </c>
      <c r="AL199">
        <f>IF(ISBLANK(Calculations!AL199),"",Calculations!AL199)</f>
        <v>162139330174004.69</v>
      </c>
      <c r="AM199">
        <f>IF(ISBLANK(Calculations!AM199),"",Calculations!AM199)</f>
        <v>162941742261792.41</v>
      </c>
      <c r="AN199">
        <f>IF(ISBLANK(Calculations!AN199),"",Calculations!AN199)</f>
        <v>163778024757563.75</v>
      </c>
      <c r="AO199">
        <f>IF(ISBLANK(Calculations!AO199),"",Calculations!AO199)</f>
        <v>164612670219493.56</v>
      </c>
      <c r="AP199">
        <f>IF(ISBLANK(Calculations!AP199),"",Calculations!AP199)</f>
        <v>165446822012307.44</v>
      </c>
      <c r="AQ199">
        <f>IF(ISBLANK(Calculations!AQ199),"",Calculations!AQ199)</f>
        <v>166254760098159.47</v>
      </c>
      <c r="AR199">
        <f>IF(ISBLANK(Calculations!AR199),"",Calculations!AR199)</f>
        <v>166986173311710</v>
      </c>
      <c r="AS199">
        <f>IF(ISBLANK(Calculations!AS199),"",Calculations!AS199)</f>
        <v>167724630676871.16</v>
      </c>
      <c r="AT199">
        <f>IF(ISBLANK(Calculations!AT199),"",Calculations!AT199)</f>
        <v>168456993832467.62</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118954000000000</v>
      </c>
      <c r="P202">
        <f>IF(ISBLANK(Calculations!P202),"",Calculations!P202)</f>
        <v>118954000000000</v>
      </c>
      <c r="Q202">
        <f>IF(ISBLANK(Calculations!Q202),"",Calculations!Q202)</f>
        <v>118954000000000</v>
      </c>
      <c r="R202">
        <f>IF(ISBLANK(Calculations!R202),"",Calculations!R202)</f>
        <v>119508566471233.77</v>
      </c>
      <c r="S202">
        <f>IF(ISBLANK(Calculations!S202),"",Calculations!S202)</f>
        <v>119970268665115.09</v>
      </c>
      <c r="T202">
        <f>IF(ISBLANK(Calculations!T202),"",Calculations!T202)</f>
        <v>120461436756219.34</v>
      </c>
      <c r="U202">
        <f>IF(ISBLANK(Calculations!U202),"",Calculations!U202)</f>
        <v>120920352576767.44</v>
      </c>
      <c r="V202">
        <f>IF(ISBLANK(Calculations!V202),"",Calculations!V202)</f>
        <v>121376606556409.56</v>
      </c>
      <c r="W202">
        <f>IF(ISBLANK(Calculations!W202),"",Calculations!W202)</f>
        <v>121835422365461.73</v>
      </c>
      <c r="X202">
        <f>IF(ISBLANK(Calculations!X202),"",Calculations!X202)</f>
        <v>122304975184125.81</v>
      </c>
      <c r="Y202">
        <f>IF(ISBLANK(Calculations!Y202),"",Calculations!Y202)</f>
        <v>122829086366864.62</v>
      </c>
      <c r="Z202">
        <f>IF(ISBLANK(Calculations!Z202),"",Calculations!Z202)</f>
        <v>123397900081390.88</v>
      </c>
      <c r="AA202">
        <f>IF(ISBLANK(Calculations!AA202),"",Calculations!AA202)</f>
        <v>124045379617079.94</v>
      </c>
      <c r="AB202">
        <f>IF(ISBLANK(Calculations!AB202),"",Calculations!AB202)</f>
        <v>124800621768850.91</v>
      </c>
      <c r="AC202">
        <f>IF(ISBLANK(Calculations!AC202),"",Calculations!AC202)</f>
        <v>125633120229059.28</v>
      </c>
      <c r="AD202">
        <f>IF(ISBLANK(Calculations!AD202),"",Calculations!AD202)</f>
        <v>126552137549994.66</v>
      </c>
      <c r="AE202">
        <f>IF(ISBLANK(Calculations!AE202),"",Calculations!AE202)</f>
        <v>127529430906941.09</v>
      </c>
      <c r="AF202">
        <f>IF(ISBLANK(Calculations!AF202),"",Calculations!AF202)</f>
        <v>128551479905766.66</v>
      </c>
      <c r="AG202">
        <f>IF(ISBLANK(Calculations!AG202),"",Calculations!AG202)</f>
        <v>129639781952482.2</v>
      </c>
      <c r="AH202">
        <f>IF(ISBLANK(Calculations!AH202),"",Calculations!AH202)</f>
        <v>130778175124523.19</v>
      </c>
      <c r="AI202">
        <f>IF(ISBLANK(Calculations!AI202),"",Calculations!AI202)</f>
        <v>131984263020082.39</v>
      </c>
      <c r="AJ202">
        <f>IF(ISBLANK(Calculations!AJ202),"",Calculations!AJ202)</f>
        <v>133247285934152.73</v>
      </c>
      <c r="AK202">
        <f>IF(ISBLANK(Calculations!AK202),"",Calculations!AK202)</f>
        <v>134581040198663.64</v>
      </c>
      <c r="AL202">
        <f>IF(ISBLANK(Calculations!AL202),"",Calculations!AL202)</f>
        <v>135977330923162.95</v>
      </c>
      <c r="AM202">
        <f>IF(ISBLANK(Calculations!AM202),"",Calculations!AM202)</f>
        <v>137448727256988.55</v>
      </c>
      <c r="AN202">
        <f>IF(ISBLANK(Calculations!AN202),"",Calculations!AN202)</f>
        <v>138978091090956.55</v>
      </c>
      <c r="AO202">
        <f>IF(ISBLANK(Calculations!AO202),"",Calculations!AO202)</f>
        <v>140562959128486.06</v>
      </c>
      <c r="AP202">
        <f>IF(ISBLANK(Calculations!AP202),"",Calculations!AP202)</f>
        <v>142225370206352.06</v>
      </c>
      <c r="AQ202">
        <f>IF(ISBLANK(Calculations!AQ202),"",Calculations!AQ202)</f>
        <v>143912631141348.88</v>
      </c>
      <c r="AR202">
        <f>IF(ISBLANK(Calculations!AR202),"",Calculations!AR202)</f>
        <v>145669206662729.38</v>
      </c>
      <c r="AS202">
        <f>IF(ISBLANK(Calculations!AS202),"",Calculations!AS202)</f>
        <v>147492176950148.78</v>
      </c>
      <c r="AT202">
        <f>IF(ISBLANK(Calculations!AT202),"",Calculations!AT202)</f>
        <v>149382966208802.06</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13859363290980.348</v>
      </c>
      <c r="C2" s="7">
        <f>'IRA Calculations'!Q4</f>
        <v>13859360071415.549</v>
      </c>
      <c r="D2" s="7">
        <f>'IRA Calculations'!R4</f>
        <v>13899351614187.762</v>
      </c>
      <c r="E2" s="7">
        <f>'IRA Calculations'!S4</f>
        <v>13935668764514.465</v>
      </c>
      <c r="F2" s="7">
        <f>'IRA Calculations'!T4</f>
        <v>13961226380113.467</v>
      </c>
      <c r="G2" s="7">
        <f>'IRA Calculations'!U4</f>
        <v>13985890626272.404</v>
      </c>
      <c r="H2" s="7">
        <f>'IRA Calculations'!V4</f>
        <v>14001766299147.461</v>
      </c>
      <c r="I2" s="7">
        <f>'IRA Calculations'!W4</f>
        <v>14013600549395.752</v>
      </c>
      <c r="J2" s="7">
        <f>'IRA Calculations'!X4</f>
        <v>14021403213908.422</v>
      </c>
      <c r="K2" s="7">
        <f>'IRA Calculations'!Y4</f>
        <v>14017968182662.104</v>
      </c>
      <c r="L2" s="7">
        <f>'IRA Calculations'!Z4</f>
        <v>14008498936640.42</v>
      </c>
      <c r="M2" s="7">
        <f>'IRA Calculations'!AA4</f>
        <v>14006132719229.473</v>
      </c>
      <c r="N2" s="7">
        <f>'IRA Calculations'!AB4</f>
        <v>13999059089513.77</v>
      </c>
      <c r="O2" s="7">
        <f>'IRA Calculations'!AC4</f>
        <v>13989235823547.279</v>
      </c>
      <c r="P2" s="7">
        <f>'IRA Calculations'!AD4</f>
        <v>13986107877487.689</v>
      </c>
      <c r="Q2" s="7">
        <f>'IRA Calculations'!AE4</f>
        <v>13996298608248.82</v>
      </c>
      <c r="R2" s="7">
        <f>'IRA Calculations'!AF4</f>
        <v>14023156544452.994</v>
      </c>
      <c r="S2" s="7">
        <f>'IRA Calculations'!AG4</f>
        <v>14055756646822.209</v>
      </c>
      <c r="T2" s="7">
        <f>'IRA Calculations'!AH4</f>
        <v>14095599322918.787</v>
      </c>
      <c r="U2" s="7">
        <f>'IRA Calculations'!AI4</f>
        <v>14144152891146.414</v>
      </c>
      <c r="V2" s="7">
        <f>'IRA Calculations'!AJ4</f>
        <v>14194082424156.471</v>
      </c>
      <c r="W2" s="7">
        <f>'IRA Calculations'!AK4</f>
        <v>14152068090064.467</v>
      </c>
      <c r="X2" s="7">
        <f>'IRA Calculations'!AL4</f>
        <v>14115384775471.434</v>
      </c>
      <c r="Y2" s="7">
        <f>'IRA Calculations'!AM4</f>
        <v>14075491246711.053</v>
      </c>
      <c r="Z2" s="7">
        <f>'IRA Calculations'!AN4</f>
        <v>14034250414178.697</v>
      </c>
      <c r="AA2" s="7">
        <f>'IRA Calculations'!AO4</f>
        <v>13991197624404.764</v>
      </c>
      <c r="AB2" s="7">
        <f>'IRA Calculations'!AP4</f>
        <v>13946928785059.701</v>
      </c>
      <c r="AC2" s="7">
        <f>'IRA Calculations'!AQ4</f>
        <v>13906122638023.826</v>
      </c>
      <c r="AD2" s="7">
        <f>'IRA Calculations'!AR4</f>
        <v>13863071538954.123</v>
      </c>
      <c r="AE2" s="7">
        <f>'IRA Calculations'!AS4</f>
        <v>13821431371506.201</v>
      </c>
      <c r="AF2" s="7">
        <f>'IRA Calculations'!AT4</f>
        <v>13781596422789.273</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35489465518817.461</v>
      </c>
      <c r="C4" s="7">
        <f>'IRA Calculations'!Q6</f>
        <v>35489465518817.461</v>
      </c>
      <c r="D4" s="7">
        <f>'IRA Calculations'!R6</f>
        <v>35446162609104.273</v>
      </c>
      <c r="E4" s="7">
        <f>'IRA Calculations'!S6</f>
        <v>34368324085092.559</v>
      </c>
      <c r="F4" s="7">
        <f>'IRA Calculations'!T6</f>
        <v>33264055013803.098</v>
      </c>
      <c r="G4" s="7">
        <f>'IRA Calculations'!U6</f>
        <v>32154370732957.613</v>
      </c>
      <c r="H4" s="7">
        <f>'IRA Calculations'!V6</f>
        <v>31039357891517.57</v>
      </c>
      <c r="I4" s="7">
        <f>'IRA Calculations'!W6</f>
        <v>29930446696744.258</v>
      </c>
      <c r="J4" s="7">
        <f>'IRA Calculations'!X6</f>
        <v>28842337877876.852</v>
      </c>
      <c r="K4" s="7">
        <f>'IRA Calculations'!Y6</f>
        <v>27726450195793.355</v>
      </c>
      <c r="L4" s="7">
        <f>'IRA Calculations'!Z6</f>
        <v>26608801381023.656</v>
      </c>
      <c r="M4" s="7">
        <f>'IRA Calculations'!AA6</f>
        <v>25517850509529.539</v>
      </c>
      <c r="N4" s="7">
        <f>'IRA Calculations'!AB6</f>
        <v>24425993022820.688</v>
      </c>
      <c r="O4" s="7">
        <f>'IRA Calculations'!AC6</f>
        <v>24337067005506.348</v>
      </c>
      <c r="P4" s="7">
        <f>'IRA Calculations'!AD6</f>
        <v>24255155719049.051</v>
      </c>
      <c r="Q4" s="7">
        <f>'IRA Calculations'!AE6</f>
        <v>24190256346862.102</v>
      </c>
      <c r="R4" s="7">
        <f>'IRA Calculations'!AF6</f>
        <v>24164245912692.238</v>
      </c>
      <c r="S4" s="7">
        <f>'IRA Calculations'!AG6</f>
        <v>24133415680395.93</v>
      </c>
      <c r="T4" s="7">
        <f>'IRA Calculations'!AH6</f>
        <v>24115192777747.641</v>
      </c>
      <c r="U4" s="7">
        <f>'IRA Calculations'!AI6</f>
        <v>24116662745912.027</v>
      </c>
      <c r="V4" s="7">
        <f>'IRA Calculations'!AJ6</f>
        <v>24131222398011.867</v>
      </c>
      <c r="W4" s="7">
        <f>'IRA Calculations'!AK6</f>
        <v>23920613091938.254</v>
      </c>
      <c r="X4" s="7">
        <f>'IRA Calculations'!AL6</f>
        <v>23740682644638.508</v>
      </c>
      <c r="Y4" s="7">
        <f>'IRA Calculations'!AM6</f>
        <v>23570242081230.77</v>
      </c>
      <c r="Z4" s="7">
        <f>'IRA Calculations'!AN6</f>
        <v>23419532622950.102</v>
      </c>
      <c r="AA4" s="7">
        <f>'IRA Calculations'!AO6</f>
        <v>23287975976476.844</v>
      </c>
      <c r="AB4" s="7">
        <f>'IRA Calculations'!AP6</f>
        <v>23172438367976.73</v>
      </c>
      <c r="AC4" s="7">
        <f>'IRA Calculations'!AQ6</f>
        <v>23077553278364.559</v>
      </c>
      <c r="AD4" s="7">
        <f>'IRA Calculations'!AR6</f>
        <v>22979706517776.328</v>
      </c>
      <c r="AE4" s="7">
        <f>'IRA Calculations'!AS6</f>
        <v>22884112067397.914</v>
      </c>
      <c r="AF4" s="7">
        <f>'IRA Calculations'!AT6</f>
        <v>22787828887275.164</v>
      </c>
    </row>
    <row r="5" spans="1:34" x14ac:dyDescent="0.2">
      <c r="A5" s="1" t="s">
        <v>79</v>
      </c>
      <c r="B5" s="7">
        <f>'IRA Calculations'!P7</f>
        <v>187043189879.00195</v>
      </c>
      <c r="C5" s="7">
        <f>'IRA Calculations'!Q7</f>
        <v>187043189879.00195</v>
      </c>
      <c r="D5" s="7">
        <f>'IRA Calculations'!R7</f>
        <v>192655876581.86484</v>
      </c>
      <c r="E5" s="7">
        <f>'IRA Calculations'!S7</f>
        <v>196805740724.52087</v>
      </c>
      <c r="F5" s="7">
        <f>'IRA Calculations'!T7</f>
        <v>199235892250.87933</v>
      </c>
      <c r="G5" s="7">
        <f>'IRA Calculations'!U7</f>
        <v>199680709893.06094</v>
      </c>
      <c r="H5" s="7">
        <f>'IRA Calculations'!V7</f>
        <v>197880975944.47461</v>
      </c>
      <c r="I5" s="7">
        <f>'IRA Calculations'!W7</f>
        <v>193647640834.44302</v>
      </c>
      <c r="J5" s="7">
        <f>'IRA Calculations'!X7</f>
        <v>187022846890.69763</v>
      </c>
      <c r="K5" s="7">
        <f>'IRA Calculations'!Y7</f>
        <v>177810351758.82236</v>
      </c>
      <c r="L5" s="7">
        <f>'IRA Calculations'!Z7</f>
        <v>166577446937.77115</v>
      </c>
      <c r="M5" s="7">
        <f>'IRA Calculations'!AA7</f>
        <v>154041224714.19763</v>
      </c>
      <c r="N5" s="7">
        <f>'IRA Calculations'!AB7</f>
        <v>140821747853.68689</v>
      </c>
      <c r="O5" s="7">
        <f>'IRA Calculations'!AC7</f>
        <v>127563488871.47423</v>
      </c>
      <c r="P5" s="7">
        <f>'IRA Calculations'!AD7</f>
        <v>114778921651.27458</v>
      </c>
      <c r="Q5" s="7">
        <f>'IRA Calculations'!AE7</f>
        <v>102808231959.21667</v>
      </c>
      <c r="R5" s="7">
        <f>'IRA Calculations'!AF7</f>
        <v>91885185248.554916</v>
      </c>
      <c r="S5" s="7">
        <f>'IRA Calculations'!AG7</f>
        <v>81855898823.208649</v>
      </c>
      <c r="T5" s="7">
        <f>'IRA Calculations'!AH7</f>
        <v>72689748056.457611</v>
      </c>
      <c r="U5" s="7">
        <f>'IRA Calculations'!AI7</f>
        <v>64246462140.34552</v>
      </c>
      <c r="V5" s="7">
        <f>'IRA Calculations'!AJ7</f>
        <v>56382410532.992958</v>
      </c>
      <c r="W5" s="7">
        <f>'IRA Calculations'!AK7</f>
        <v>48651464305.440956</v>
      </c>
      <c r="X5" s="7">
        <f>'IRA Calculations'!AL7</f>
        <v>41495912384.490349</v>
      </c>
      <c r="Y5" s="7">
        <f>'IRA Calculations'!AM7</f>
        <v>34885426370.647728</v>
      </c>
      <c r="Z5" s="7">
        <f>'IRA Calculations'!AN7</f>
        <v>28864832860.756611</v>
      </c>
      <c r="AA5" s="7">
        <f>'IRA Calculations'!AO7</f>
        <v>23470068059.077641</v>
      </c>
      <c r="AB5" s="7">
        <f>'IRA Calculations'!AP7</f>
        <v>18726608409.959248</v>
      </c>
      <c r="AC5" s="7">
        <f>'IRA Calculations'!AQ7</f>
        <v>14648194872.010237</v>
      </c>
      <c r="AD5" s="7">
        <f>'IRA Calculations'!AR7</f>
        <v>11215198712.359528</v>
      </c>
      <c r="AE5" s="7">
        <f>'IRA Calculations'!AS7</f>
        <v>8399773513.1698084</v>
      </c>
      <c r="AF5" s="7">
        <f>'IRA Calculations'!AT7</f>
        <v>6150120002.3477736</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3811730254209.3291</v>
      </c>
      <c r="C7" s="7">
        <f>'IRA Calculations'!Q9</f>
        <v>3811730254209.3291</v>
      </c>
      <c r="D7" s="7">
        <f>'IRA Calculations'!R9</f>
        <v>3802450092702.0239</v>
      </c>
      <c r="E7" s="7">
        <f>'IRA Calculations'!S9</f>
        <v>3789259963729.1094</v>
      </c>
      <c r="F7" s="7">
        <f>'IRA Calculations'!T9</f>
        <v>3773865364707.4009</v>
      </c>
      <c r="G7" s="7">
        <f>'IRA Calculations'!U9</f>
        <v>3758179802457.8833</v>
      </c>
      <c r="H7" s="7">
        <f>'IRA Calculations'!V9</f>
        <v>3742465299149.5225</v>
      </c>
      <c r="I7" s="7">
        <f>'IRA Calculations'!W9</f>
        <v>3727513824745.2646</v>
      </c>
      <c r="J7" s="7">
        <f>'IRA Calculations'!X9</f>
        <v>3715035386591.1187</v>
      </c>
      <c r="K7" s="7">
        <f>'IRA Calculations'!Y9</f>
        <v>3699792635770.6587</v>
      </c>
      <c r="L7" s="7">
        <f>'IRA Calculations'!Z9</f>
        <v>3684661237238.9551</v>
      </c>
      <c r="M7" s="7">
        <f>'IRA Calculations'!AA9</f>
        <v>3671973634080.0308</v>
      </c>
      <c r="N7" s="7">
        <f>'IRA Calculations'!AB9</f>
        <v>3659617138446.1587</v>
      </c>
      <c r="O7" s="7">
        <f>'IRA Calculations'!AC9</f>
        <v>3647951572429.521</v>
      </c>
      <c r="P7" s="7">
        <f>'IRA Calculations'!AD9</f>
        <v>3638309750779.6362</v>
      </c>
      <c r="Q7" s="7">
        <f>'IRA Calculations'!AE9</f>
        <v>3631767755065.1953</v>
      </c>
      <c r="R7" s="7">
        <f>'IRA Calculations'!AF9</f>
        <v>3631720512928.6289</v>
      </c>
      <c r="S7" s="7">
        <f>'IRA Calculations'!AG9</f>
        <v>3633627335145.8926</v>
      </c>
      <c r="T7" s="7">
        <f>'IRA Calculations'!AH9</f>
        <v>3639423576032.7607</v>
      </c>
      <c r="U7" s="7">
        <f>'IRA Calculations'!AI9</f>
        <v>3648091425487.3389</v>
      </c>
      <c r="V7" s="7">
        <f>'IRA Calculations'!AJ9</f>
        <v>3658378283556.1147</v>
      </c>
      <c r="W7" s="7">
        <f>'IRA Calculations'!AK9</f>
        <v>3648651864660.8804</v>
      </c>
      <c r="X7" s="7">
        <f>'IRA Calculations'!AL9</f>
        <v>3639797760891.7588</v>
      </c>
      <c r="Y7" s="7">
        <f>'IRA Calculations'!AM9</f>
        <v>3628333977598.3438</v>
      </c>
      <c r="Z7" s="7">
        <f>'IRA Calculations'!AN9</f>
        <v>3614594188711.9604</v>
      </c>
      <c r="AA7" s="7">
        <f>'IRA Calculations'!AO9</f>
        <v>3598766818327.377</v>
      </c>
      <c r="AB7" s="7">
        <f>'IRA Calculations'!AP9</f>
        <v>3581793549388.9214</v>
      </c>
      <c r="AC7" s="7">
        <f>'IRA Calculations'!AQ9</f>
        <v>3565761444619.4253</v>
      </c>
      <c r="AD7" s="7">
        <f>'IRA Calculations'!AR9</f>
        <v>3549212765391.8213</v>
      </c>
      <c r="AE7" s="7">
        <f>'IRA Calculations'!AS9</f>
        <v>3533241918992.228</v>
      </c>
      <c r="AF7" s="7">
        <f>'IRA Calculations'!AT9</f>
        <v>3517847646554.2803</v>
      </c>
    </row>
    <row r="8" spans="1:34" x14ac:dyDescent="0.2">
      <c r="A8" s="1" t="s">
        <v>344</v>
      </c>
      <c r="B8" s="7">
        <f>'IRA Calculations'!P10</f>
        <v>123856395749.28662</v>
      </c>
      <c r="C8" s="7">
        <f>'IRA Calculations'!Q10</f>
        <v>123856395749.28662</v>
      </c>
      <c r="D8" s="7">
        <f>'IRA Calculations'!R10</f>
        <v>124124999361.3351</v>
      </c>
      <c r="E8" s="7">
        <f>'IRA Calculations'!S10</f>
        <v>124159674196.92966</v>
      </c>
      <c r="F8" s="7">
        <f>'IRA Calculations'!T10</f>
        <v>123956285183.27473</v>
      </c>
      <c r="G8" s="7">
        <f>'IRA Calculations'!U10</f>
        <v>123498659755.55475</v>
      </c>
      <c r="H8" s="7">
        <f>'IRA Calculations'!V10</f>
        <v>122702726078.86258</v>
      </c>
      <c r="I8" s="7">
        <f>'IRA Calculations'!W10</f>
        <v>121498549858.14549</v>
      </c>
      <c r="J8" s="7">
        <f>'IRA Calculations'!X10</f>
        <v>119856467526.30426</v>
      </c>
      <c r="K8" s="7">
        <f>'IRA Calculations'!Y10</f>
        <v>117563623637.48035</v>
      </c>
      <c r="L8" s="7">
        <f>'IRA Calculations'!Z10</f>
        <v>114714858831.10771</v>
      </c>
      <c r="M8" s="7">
        <f>'IRA Calculations'!AA10</f>
        <v>111426692191.05841</v>
      </c>
      <c r="N8" s="7">
        <f>'IRA Calculations'!AB10</f>
        <v>107719072666.93001</v>
      </c>
      <c r="O8" s="7">
        <f>'IRA Calculations'!AC10</f>
        <v>103682697174.86887</v>
      </c>
      <c r="P8" s="7">
        <f>'IRA Calculations'!AD10</f>
        <v>99413573202.085938</v>
      </c>
      <c r="Q8" s="7">
        <f>'IRA Calculations'!AE10</f>
        <v>94990087115.564041</v>
      </c>
      <c r="R8" s="7">
        <f>'IRA Calculations'!AF10</f>
        <v>90536849649.058716</v>
      </c>
      <c r="S8" s="7">
        <f>'IRA Calculations'!AG10</f>
        <v>85993081608.154587</v>
      </c>
      <c r="T8" s="7">
        <f>'IRA Calculations'!AH10</f>
        <v>81454872983.767822</v>
      </c>
      <c r="U8" s="7">
        <f>'IRA Calculations'!AI10</f>
        <v>76965471925.990219</v>
      </c>
      <c r="V8" s="7">
        <f>'IRA Calculations'!AJ10</f>
        <v>72569180125.132065</v>
      </c>
      <c r="W8" s="7">
        <f>'IRA Calculations'!AK10</f>
        <v>67979966367.378548</v>
      </c>
      <c r="X8" s="7">
        <f>'IRA Calculations'!AL10</f>
        <v>63671757747.402618</v>
      </c>
      <c r="Y8" s="7">
        <f>'IRA Calculations'!AM10</f>
        <v>59644554083.127632</v>
      </c>
      <c r="Z8" s="7">
        <f>'IRA Calculations'!AN10</f>
        <v>55956607827.908508</v>
      </c>
      <c r="AA8" s="7">
        <f>'IRA Calculations'!AO10</f>
        <v>52641132435.539474</v>
      </c>
      <c r="AB8" s="7">
        <f>'IRA Calculations'!AP10</f>
        <v>49720959492.408005</v>
      </c>
      <c r="AC8" s="7">
        <f>'IRA Calculations'!AQ10</f>
        <v>47219627794.416817</v>
      </c>
      <c r="AD8" s="7">
        <f>'IRA Calculations'!AR10</f>
        <v>45104115984.630142</v>
      </c>
      <c r="AE8" s="7">
        <f>'IRA Calculations'!AS10</f>
        <v>43369375460.14872</v>
      </c>
      <c r="AF8" s="7">
        <f>'IRA Calculations'!AT10</f>
        <v>41983974604.71312</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2795017667969.4355</v>
      </c>
      <c r="C10" s="7">
        <f>'IRA Calculations'!Q12</f>
        <v>2795017667969.4355</v>
      </c>
      <c r="D10" s="7">
        <f>'IRA Calculations'!R12</f>
        <v>2798274275423.4043</v>
      </c>
      <c r="E10" s="7">
        <f>'IRA Calculations'!S12</f>
        <v>2800793057536.9102</v>
      </c>
      <c r="F10" s="7">
        <f>'IRA Calculations'!T12</f>
        <v>2803357630847.1191</v>
      </c>
      <c r="G10" s="7">
        <f>'IRA Calculations'!U12</f>
        <v>2807709176048.1807</v>
      </c>
      <c r="H10" s="7">
        <f>'IRA Calculations'!V12</f>
        <v>2812587512996.9409</v>
      </c>
      <c r="I10" s="7">
        <f>'IRA Calculations'!W12</f>
        <v>2818585065212.8477</v>
      </c>
      <c r="J10" s="7">
        <f>'IRA Calculations'!X12</f>
        <v>2826497004863.1123</v>
      </c>
      <c r="K10" s="7">
        <f>'IRA Calculations'!Y12</f>
        <v>2834023418306.1963</v>
      </c>
      <c r="L10" s="7">
        <f>'IRA Calculations'!Z12</f>
        <v>2842412147892.7207</v>
      </c>
      <c r="M10" s="7">
        <f>'IRA Calculations'!AA12</f>
        <v>2852363163792.5898</v>
      </c>
      <c r="N10" s="7">
        <f>'IRA Calculations'!AB12</f>
        <v>2861315865332.8916</v>
      </c>
      <c r="O10" s="7">
        <f>'IRA Calculations'!AC12</f>
        <v>2868587490463.1567</v>
      </c>
      <c r="P10" s="7">
        <f>'IRA Calculations'!AD12</f>
        <v>2874848021046.1978</v>
      </c>
      <c r="Q10" s="7">
        <f>'IRA Calculations'!AE12</f>
        <v>2879199498436.0288</v>
      </c>
      <c r="R10" s="7">
        <f>'IRA Calculations'!AF12</f>
        <v>2882849239934.165</v>
      </c>
      <c r="S10" s="7">
        <f>'IRA Calculations'!AG12</f>
        <v>2882372810756.0386</v>
      </c>
      <c r="T10" s="7">
        <f>'IRA Calculations'!AH12</f>
        <v>2880682904017.8359</v>
      </c>
      <c r="U10" s="7">
        <f>'IRA Calculations'!AI12</f>
        <v>2878367129467.6968</v>
      </c>
      <c r="V10" s="7">
        <f>'IRA Calculations'!AJ12</f>
        <v>2876336176461.46</v>
      </c>
      <c r="W10" s="7">
        <f>'IRA Calculations'!AK12</f>
        <v>2865483993783.1797</v>
      </c>
      <c r="X10" s="7">
        <f>'IRA Calculations'!AL12</f>
        <v>2856597010320.3696</v>
      </c>
      <c r="Y10" s="7">
        <f>'IRA Calculations'!AM12</f>
        <v>2848218831814.106</v>
      </c>
      <c r="Z10" s="7">
        <f>'IRA Calculations'!AN12</f>
        <v>2841348842041.7866</v>
      </c>
      <c r="AA10" s="7">
        <f>'IRA Calculations'!AO12</f>
        <v>2835961591637.6323</v>
      </c>
      <c r="AB10" s="7">
        <f>'IRA Calculations'!AP12</f>
        <v>2831849485108.9346</v>
      </c>
      <c r="AC10" s="7">
        <f>'IRA Calculations'!AQ12</f>
        <v>2829587594887.7275</v>
      </c>
      <c r="AD10" s="7">
        <f>'IRA Calculations'!AR12</f>
        <v>2827258092851.9937</v>
      </c>
      <c r="AE10" s="7">
        <f>'IRA Calculations'!AS12</f>
        <v>2825398666497.2959</v>
      </c>
      <c r="AF10" s="7">
        <f>'IRA Calculations'!AT12</f>
        <v>2823769143734.4971</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12984329069660.73</v>
      </c>
      <c r="C2" s="7">
        <f>'IRA Calculations'!P17</f>
        <v>12984329069660.73</v>
      </c>
      <c r="D2" s="7">
        <f>'IRA Calculations'!Q17</f>
        <v>12984329069660.73</v>
      </c>
      <c r="E2" s="7">
        <f>'IRA Calculations'!R17</f>
        <v>12688496276132.424</v>
      </c>
      <c r="F2" s="7">
        <f>'IRA Calculations'!S17</f>
        <v>12978722164851.543</v>
      </c>
      <c r="G2" s="7">
        <f>'IRA Calculations'!T17</f>
        <v>13289542105944.547</v>
      </c>
      <c r="H2" s="7">
        <f>'IRA Calculations'!U17</f>
        <v>13623204889929.992</v>
      </c>
      <c r="I2" s="7">
        <f>'IRA Calculations'!V17</f>
        <v>13982998777049.391</v>
      </c>
      <c r="J2" s="7">
        <f>'IRA Calculations'!W17</f>
        <v>14368682543036.637</v>
      </c>
      <c r="K2" s="7">
        <f>'IRA Calculations'!X17</f>
        <v>14778453950745.139</v>
      </c>
      <c r="L2" s="7">
        <f>'IRA Calculations'!Y17</f>
        <v>15202475449420.93</v>
      </c>
      <c r="M2" s="7">
        <f>'IRA Calculations'!Z17</f>
        <v>15649167992556.234</v>
      </c>
      <c r="N2" s="7">
        <f>'IRA Calculations'!AA17</f>
        <v>16113030186109.066</v>
      </c>
      <c r="O2" s="7">
        <f>'IRA Calculations'!AB17</f>
        <v>16591449542079.744</v>
      </c>
      <c r="P2" s="7">
        <f>'IRA Calculations'!AC17</f>
        <v>16512703597480.469</v>
      </c>
      <c r="Q2" s="7">
        <f>'IRA Calculations'!AD17</f>
        <v>16442815213414.404</v>
      </c>
      <c r="R2" s="7">
        <f>'IRA Calculations'!AE17</f>
        <v>16380979400105.986</v>
      </c>
      <c r="S2" s="7">
        <f>'IRA Calculations'!AF17</f>
        <v>16321162153911.9</v>
      </c>
      <c r="T2" s="7">
        <f>'IRA Calculations'!AG17</f>
        <v>16274975952239.486</v>
      </c>
      <c r="U2" s="7">
        <f>'IRA Calculations'!AH17</f>
        <v>16235297696121.068</v>
      </c>
      <c r="V2" s="7">
        <f>'IRA Calculations'!AI17</f>
        <v>16201343412149.434</v>
      </c>
      <c r="W2" s="7">
        <f>'IRA Calculations'!AJ17</f>
        <v>16172160372513.281</v>
      </c>
      <c r="X2" s="7">
        <f>'IRA Calculations'!AK17</f>
        <v>16147267398287.967</v>
      </c>
      <c r="Y2" s="7">
        <f>'IRA Calculations'!AL17</f>
        <v>16124097368138.283</v>
      </c>
      <c r="Z2" s="7">
        <f>'IRA Calculations'!AM17</f>
        <v>16097739854310.787</v>
      </c>
      <c r="AA2" s="7">
        <f>'IRA Calculations'!AN17</f>
        <v>16079521141570.904</v>
      </c>
      <c r="AB2" s="7">
        <f>'IRA Calculations'!AO17</f>
        <v>16063484877290.775</v>
      </c>
      <c r="AC2" s="7">
        <f>'IRA Calculations'!AP17</f>
        <v>16049455573567.672</v>
      </c>
      <c r="AD2" s="7">
        <f>'IRA Calculations'!AQ17</f>
        <v>16037199725680.355</v>
      </c>
      <c r="AE2" s="7">
        <f>'IRA Calculations'!AR17</f>
        <v>16020885442235.902</v>
      </c>
      <c r="AF2" s="7">
        <f>'IRA Calculations'!AS17</f>
        <v>16011202863043.182</v>
      </c>
      <c r="AG2" s="7">
        <f>'IRA Calculations'!AT17</f>
        <v>16001965178654.633</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3549007785440.3813</v>
      </c>
      <c r="C2" s="7">
        <f>'IRA Calculations'!P30</f>
        <v>3549007785440.3813</v>
      </c>
      <c r="D2" s="7">
        <f>'IRA Calculations'!Q30</f>
        <v>3549007785440.3813</v>
      </c>
      <c r="E2" s="7">
        <f>'IRA Calculations'!R30</f>
        <v>3536069303158.0464</v>
      </c>
      <c r="F2" s="7">
        <f>'IRA Calculations'!S30</f>
        <v>3523821025923.0562</v>
      </c>
      <c r="G2" s="7">
        <f>'IRA Calculations'!T30</f>
        <v>3514827544003.6182</v>
      </c>
      <c r="H2" s="7">
        <f>'IRA Calculations'!U30</f>
        <v>3513615005291.7827</v>
      </c>
      <c r="I2" s="7">
        <f>'IRA Calculations'!V30</f>
        <v>3521440840810.2026</v>
      </c>
      <c r="J2" s="7">
        <f>'IRA Calculations'!W30</f>
        <v>3531066921438.1826</v>
      </c>
      <c r="K2" s="7">
        <f>'IRA Calculations'!X30</f>
        <v>3539535373666.8306</v>
      </c>
      <c r="L2" s="7">
        <f>'IRA Calculations'!Y30</f>
        <v>3546103530401.6821</v>
      </c>
      <c r="M2" s="7">
        <f>'IRA Calculations'!Z30</f>
        <v>3556656883436.8628</v>
      </c>
      <c r="N2" s="7">
        <f>'IRA Calculations'!AA30</f>
        <v>3571321858904.7812</v>
      </c>
      <c r="O2" s="7">
        <f>'IRA Calculations'!AB30</f>
        <v>3591559226224.5303</v>
      </c>
      <c r="P2" s="7">
        <f>'IRA Calculations'!AC30</f>
        <v>3615687813973.1099</v>
      </c>
      <c r="Q2" s="7">
        <f>'IRA Calculations'!AD30</f>
        <v>3640708490600.1494</v>
      </c>
      <c r="R2" s="7">
        <f>'IRA Calculations'!AE30</f>
        <v>3665252201562.606</v>
      </c>
      <c r="S2" s="7">
        <f>'IRA Calculations'!AF30</f>
        <v>3686574332789.4653</v>
      </c>
      <c r="T2" s="7">
        <f>'IRA Calculations'!AG30</f>
        <v>3705318119403.4565</v>
      </c>
      <c r="U2" s="7">
        <f>'IRA Calculations'!AH30</f>
        <v>3722167974379.4805</v>
      </c>
      <c r="V2" s="7">
        <f>'IRA Calculations'!AI30</f>
        <v>3737597435278.5747</v>
      </c>
      <c r="W2" s="7">
        <f>'IRA Calculations'!AJ30</f>
        <v>3752040429446.1421</v>
      </c>
      <c r="X2" s="7">
        <f>'IRA Calculations'!AK30</f>
        <v>3752338103483.8433</v>
      </c>
      <c r="Y2" s="7">
        <f>'IRA Calculations'!AL30</f>
        <v>3753431953942.543</v>
      </c>
      <c r="Z2" s="7">
        <f>'IRA Calculations'!AM30</f>
        <v>3755786922268.2954</v>
      </c>
      <c r="AA2" s="7">
        <f>'IRA Calculations'!AN30</f>
        <v>3759711143521.0068</v>
      </c>
      <c r="AB2" s="7">
        <f>'IRA Calculations'!AO30</f>
        <v>3765117766987.1025</v>
      </c>
      <c r="AC2" s="7">
        <f>'IRA Calculations'!AP30</f>
        <v>3771804583832.2856</v>
      </c>
      <c r="AD2" s="7">
        <f>'IRA Calculations'!AQ30</f>
        <v>3779471608384.7363</v>
      </c>
      <c r="AE2" s="7">
        <f>'IRA Calculations'!AR30</f>
        <v>3787807884364.7607</v>
      </c>
      <c r="AF2" s="7">
        <f>'IRA Calculations'!AS30</f>
        <v>3796618037015.791</v>
      </c>
      <c r="AG2" s="7">
        <f>'IRA Calculations'!AT30</f>
        <v>3805808704712.9316</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26149502284514.223</v>
      </c>
      <c r="C2" s="7">
        <f>'IRA Calculations'!P43</f>
        <v>26149502284514.223</v>
      </c>
      <c r="D2" s="7">
        <f>'IRA Calculations'!Q43</f>
        <v>26149502284514.223</v>
      </c>
      <c r="E2" s="7">
        <f>'IRA Calculations'!R43</f>
        <v>25972462060197.27</v>
      </c>
      <c r="F2" s="7">
        <f>'IRA Calculations'!S43</f>
        <v>25800703352243.797</v>
      </c>
      <c r="G2" s="7">
        <f>'IRA Calculations'!T43</f>
        <v>25644172310731.621</v>
      </c>
      <c r="H2" s="7">
        <f>'IRA Calculations'!U43</f>
        <v>25510440132641.594</v>
      </c>
      <c r="I2" s="7">
        <f>'IRA Calculations'!V43</f>
        <v>25407250201197.59</v>
      </c>
      <c r="J2" s="7">
        <f>'IRA Calculations'!W43</f>
        <v>25333481476136.363</v>
      </c>
      <c r="K2" s="7">
        <f>'IRA Calculations'!X43</f>
        <v>25285797725907.227</v>
      </c>
      <c r="L2" s="7">
        <f>'IRA Calculations'!Y43</f>
        <v>25258244869687.516</v>
      </c>
      <c r="M2" s="7">
        <f>'IRA Calculations'!Z43</f>
        <v>25254363390101.711</v>
      </c>
      <c r="N2" s="7">
        <f>'IRA Calculations'!AA43</f>
        <v>25276044129281.746</v>
      </c>
      <c r="O2" s="7">
        <f>'IRA Calculations'!AB43</f>
        <v>25317527841149.145</v>
      </c>
      <c r="P2" s="7">
        <f>'IRA Calculations'!AC43</f>
        <v>25375005666642.863</v>
      </c>
      <c r="Q2" s="7">
        <f>'IRA Calculations'!AD43</f>
        <v>25451703687642.348</v>
      </c>
      <c r="R2" s="7">
        <f>'IRA Calculations'!AE43</f>
        <v>25545928195851.363</v>
      </c>
      <c r="S2" s="7">
        <f>'IRA Calculations'!AF43</f>
        <v>25654520890305.617</v>
      </c>
      <c r="T2" s="7">
        <f>'IRA Calculations'!AG43</f>
        <v>25770122555153.582</v>
      </c>
      <c r="U2" s="7">
        <f>'IRA Calculations'!AH43</f>
        <v>25889507661067.668</v>
      </c>
      <c r="V2" s="7">
        <f>'IRA Calculations'!AI43</f>
        <v>26010674303209.945</v>
      </c>
      <c r="W2" s="7">
        <f>'IRA Calculations'!AJ43</f>
        <v>26132814253888.578</v>
      </c>
      <c r="X2" s="7">
        <f>'IRA Calculations'!AK43</f>
        <v>26142823637178.043</v>
      </c>
      <c r="Y2" s="7">
        <f>'IRA Calculations'!AL43</f>
        <v>26153105480862.195</v>
      </c>
      <c r="Z2" s="7">
        <f>'IRA Calculations'!AM43</f>
        <v>26163669458348.848</v>
      </c>
      <c r="AA2" s="7">
        <f>'IRA Calculations'!AN43</f>
        <v>26174666056625.734</v>
      </c>
      <c r="AB2" s="7">
        <f>'IRA Calculations'!AO43</f>
        <v>26186327311578.445</v>
      </c>
      <c r="AC2" s="7">
        <f>'IRA Calculations'!AP43</f>
        <v>26198756422069.488</v>
      </c>
      <c r="AD2" s="7">
        <f>'IRA Calculations'!AQ43</f>
        <v>26211973014467.09</v>
      </c>
      <c r="AE2" s="7">
        <f>'IRA Calculations'!AR43</f>
        <v>26226079084969.758</v>
      </c>
      <c r="AF2" s="7">
        <f>'IRA Calculations'!AS43</f>
        <v>26240903037908.645</v>
      </c>
      <c r="AG2" s="7">
        <f>'IRA Calculations'!AT43</f>
        <v>26256270459913.125</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13777712712749.582</v>
      </c>
      <c r="C4" s="7">
        <f>'IRA Calculations'!P45</f>
        <v>13777712712749.582</v>
      </c>
      <c r="D4" s="7">
        <f>'IRA Calculations'!Q45</f>
        <v>13777712712749.582</v>
      </c>
      <c r="E4" s="7">
        <f>'IRA Calculations'!R45</f>
        <v>13800783139205.117</v>
      </c>
      <c r="F4" s="7">
        <f>'IRA Calculations'!S45</f>
        <v>13827379650992.754</v>
      </c>
      <c r="G4" s="7">
        <f>'IRA Calculations'!T45</f>
        <v>13860421125471.988</v>
      </c>
      <c r="H4" s="7">
        <f>'IRA Calculations'!U45</f>
        <v>13902494403738.824</v>
      </c>
      <c r="I4" s="7">
        <f>'IRA Calculations'!V45</f>
        <v>13956606825458.785</v>
      </c>
      <c r="J4" s="7">
        <f>'IRA Calculations'!W45</f>
        <v>14019333416604.711</v>
      </c>
      <c r="K4" s="7">
        <f>'IRA Calculations'!X45</f>
        <v>14085782434368.85</v>
      </c>
      <c r="L4" s="7">
        <f>'IRA Calculations'!Y45</f>
        <v>14151895611465.604</v>
      </c>
      <c r="M4" s="7">
        <f>'IRA Calculations'!Z45</f>
        <v>14220063355651.695</v>
      </c>
      <c r="N4" s="7">
        <f>'IRA Calculations'!AA45</f>
        <v>14289674161238.635</v>
      </c>
      <c r="O4" s="7">
        <f>'IRA Calculations'!AB45</f>
        <v>14357091626243.359</v>
      </c>
      <c r="P4" s="7">
        <f>'IRA Calculations'!AC45</f>
        <v>14422562522739.508</v>
      </c>
      <c r="Q4" s="7">
        <f>'IRA Calculations'!AD45</f>
        <v>14491209767436.953</v>
      </c>
      <c r="R4" s="7">
        <f>'IRA Calculations'!AE45</f>
        <v>14564224022220.738</v>
      </c>
      <c r="S4" s="7">
        <f>'IRA Calculations'!AF45</f>
        <v>14640819088978.865</v>
      </c>
      <c r="T4" s="7">
        <f>'IRA Calculations'!AG45</f>
        <v>14718138089741.531</v>
      </c>
      <c r="U4" s="7">
        <f>'IRA Calculations'!AH45</f>
        <v>14795899750797.527</v>
      </c>
      <c r="V4" s="7">
        <f>'IRA Calculations'!AI45</f>
        <v>14873130058773.973</v>
      </c>
      <c r="W4" s="7">
        <f>'IRA Calculations'!AJ45</f>
        <v>14949712947278.527</v>
      </c>
      <c r="X4" s="7">
        <f>'IRA Calculations'!AK45</f>
        <v>14952883050978.471</v>
      </c>
      <c r="Y4" s="7">
        <f>'IRA Calculations'!AL45</f>
        <v>14955728853229.869</v>
      </c>
      <c r="Z4" s="7">
        <f>'IRA Calculations'!AM45</f>
        <v>14958782682458.375</v>
      </c>
      <c r="AA4" s="7">
        <f>'IRA Calculations'!AN45</f>
        <v>14962387177132.611</v>
      </c>
      <c r="AB4" s="7">
        <f>'IRA Calculations'!AO45</f>
        <v>14966588064399.129</v>
      </c>
      <c r="AC4" s="7">
        <f>'IRA Calculations'!AP45</f>
        <v>14971279385327.723</v>
      </c>
      <c r="AD4" s="7">
        <f>'IRA Calculations'!AQ45</f>
        <v>14976521940635.994</v>
      </c>
      <c r="AE4" s="7">
        <f>'IRA Calculations'!AR45</f>
        <v>14982042565149.074</v>
      </c>
      <c r="AF4" s="7">
        <f>'IRA Calculations'!AS45</f>
        <v>14988047978764.652</v>
      </c>
      <c r="AG4" s="7">
        <f>'IRA Calculations'!AT45</f>
        <v>14994689444424.432</v>
      </c>
    </row>
    <row r="5" spans="1:35" x14ac:dyDescent="0.2">
      <c r="A5" s="1" t="s">
        <v>79</v>
      </c>
      <c r="B5" s="7">
        <f>'IRA Calculations'!O46</f>
        <v>397237912.69920486</v>
      </c>
      <c r="C5" s="7">
        <f>'IRA Calculations'!P46</f>
        <v>397237912.69920486</v>
      </c>
      <c r="D5" s="7">
        <f>'IRA Calculations'!Q46</f>
        <v>397237912.69920486</v>
      </c>
      <c r="E5" s="7">
        <f>'IRA Calculations'!R46</f>
        <v>382264420.54235864</v>
      </c>
      <c r="F5" s="7">
        <f>'IRA Calculations'!S46</f>
        <v>362009397.9101367</v>
      </c>
      <c r="G5" s="7">
        <f>'IRA Calculations'!T46</f>
        <v>338612371.76072556</v>
      </c>
      <c r="H5" s="7">
        <f>'IRA Calculations'!U46</f>
        <v>314422044.52643853</v>
      </c>
      <c r="I5" s="7">
        <f>'IRA Calculations'!V46</f>
        <v>291633234.8840149</v>
      </c>
      <c r="J5" s="7">
        <f>'IRA Calculations'!W46</f>
        <v>271792772.72274363</v>
      </c>
      <c r="K5" s="7">
        <f>'IRA Calculations'!X46</f>
        <v>255752113.14532986</v>
      </c>
      <c r="L5" s="7">
        <f>'IRA Calculations'!Y46</f>
        <v>243708374.5326046</v>
      </c>
      <c r="M5" s="7">
        <f>'IRA Calculations'!Z46</f>
        <v>235441204.90474495</v>
      </c>
      <c r="N5" s="7">
        <f>'IRA Calculations'!AA46</f>
        <v>230315555.40288466</v>
      </c>
      <c r="O5" s="7">
        <f>'IRA Calculations'!AB46</f>
        <v>227488891.12536314</v>
      </c>
      <c r="P5" s="7">
        <f>'IRA Calculations'!AC46</f>
        <v>226215176.66490927</v>
      </c>
      <c r="Q5" s="7">
        <f>'IRA Calculations'!AD46</f>
        <v>225979989.66200575</v>
      </c>
      <c r="R5" s="7">
        <f>'IRA Calculations'!AE46</f>
        <v>226373583.81137565</v>
      </c>
      <c r="S5" s="7">
        <f>'IRA Calculations'!AF46</f>
        <v>227111346.1097627</v>
      </c>
      <c r="T5" s="7">
        <f>'IRA Calculations'!AG46</f>
        <v>227995044.46225378</v>
      </c>
      <c r="U5" s="7">
        <f>'IRA Calculations'!AH46</f>
        <v>228946633.91218129</v>
      </c>
      <c r="V5" s="7">
        <f>'IRA Calculations'!AI46</f>
        <v>229916354.49302134</v>
      </c>
      <c r="W5" s="7">
        <f>'IRA Calculations'!AJ46</f>
        <v>230886411.11105064</v>
      </c>
      <c r="X5" s="7">
        <f>'IRA Calculations'!AK46</f>
        <v>230913500.36355883</v>
      </c>
      <c r="Y5" s="7">
        <f>'IRA Calculations'!AL46</f>
        <v>230938853.99449107</v>
      </c>
      <c r="Z5" s="7">
        <f>'IRA Calculations'!AM46</f>
        <v>230971548.5296925</v>
      </c>
      <c r="AA5" s="7">
        <f>'IRA Calculations'!AN46</f>
        <v>231017389.08508721</v>
      </c>
      <c r="AB5" s="7">
        <f>'IRA Calculations'!AO46</f>
        <v>231077315.40892088</v>
      </c>
      <c r="AC5" s="7">
        <f>'IRA Calculations'!AP46</f>
        <v>231147202.23199427</v>
      </c>
      <c r="AD5" s="7">
        <f>'IRA Calculations'!AQ46</f>
        <v>231226718.6081109</v>
      </c>
      <c r="AE5" s="7">
        <f>'IRA Calculations'!AR46</f>
        <v>231310652.95635927</v>
      </c>
      <c r="AF5" s="7">
        <f>'IRA Calculations'!AS46</f>
        <v>231401266.69998884</v>
      </c>
      <c r="AG5" s="7">
        <f>'IRA Calculations'!AT46</f>
        <v>231501785.88204259</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1258464374734.49</v>
      </c>
      <c r="C10" s="7">
        <f>'IRA Calculations'!P51</f>
        <v>1258464374734.49</v>
      </c>
      <c r="D10" s="7">
        <f>'IRA Calculations'!Q51</f>
        <v>1258464374734.49</v>
      </c>
      <c r="E10" s="7">
        <f>'IRA Calculations'!R51</f>
        <v>1246462988003.5708</v>
      </c>
      <c r="F10" s="7">
        <f>'IRA Calculations'!S51</f>
        <v>1238623181543.613</v>
      </c>
      <c r="G10" s="7">
        <f>'IRA Calculations'!T51</f>
        <v>1234197983062.9578</v>
      </c>
      <c r="H10" s="7">
        <f>'IRA Calculations'!U51</f>
        <v>1232460016798.1279</v>
      </c>
      <c r="I10" s="7">
        <f>'IRA Calculations'!V51</f>
        <v>1232947746427.0579</v>
      </c>
      <c r="J10" s="7">
        <f>'IRA Calculations'!W51</f>
        <v>1234953062172.2537</v>
      </c>
      <c r="K10" s="7">
        <f>'IRA Calculations'!X51</f>
        <v>1237861634725.7473</v>
      </c>
      <c r="L10" s="7">
        <f>'IRA Calculations'!Y51</f>
        <v>1241216373708.6021</v>
      </c>
      <c r="M10" s="7">
        <f>'IRA Calculations'!Z51</f>
        <v>1245220006575.4368</v>
      </c>
      <c r="N10" s="7">
        <f>'IRA Calculations'!AA51</f>
        <v>1249780975907.4927</v>
      </c>
      <c r="O10" s="7">
        <f>'IRA Calculations'!AB51</f>
        <v>1254466023933.2927</v>
      </c>
      <c r="P10" s="7">
        <f>'IRA Calculations'!AC51</f>
        <v>1259075757079.0203</v>
      </c>
      <c r="Q10" s="7">
        <f>'IRA Calculations'!AD51</f>
        <v>1263866363978.4431</v>
      </c>
      <c r="R10" s="7">
        <f>'IRA Calculations'!AE51</f>
        <v>1268882996288.1765</v>
      </c>
      <c r="S10" s="7">
        <f>'IRA Calculations'!AF51</f>
        <v>1274104898542.7881</v>
      </c>
      <c r="T10" s="7">
        <f>'IRA Calculations'!AG51</f>
        <v>1279338746813.4805</v>
      </c>
      <c r="U10" s="7">
        <f>'IRA Calculations'!AH51</f>
        <v>1284596429224.324</v>
      </c>
      <c r="V10" s="7">
        <f>'IRA Calculations'!AI51</f>
        <v>1289816058916.2246</v>
      </c>
      <c r="W10" s="7">
        <f>'IRA Calculations'!AJ51</f>
        <v>1294977180578.989</v>
      </c>
      <c r="X10" s="7">
        <f>'IRA Calculations'!AK51</f>
        <v>1295988945637.2869</v>
      </c>
      <c r="Y10" s="7">
        <f>'IRA Calculations'!AL51</f>
        <v>1296907670231.8425</v>
      </c>
      <c r="Z10" s="7">
        <f>'IRA Calculations'!AM51</f>
        <v>1297765198956.6401</v>
      </c>
      <c r="AA10" s="7">
        <f>'IRA Calculations'!AN51</f>
        <v>1298586994948.7109</v>
      </c>
      <c r="AB10" s="7">
        <f>'IRA Calculations'!AO51</f>
        <v>1299385657954.4915</v>
      </c>
      <c r="AC10" s="7">
        <f>'IRA Calculations'!AP51</f>
        <v>1300165348020.9219</v>
      </c>
      <c r="AD10" s="7">
        <f>'IRA Calculations'!AQ51</f>
        <v>1300934039026.6743</v>
      </c>
      <c r="AE10" s="7">
        <f>'IRA Calculations'!AR51</f>
        <v>1301687459850.0479</v>
      </c>
      <c r="AF10" s="7">
        <f>'IRA Calculations'!AS51</f>
        <v>1302441164570.7625</v>
      </c>
      <c r="AG10" s="7">
        <f>'IRA Calculations'!AT51</f>
        <v>1303209235776.4607</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40272434357985.734</v>
      </c>
      <c r="C2" s="7">
        <f>'IRA Calculations'!P56</f>
        <v>40272434357985.734</v>
      </c>
      <c r="D2" s="7">
        <f>'IRA Calculations'!Q56</f>
        <v>40272434357985.734</v>
      </c>
      <c r="E2" s="7">
        <f>'IRA Calculations'!R56</f>
        <v>40855517921260.297</v>
      </c>
      <c r="F2" s="7">
        <f>'IRA Calculations'!S56</f>
        <v>41441070332381.859</v>
      </c>
      <c r="G2" s="7">
        <f>'IRA Calculations'!T56</f>
        <v>42038745086496.586</v>
      </c>
      <c r="H2" s="7">
        <f>'IRA Calculations'!U56</f>
        <v>42638853134628.641</v>
      </c>
      <c r="I2" s="7">
        <f>'IRA Calculations'!V56</f>
        <v>43210308074048.414</v>
      </c>
      <c r="J2" s="7">
        <f>'IRA Calculations'!W56</f>
        <v>43797036787407.375</v>
      </c>
      <c r="K2" s="7">
        <f>'IRA Calculations'!X56</f>
        <v>44418006360299.812</v>
      </c>
      <c r="L2" s="7">
        <f>'IRA Calculations'!Y56</f>
        <v>44983970124194.688</v>
      </c>
      <c r="M2" s="7">
        <f>'IRA Calculations'!Z56</f>
        <v>45503119076279.438</v>
      </c>
      <c r="N2" s="7">
        <f>'IRA Calculations'!AA56</f>
        <v>46019219476585.016</v>
      </c>
      <c r="O2" s="7">
        <f>'IRA Calculations'!AB56</f>
        <v>46539780243509.492</v>
      </c>
      <c r="P2" s="7">
        <f>'IRA Calculations'!AC56</f>
        <v>47128745822280.727</v>
      </c>
      <c r="Q2" s="7">
        <f>'IRA Calculations'!AD56</f>
        <v>47785147181923.586</v>
      </c>
      <c r="R2" s="7">
        <f>'IRA Calculations'!AE56</f>
        <v>48473738878099.938</v>
      </c>
      <c r="S2" s="7">
        <f>'IRA Calculations'!AF56</f>
        <v>49158720725866.836</v>
      </c>
      <c r="T2" s="7">
        <f>'IRA Calculations'!AG56</f>
        <v>49851670161650.273</v>
      </c>
      <c r="U2" s="7">
        <f>'IRA Calculations'!AH56</f>
        <v>50565364122357.305</v>
      </c>
      <c r="V2" s="7">
        <f>'IRA Calculations'!AI56</f>
        <v>51244424366320.688</v>
      </c>
      <c r="W2" s="7">
        <f>'IRA Calculations'!AJ56</f>
        <v>51880763784138.812</v>
      </c>
      <c r="X2" s="7">
        <f>'IRA Calculations'!AK56</f>
        <v>52435612563548.25</v>
      </c>
      <c r="Y2" s="7">
        <f>'IRA Calculations'!AL56</f>
        <v>53000693533416.672</v>
      </c>
      <c r="Z2" s="7">
        <f>'IRA Calculations'!AM56</f>
        <v>53585489984386.523</v>
      </c>
      <c r="AA2" s="7">
        <f>'IRA Calculations'!AN56</f>
        <v>54183926498213.812</v>
      </c>
      <c r="AB2" s="7">
        <f>'IRA Calculations'!AO56</f>
        <v>54778761232585.797</v>
      </c>
      <c r="AC2" s="7">
        <f>'IRA Calculations'!AP56</f>
        <v>55370430163187.039</v>
      </c>
      <c r="AD2" s="7">
        <f>'IRA Calculations'!AQ56</f>
        <v>55937732869178.461</v>
      </c>
      <c r="AE2" s="7">
        <f>'IRA Calculations'!AR56</f>
        <v>56459095236277.219</v>
      </c>
      <c r="AF2" s="7">
        <f>'IRA Calculations'!AS56</f>
        <v>56975888810184.156</v>
      </c>
      <c r="AG2" s="7">
        <f>'IRA Calculations'!AT56</f>
        <v>57485471764845.523</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7064814749765.9043</v>
      </c>
      <c r="C2" s="7">
        <f>'IRA Calculations'!P69</f>
        <v>7064814749765.9043</v>
      </c>
      <c r="D2" s="7">
        <f>'IRA Calculations'!Q69</f>
        <v>7064814749765.9043</v>
      </c>
      <c r="E2" s="7">
        <f>'IRA Calculations'!R69</f>
        <v>7085082434477.8525</v>
      </c>
      <c r="F2" s="7">
        <f>'IRA Calculations'!S69</f>
        <v>7103473430518.3262</v>
      </c>
      <c r="G2" s="7">
        <f>'IRA Calculations'!T69</f>
        <v>7116380711788.085</v>
      </c>
      <c r="H2" s="7">
        <f>'IRA Calculations'!U69</f>
        <v>7128870783520.3623</v>
      </c>
      <c r="I2" s="7">
        <f>'IRA Calculations'!V69</f>
        <v>7136869583940.3496</v>
      </c>
      <c r="J2" s="7">
        <f>'IRA Calculations'!W69</f>
        <v>7142822533244.0781</v>
      </c>
      <c r="K2" s="7">
        <f>'IRA Calculations'!X69</f>
        <v>7146741406739.375</v>
      </c>
      <c r="L2" s="7">
        <f>'IRA Calculations'!Y69</f>
        <v>7144914321129.4092</v>
      </c>
      <c r="M2" s="7">
        <f>'IRA Calculations'!Z69</f>
        <v>7140040825465.1055</v>
      </c>
      <c r="N2" s="7">
        <f>'IRA Calculations'!AA69</f>
        <v>7138760719978.96</v>
      </c>
      <c r="O2" s="7">
        <f>'IRA Calculations'!AB69</f>
        <v>7135105055451.6299</v>
      </c>
      <c r="P2" s="7">
        <f>'IRA Calculations'!AC69</f>
        <v>7130023327281.0332</v>
      </c>
      <c r="Q2" s="7">
        <f>'IRA Calculations'!AD69</f>
        <v>7128363583640.1387</v>
      </c>
      <c r="R2" s="7">
        <f>'IRA Calculations'!AE69</f>
        <v>7133532920820.6543</v>
      </c>
      <c r="S2" s="7">
        <f>'IRA Calculations'!AF69</f>
        <v>7147153388370.29</v>
      </c>
      <c r="T2" s="7">
        <f>'IRA Calculations'!AG69</f>
        <v>7163701630322.499</v>
      </c>
      <c r="U2" s="7">
        <f>'IRA Calculations'!AH69</f>
        <v>7183949444872.8223</v>
      </c>
      <c r="V2" s="7">
        <f>'IRA Calculations'!AI69</f>
        <v>7208602656270.0244</v>
      </c>
      <c r="W2" s="7">
        <f>'IRA Calculations'!AJ69</f>
        <v>7233964959103.5049</v>
      </c>
      <c r="X2" s="7">
        <f>'IRA Calculations'!AK69</f>
        <v>7212469260922.502</v>
      </c>
      <c r="Y2" s="7">
        <f>'IRA Calculations'!AL69</f>
        <v>7193677082860.0205</v>
      </c>
      <c r="Z2" s="7">
        <f>'IRA Calculations'!AM69</f>
        <v>7173238078921.9346</v>
      </c>
      <c r="AA2" s="7">
        <f>'IRA Calculations'!AN69</f>
        <v>7152153095012.8516</v>
      </c>
      <c r="AB2" s="7">
        <f>'IRA Calculations'!AO69</f>
        <v>7130099849079.998</v>
      </c>
      <c r="AC2" s="7">
        <f>'IRA Calculations'!AP69</f>
        <v>7107396264583.7803</v>
      </c>
      <c r="AD2" s="7">
        <f>'IRA Calculations'!AQ69</f>
        <v>7086517072353.4854</v>
      </c>
      <c r="AE2" s="7">
        <f>'IRA Calculations'!AR69</f>
        <v>7064453243526.0332</v>
      </c>
      <c r="AF2" s="7">
        <f>'IRA Calculations'!AS69</f>
        <v>7043129803063.1699</v>
      </c>
      <c r="AG2" s="7">
        <f>'IRA Calculations'!AT69</f>
        <v>7022821612392.9395</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18092991905930.344</v>
      </c>
      <c r="C4" s="7">
        <f>'IRA Calculations'!P71</f>
        <v>18092991905930.344</v>
      </c>
      <c r="D4" s="7">
        <f>'IRA Calculations'!Q71</f>
        <v>18092991905930.344</v>
      </c>
      <c r="E4" s="7">
        <f>'IRA Calculations'!R71</f>
        <v>18070915518374.477</v>
      </c>
      <c r="F4" s="7">
        <f>'IRA Calculations'!S71</f>
        <v>17521419395912.34</v>
      </c>
      <c r="G4" s="7">
        <f>'IRA Calculations'!T71</f>
        <v>16958448636090.221</v>
      </c>
      <c r="H4" s="7">
        <f>'IRA Calculations'!U71</f>
        <v>16392717131882.873</v>
      </c>
      <c r="I4" s="7">
        <f>'IRA Calculations'!V71</f>
        <v>15824269058059.775</v>
      </c>
      <c r="J4" s="7">
        <f>'IRA Calculations'!W71</f>
        <v>15258931683204.387</v>
      </c>
      <c r="K4" s="7">
        <f>'IRA Calculations'!X71</f>
        <v>14704199630615.41</v>
      </c>
      <c r="L4" s="7">
        <f>'IRA Calculations'!Y71</f>
        <v>14135305551634.172</v>
      </c>
      <c r="M4" s="7">
        <f>'IRA Calculations'!Z71</f>
        <v>13565513624264.098</v>
      </c>
      <c r="N4" s="7">
        <f>'IRA Calculations'!AA71</f>
        <v>13009332656217.543</v>
      </c>
      <c r="O4" s="7">
        <f>'IRA Calculations'!AB71</f>
        <v>12452689483922.428</v>
      </c>
      <c r="P4" s="7">
        <f>'IRA Calculations'!AC71</f>
        <v>12407353841698.064</v>
      </c>
      <c r="Q4" s="7">
        <f>'IRA Calculations'!AD71</f>
        <v>12365594400658.008</v>
      </c>
      <c r="R4" s="7">
        <f>'IRA Calculations'!AE71</f>
        <v>12332507855157.461</v>
      </c>
      <c r="S4" s="7">
        <f>'IRA Calculations'!AF71</f>
        <v>12319247396933.441</v>
      </c>
      <c r="T4" s="7">
        <f>'IRA Calculations'!AG71</f>
        <v>12303529742828.471</v>
      </c>
      <c r="U4" s="7">
        <f>'IRA Calculations'!AH71</f>
        <v>12294239469636.184</v>
      </c>
      <c r="V4" s="7">
        <f>'IRA Calculations'!AI71</f>
        <v>12294988878558.279</v>
      </c>
      <c r="W4" s="7">
        <f>'IRA Calculations'!AJ71</f>
        <v>12302411578893.281</v>
      </c>
      <c r="X4" s="7">
        <f>'IRA Calculations'!AK71</f>
        <v>12195040210674.646</v>
      </c>
      <c r="Y4" s="7">
        <f>'IRA Calculations'!AL71</f>
        <v>12103309324367.029</v>
      </c>
      <c r="Z4" s="7">
        <f>'IRA Calculations'!AM71</f>
        <v>12016416504509.166</v>
      </c>
      <c r="AA4" s="7">
        <f>'IRA Calculations'!AN71</f>
        <v>11939582859117.311</v>
      </c>
      <c r="AB4" s="7">
        <f>'IRA Calculations'!AO71</f>
        <v>11872513566722.643</v>
      </c>
      <c r="AC4" s="7">
        <f>'IRA Calculations'!AP71</f>
        <v>11813610988595.207</v>
      </c>
      <c r="AD4" s="7">
        <f>'IRA Calculations'!AQ71</f>
        <v>11765237333673.967</v>
      </c>
      <c r="AE4" s="7">
        <f>'IRA Calculations'!AR71</f>
        <v>11715353780302.174</v>
      </c>
      <c r="AF4" s="7">
        <f>'IRA Calculations'!AS71</f>
        <v>11666618484020.199</v>
      </c>
      <c r="AG4" s="7">
        <f>'IRA Calculations'!AT71</f>
        <v>11617532064341.254</v>
      </c>
    </row>
    <row r="5" spans="1:35" x14ac:dyDescent="0.2">
      <c r="A5" s="1" t="s">
        <v>79</v>
      </c>
      <c r="B5" s="7">
        <f>'IRA Calculations'!O72</f>
        <v>95357055144.879456</v>
      </c>
      <c r="C5" s="7">
        <f>'IRA Calculations'!P72</f>
        <v>95357055144.879456</v>
      </c>
      <c r="D5" s="7">
        <f>'IRA Calculations'!Q72</f>
        <v>95357055144.879456</v>
      </c>
      <c r="E5" s="7">
        <f>'IRA Calculations'!R72</f>
        <v>98218475952.459</v>
      </c>
      <c r="F5" s="7">
        <f>'IRA Calculations'!S72</f>
        <v>100334130760.05182</v>
      </c>
      <c r="G5" s="7">
        <f>'IRA Calculations'!T72</f>
        <v>101573053670.09888</v>
      </c>
      <c r="H5" s="7">
        <f>'IRA Calculations'!U72</f>
        <v>101799827499.51424</v>
      </c>
      <c r="I5" s="7">
        <f>'IRA Calculations'!V72</f>
        <v>100882299684.18732</v>
      </c>
      <c r="J5" s="7">
        <f>'IRA Calculations'!W72</f>
        <v>98724090289.901566</v>
      </c>
      <c r="K5" s="7">
        <f>'IRA Calculations'!X72</f>
        <v>95346684024.397583</v>
      </c>
      <c r="L5" s="7">
        <f>'IRA Calculations'!Y72</f>
        <v>90650033978.595596</v>
      </c>
      <c r="M5" s="7">
        <f>'IRA Calculations'!Z72</f>
        <v>84923352749.778458</v>
      </c>
      <c r="N5" s="7">
        <f>'IRA Calculations'!AA72</f>
        <v>78532223328.519775</v>
      </c>
      <c r="O5" s="7">
        <f>'IRA Calculations'!AB72</f>
        <v>71792761791.376175</v>
      </c>
      <c r="P5" s="7">
        <f>'IRA Calculations'!AC72</f>
        <v>65033528623.305206</v>
      </c>
      <c r="Q5" s="7">
        <f>'IRA Calculations'!AD72</f>
        <v>58515789687.134209</v>
      </c>
      <c r="R5" s="7">
        <f>'IRA Calculations'!AE72</f>
        <v>52412976118.641106</v>
      </c>
      <c r="S5" s="7">
        <f>'IRA Calculations'!AF72</f>
        <v>46844264591.573639</v>
      </c>
      <c r="T5" s="7">
        <f>'IRA Calculations'!AG72</f>
        <v>41731203702.566109</v>
      </c>
      <c r="U5" s="7">
        <f>'IRA Calculations'!AH72</f>
        <v>37058180617.914993</v>
      </c>
      <c r="V5" s="7">
        <f>'IRA Calculations'!AI72</f>
        <v>32753683452.166695</v>
      </c>
      <c r="W5" s="7">
        <f>'IRA Calculations'!AJ72</f>
        <v>28744487483.740356</v>
      </c>
      <c r="X5" s="7">
        <f>'IRA Calculations'!AK72</f>
        <v>24803150372.137051</v>
      </c>
      <c r="Y5" s="7">
        <f>'IRA Calculations'!AL72</f>
        <v>21155156774.724945</v>
      </c>
      <c r="Z5" s="7">
        <f>'IRA Calculations'!AM72</f>
        <v>17785044878.300262</v>
      </c>
      <c r="AA5" s="7">
        <f>'IRA Calculations'!AN72</f>
        <v>14715667865.969692</v>
      </c>
      <c r="AB5" s="7">
        <f>'IRA Calculations'!AO72</f>
        <v>11965346482.870209</v>
      </c>
      <c r="AC5" s="7">
        <f>'IRA Calculations'!AP72</f>
        <v>9547068952.2576256</v>
      </c>
      <c r="AD5" s="7">
        <f>'IRA Calculations'!AQ72</f>
        <v>7467840593.8586407</v>
      </c>
      <c r="AE5" s="7">
        <f>'IRA Calculations'!AR72</f>
        <v>5717654423.9171362</v>
      </c>
      <c r="AF5" s="7">
        <f>'IRA Calculations'!AS72</f>
        <v>4282313975.8147988</v>
      </c>
      <c r="AG5" s="7">
        <f>'IRA Calculations'!AT72</f>
        <v>3135411305.757143</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1943269745790.6709</v>
      </c>
      <c r="C7" s="7">
        <f>'IRA Calculations'!P74</f>
        <v>1943269745790.6709</v>
      </c>
      <c r="D7" s="7">
        <f>'IRA Calculations'!Q74</f>
        <v>1943269745790.6709</v>
      </c>
      <c r="E7" s="7">
        <f>'IRA Calculations'!R74</f>
        <v>1938538598545.0645</v>
      </c>
      <c r="F7" s="7">
        <f>'IRA Calculations'!S74</f>
        <v>1931814098943.3845</v>
      </c>
      <c r="G7" s="7">
        <f>'IRA Calculations'!T74</f>
        <v>1923965731789.2742</v>
      </c>
      <c r="H7" s="7">
        <f>'IRA Calculations'!U74</f>
        <v>1915969027790.731</v>
      </c>
      <c r="I7" s="7">
        <f>'IRA Calculations'!V74</f>
        <v>1907957569263.3228</v>
      </c>
      <c r="J7" s="7">
        <f>'IRA Calculations'!W74</f>
        <v>1900335112812.562</v>
      </c>
      <c r="K7" s="7">
        <f>'IRA Calculations'!X74</f>
        <v>1893973442462.7534</v>
      </c>
      <c r="L7" s="7">
        <f>'IRA Calculations'!Y74</f>
        <v>1886202489500.0364</v>
      </c>
      <c r="M7" s="7">
        <f>'IRA Calculations'!Z74</f>
        <v>1878488305384.9119</v>
      </c>
      <c r="N7" s="7">
        <f>'IRA Calculations'!AA74</f>
        <v>1872019999990.5024</v>
      </c>
      <c r="O7" s="7">
        <f>'IRA Calculations'!AB74</f>
        <v>1865720497526.2917</v>
      </c>
      <c r="P7" s="7">
        <f>'IRA Calculations'!AC74</f>
        <v>1859773239982.917</v>
      </c>
      <c r="Q7" s="7">
        <f>'IRA Calculations'!AD74</f>
        <v>1854857713684.6331</v>
      </c>
      <c r="R7" s="7">
        <f>'IRA Calculations'!AE74</f>
        <v>1851522519035.1885</v>
      </c>
      <c r="S7" s="7">
        <f>'IRA Calculations'!AF74</f>
        <v>1851498434378.4595</v>
      </c>
      <c r="T7" s="7">
        <f>'IRA Calculations'!AG74</f>
        <v>1852470557188.3875</v>
      </c>
      <c r="U7" s="7">
        <f>'IRA Calculations'!AH74</f>
        <v>1855425556310.46</v>
      </c>
      <c r="V7" s="7">
        <f>'IRA Calculations'!AI74</f>
        <v>1859844538893.9072</v>
      </c>
      <c r="W7" s="7">
        <f>'IRA Calculations'!AJ74</f>
        <v>1865088913162.5793</v>
      </c>
      <c r="X7" s="7">
        <f>'IRA Calculations'!AK74</f>
        <v>1860130258086.4172</v>
      </c>
      <c r="Y7" s="7">
        <f>'IRA Calculations'!AL74</f>
        <v>1855616320626.7493</v>
      </c>
      <c r="Z7" s="7">
        <f>'IRA Calculations'!AM74</f>
        <v>1849771934544.6562</v>
      </c>
      <c r="AA7" s="7">
        <f>'IRA Calculations'!AN74</f>
        <v>1842767211157.6921</v>
      </c>
      <c r="AB7" s="7">
        <f>'IRA Calculations'!AO74</f>
        <v>1834698211524.3054</v>
      </c>
      <c r="AC7" s="7">
        <f>'IRA Calculations'!AP74</f>
        <v>1826045017878.4944</v>
      </c>
      <c r="AD7" s="7">
        <f>'IRA Calculations'!AQ74</f>
        <v>1817871641988.24</v>
      </c>
      <c r="AE7" s="7">
        <f>'IRA Calculations'!AR74</f>
        <v>1809434909708.907</v>
      </c>
      <c r="AF7" s="7">
        <f>'IRA Calculations'!AS74</f>
        <v>1801292764133.7507</v>
      </c>
      <c r="AG7" s="7">
        <f>'IRA Calculations'!AT74</f>
        <v>1793444563476.2966</v>
      </c>
    </row>
    <row r="8" spans="1:35" x14ac:dyDescent="0.2">
      <c r="A8" s="1" t="s">
        <v>344</v>
      </c>
      <c r="B8" s="7">
        <f>'IRA Calculations'!O75</f>
        <v>63143604250.713379</v>
      </c>
      <c r="C8" s="7">
        <f>'IRA Calculations'!P75</f>
        <v>63143604250.713379</v>
      </c>
      <c r="D8" s="7">
        <f>'IRA Calculations'!Q75</f>
        <v>63143604250.713379</v>
      </c>
      <c r="E8" s="7">
        <f>'IRA Calculations'!R75</f>
        <v>63280541871.713051</v>
      </c>
      <c r="F8" s="7">
        <f>'IRA Calculations'!S75</f>
        <v>63298219554.66996</v>
      </c>
      <c r="G8" s="7">
        <f>'IRA Calculations'!T75</f>
        <v>63194529185.597977</v>
      </c>
      <c r="H8" s="7">
        <f>'IRA Calculations'!U75</f>
        <v>62961225780.245323</v>
      </c>
      <c r="I8" s="7">
        <f>'IRA Calculations'!V75</f>
        <v>62555448421.822914</v>
      </c>
      <c r="J8" s="7">
        <f>'IRA Calculations'!W75</f>
        <v>61941543695.554329</v>
      </c>
      <c r="K8" s="7">
        <f>'IRA Calculations'!X75</f>
        <v>61104388728.452286</v>
      </c>
      <c r="L8" s="7">
        <f>'IRA Calculations'!Y75</f>
        <v>59935467040.971336</v>
      </c>
      <c r="M8" s="7">
        <f>'IRA Calculations'!Z75</f>
        <v>58483129626.752739</v>
      </c>
      <c r="N8" s="7">
        <f>'IRA Calculations'!AA75</f>
        <v>56806779432.855972</v>
      </c>
      <c r="O8" s="7">
        <f>'IRA Calculations'!AB75</f>
        <v>54916586693.69635</v>
      </c>
      <c r="P8" s="7">
        <f>'IRA Calculations'!AC75</f>
        <v>52858789878.795448</v>
      </c>
      <c r="Q8" s="7">
        <f>'IRA Calculations'!AD75</f>
        <v>50682334855.993843</v>
      </c>
      <c r="R8" s="7">
        <f>'IRA Calculations'!AE75</f>
        <v>48427184016.458092</v>
      </c>
      <c r="S8" s="7">
        <f>'IRA Calculations'!AF75</f>
        <v>46156865535.782608</v>
      </c>
      <c r="T8" s="7">
        <f>'IRA Calculations'!AG75</f>
        <v>43840393388.775688</v>
      </c>
      <c r="U8" s="7">
        <f>'IRA Calculations'!AH75</f>
        <v>41526755504.74173</v>
      </c>
      <c r="V8" s="7">
        <f>'IRA Calculations'!AI75</f>
        <v>39238000354.068169</v>
      </c>
      <c r="W8" s="7">
        <f>'IRA Calculations'!AJ75</f>
        <v>36996713515.672165</v>
      </c>
      <c r="X8" s="7">
        <f>'IRA Calculations'!AK75</f>
        <v>34657072550.113174</v>
      </c>
      <c r="Y8" s="7">
        <f>'IRA Calculations'!AL75</f>
        <v>32460691664.947308</v>
      </c>
      <c r="Z8" s="7">
        <f>'IRA Calculations'!AM75</f>
        <v>30407570767.349518</v>
      </c>
      <c r="AA8" s="7">
        <f>'IRA Calculations'!AN75</f>
        <v>28527407716.998539</v>
      </c>
      <c r="AB8" s="7">
        <f>'IRA Calculations'!AO75</f>
        <v>26837135165.36945</v>
      </c>
      <c r="AC8" s="7">
        <f>'IRA Calculations'!AP75</f>
        <v>25348392952.670303</v>
      </c>
      <c r="AD8" s="7">
        <f>'IRA Calculations'!AQ75</f>
        <v>24073181463.734093</v>
      </c>
      <c r="AE8" s="7">
        <f>'IRA Calculations'!AR75</f>
        <v>22994665980.566971</v>
      </c>
      <c r="AF8" s="7">
        <f>'IRA Calculations'!AS75</f>
        <v>22110272659.633759</v>
      </c>
      <c r="AG8" s="7">
        <f>'IRA Calculations'!AT75</f>
        <v>21403977253.449787</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1424936422801.0029</v>
      </c>
      <c r="C10" s="7">
        <f>'IRA Calculations'!P77</f>
        <v>1424936422801.0029</v>
      </c>
      <c r="D10" s="7">
        <f>'IRA Calculations'!Q77</f>
        <v>1424936422801.0029</v>
      </c>
      <c r="E10" s="7">
        <f>'IRA Calculations'!R77</f>
        <v>1426596683710.6582</v>
      </c>
      <c r="F10" s="7">
        <f>'IRA Calculations'!S77</f>
        <v>1427880791648.7812</v>
      </c>
      <c r="G10" s="7">
        <f>'IRA Calculations'!T77</f>
        <v>1429188244535.5872</v>
      </c>
      <c r="H10" s="7">
        <f>'IRA Calculations'!U77</f>
        <v>1431406718974.4133</v>
      </c>
      <c r="I10" s="7">
        <f>'IRA Calculations'!V77</f>
        <v>1433893758709.6702</v>
      </c>
      <c r="J10" s="7">
        <f>'IRA Calculations'!W77</f>
        <v>1436951388970.1277</v>
      </c>
      <c r="K10" s="7">
        <f>'IRA Calculations'!X77</f>
        <v>1440984998886.7534</v>
      </c>
      <c r="L10" s="7">
        <f>'IRA Calculations'!Y77</f>
        <v>1444822062520.0222</v>
      </c>
      <c r="M10" s="7">
        <f>'IRA Calculations'!Z77</f>
        <v>1449098746158.1443</v>
      </c>
      <c r="N10" s="7">
        <f>'IRA Calculations'!AA77</f>
        <v>1454171903713.4941</v>
      </c>
      <c r="O10" s="7">
        <f>'IRA Calculations'!AB77</f>
        <v>1458736107601.5183</v>
      </c>
      <c r="P10" s="7">
        <f>'IRA Calculations'!AC77</f>
        <v>1462443276833.3313</v>
      </c>
      <c r="Q10" s="7">
        <f>'IRA Calculations'!AD77</f>
        <v>1465634976891.6409</v>
      </c>
      <c r="R10" s="7">
        <f>'IRA Calculations'!AE77</f>
        <v>1467853416759.4182</v>
      </c>
      <c r="S10" s="7">
        <f>'IRA Calculations'!AF77</f>
        <v>1469714102526.8472</v>
      </c>
      <c r="T10" s="7">
        <f>'IRA Calculations'!AG77</f>
        <v>1469471212724.5474</v>
      </c>
      <c r="U10" s="7">
        <f>'IRA Calculations'!AH77</f>
        <v>1468609676251.9885</v>
      </c>
      <c r="V10" s="7">
        <f>'IRA Calculations'!AI77</f>
        <v>1467429064214.6106</v>
      </c>
      <c r="W10" s="7">
        <f>'IRA Calculations'!AJ77</f>
        <v>1466393657911.1912</v>
      </c>
      <c r="X10" s="7">
        <f>'IRA Calculations'!AK77</f>
        <v>1460861073791.1038</v>
      </c>
      <c r="Y10" s="7">
        <f>'IRA Calculations'!AL77</f>
        <v>1456330373835.2112</v>
      </c>
      <c r="Z10" s="7">
        <f>'IRA Calculations'!AM77</f>
        <v>1452059069275.2737</v>
      </c>
      <c r="AA10" s="7">
        <f>'IRA Calculations'!AN77</f>
        <v>1448556658981.7603</v>
      </c>
      <c r="AB10" s="7">
        <f>'IRA Calculations'!AO77</f>
        <v>1445810168536.4224</v>
      </c>
      <c r="AC10" s="7">
        <f>'IRA Calculations'!AP77</f>
        <v>1443713763052.3611</v>
      </c>
      <c r="AD10" s="7">
        <f>'IRA Calculations'!AQ77</f>
        <v>1442560621947.9199</v>
      </c>
      <c r="AE10" s="7">
        <f>'IRA Calculations'!AR77</f>
        <v>1441373011459.5334</v>
      </c>
      <c r="AF10" s="7">
        <f>'IRA Calculations'!AS77</f>
        <v>1440425051677.8516</v>
      </c>
      <c r="AG10" s="7">
        <f>'IRA Calculations'!AT77</f>
        <v>1439594299742.6831</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6618765783190.9404</v>
      </c>
      <c r="C2" s="7">
        <f>'IRA Calculations'!P82</f>
        <v>6618765783190.9404</v>
      </c>
      <c r="D2" s="7">
        <f>'IRA Calculations'!Q82</f>
        <v>6618765783190.9404</v>
      </c>
      <c r="E2" s="7">
        <f>'IRA Calculations'!R82</f>
        <v>6467832553419.6924</v>
      </c>
      <c r="F2" s="7">
        <f>'IRA Calculations'!S82</f>
        <v>6615677358859.877</v>
      </c>
      <c r="G2" s="7">
        <f>'IRA Calculations'!T82</f>
        <v>6774023288530.5557</v>
      </c>
      <c r="H2" s="7">
        <f>'IRA Calculations'!U82</f>
        <v>6944049934337.6172</v>
      </c>
      <c r="I2" s="7">
        <f>'IRA Calculations'!V82</f>
        <v>7127388559541.5244</v>
      </c>
      <c r="J2" s="7">
        <f>'IRA Calculations'!W82</f>
        <v>7323939765338.9209</v>
      </c>
      <c r="K2" s="7">
        <f>'IRA Calculations'!X82</f>
        <v>7532791127107.293</v>
      </c>
      <c r="L2" s="7">
        <f>'IRA Calculations'!Y82</f>
        <v>7748890583988.6377</v>
      </c>
      <c r="M2" s="7">
        <f>'IRA Calculations'!Z82</f>
        <v>7976576975296.3721</v>
      </c>
      <c r="N2" s="7">
        <f>'IRA Calculations'!AA82</f>
        <v>8212991915965.582</v>
      </c>
      <c r="O2" s="7">
        <f>'IRA Calculations'!AB82</f>
        <v>8456850542343.9297</v>
      </c>
      <c r="P2" s="7">
        <f>'IRA Calculations'!AC82</f>
        <v>8416635787750.6533</v>
      </c>
      <c r="Q2" s="7">
        <f>'IRA Calculations'!AD82</f>
        <v>8380945286792.0537</v>
      </c>
      <c r="R2" s="7">
        <f>'IRA Calculations'!AE82</f>
        <v>8349395981783.3398</v>
      </c>
      <c r="S2" s="7">
        <f>'IRA Calculations'!AF82</f>
        <v>8318832713019.5986</v>
      </c>
      <c r="T2" s="7">
        <f>'IRA Calculations'!AG82</f>
        <v>8295219030861.5791</v>
      </c>
      <c r="U2" s="7">
        <f>'IRA Calculations'!AH82</f>
        <v>8274929969566.1855</v>
      </c>
      <c r="V2" s="7">
        <f>'IRA Calculations'!AI82</f>
        <v>8257524763145.1104</v>
      </c>
      <c r="W2" s="7">
        <f>'IRA Calculations'!AJ82</f>
        <v>8242560043479.1357</v>
      </c>
      <c r="X2" s="7">
        <f>'IRA Calculations'!AK82</f>
        <v>8229798921197.7275</v>
      </c>
      <c r="Y2" s="7">
        <f>'IRA Calculations'!AL82</f>
        <v>8217901580030.9805</v>
      </c>
      <c r="Z2" s="7">
        <f>'IRA Calculations'!AM82</f>
        <v>8204369685668.8867</v>
      </c>
      <c r="AA2" s="7">
        <f>'IRA Calculations'!AN82</f>
        <v>8195025332253.4355</v>
      </c>
      <c r="AB2" s="7">
        <f>'IRA Calculations'!AO82</f>
        <v>8186751942525.5566</v>
      </c>
      <c r="AC2" s="7">
        <f>'IRA Calculations'!AP82</f>
        <v>8179473326922.6953</v>
      </c>
      <c r="AD2" s="7">
        <f>'IRA Calculations'!AQ82</f>
        <v>8173154100176.2412</v>
      </c>
      <c r="AE2" s="7">
        <f>'IRA Calculations'!AR82</f>
        <v>8164728234150.8799</v>
      </c>
      <c r="AF2" s="7">
        <f>'IRA Calculations'!AS82</f>
        <v>8159703054658.1074</v>
      </c>
      <c r="AG2" s="7">
        <f>'IRA Calculations'!AT82</f>
        <v>8154993562801.0684</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1809107822863.0283</v>
      </c>
      <c r="C2" s="7">
        <f>'IRA Calculations'!P95</f>
        <v>1809107822863.0283</v>
      </c>
      <c r="D2" s="7">
        <f>'IRA Calculations'!Q95</f>
        <v>1809107822863.0283</v>
      </c>
      <c r="E2" s="7">
        <f>'IRA Calculations'!R95</f>
        <v>1802480506333.115</v>
      </c>
      <c r="F2" s="7">
        <f>'IRA Calculations'!S95</f>
        <v>1796204432124.7581</v>
      </c>
      <c r="G2" s="7">
        <f>'IRA Calculations'!T95</f>
        <v>1791588243825.1709</v>
      </c>
      <c r="H2" s="7">
        <f>'IRA Calculations'!U95</f>
        <v>1790948485807.1462</v>
      </c>
      <c r="I2" s="7">
        <f>'IRA Calculations'!V95</f>
        <v>1794913876130.3118</v>
      </c>
      <c r="J2" s="7">
        <f>'IRA Calculations'!W95</f>
        <v>1799800767516.9456</v>
      </c>
      <c r="K2" s="7">
        <f>'IRA Calculations'!X95</f>
        <v>1804102941184.5942</v>
      </c>
      <c r="L2" s="7">
        <f>'IRA Calculations'!Y95</f>
        <v>1807431731079.7371</v>
      </c>
      <c r="M2" s="7">
        <f>'IRA Calculations'!Z95</f>
        <v>1812800136303.5972</v>
      </c>
      <c r="N2" s="7">
        <f>'IRA Calculations'!AA95</f>
        <v>1820257931980.4272</v>
      </c>
      <c r="O2" s="7">
        <f>'IRA Calculations'!AB95</f>
        <v>1830562688489.2236</v>
      </c>
      <c r="P2" s="7">
        <f>'IRA Calculations'!AC95</f>
        <v>1842844884520.4224</v>
      </c>
      <c r="Q2" s="7">
        <f>'IRA Calculations'!AD95</f>
        <v>1855584217115.1626</v>
      </c>
      <c r="R2" s="7">
        <f>'IRA Calculations'!AE95</f>
        <v>1868090196343.022</v>
      </c>
      <c r="S2" s="7">
        <f>'IRA Calculations'!AF95</f>
        <v>1878942003865.9248</v>
      </c>
      <c r="T2" s="7">
        <f>'IRA Calculations'!AG95</f>
        <v>1888479420398.3232</v>
      </c>
      <c r="U2" s="7">
        <f>'IRA Calculations'!AH95</f>
        <v>1897053140567.8545</v>
      </c>
      <c r="V2" s="7">
        <f>'IRA Calculations'!AI95</f>
        <v>1904893349916.9937</v>
      </c>
      <c r="W2" s="7">
        <f>'IRA Calculations'!AJ95</f>
        <v>1912232844403.8535</v>
      </c>
      <c r="X2" s="7">
        <f>'IRA Calculations'!AK95</f>
        <v>1912365371084.7507</v>
      </c>
      <c r="Y2" s="7">
        <f>'IRA Calculations'!AL95</f>
        <v>1912899808744.7402</v>
      </c>
      <c r="Z2" s="7">
        <f>'IRA Calculations'!AM95</f>
        <v>1914074575208.5837</v>
      </c>
      <c r="AA2" s="7">
        <f>'IRA Calculations'!AN95</f>
        <v>1916059828726.7969</v>
      </c>
      <c r="AB2" s="7">
        <f>'IRA Calculations'!AO95</f>
        <v>1918789438636.9719</v>
      </c>
      <c r="AC2" s="7">
        <f>'IRA Calculations'!AP95</f>
        <v>1922163945095.8914</v>
      </c>
      <c r="AD2" s="7">
        <f>'IRA Calculations'!AQ95</f>
        <v>1926053277879.3276</v>
      </c>
      <c r="AE2" s="7">
        <f>'IRA Calculations'!AR95</f>
        <v>1930273527654.3318</v>
      </c>
      <c r="AF2" s="7">
        <f>'IRA Calculations'!AS95</f>
        <v>1934740766195.3215</v>
      </c>
      <c r="AG2" s="7">
        <f>'IRA Calculations'!AT95</f>
        <v>1939426288330.511</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13329716925661.562</v>
      </c>
      <c r="C2" s="7">
        <f>'IRA Calculations'!P108</f>
        <v>13329716925661.562</v>
      </c>
      <c r="D2" s="7">
        <f>'IRA Calculations'!Q108</f>
        <v>13329716925661.562</v>
      </c>
      <c r="E2" s="7">
        <f>'IRA Calculations'!R108</f>
        <v>13239230292873.084</v>
      </c>
      <c r="F2" s="7">
        <f>'IRA Calculations'!S108</f>
        <v>13151431580416.871</v>
      </c>
      <c r="G2" s="7">
        <f>'IRA Calculations'!T108</f>
        <v>13071400174707.555</v>
      </c>
      <c r="H2" s="7">
        <f>'IRA Calculations'!U108</f>
        <v>13003062690429.943</v>
      </c>
      <c r="I2" s="7">
        <f>'IRA Calculations'!V108</f>
        <v>12950275907303.127</v>
      </c>
      <c r="J2" s="7">
        <f>'IRA Calculations'!W108</f>
        <v>12912515793761.752</v>
      </c>
      <c r="K2" s="7">
        <f>'IRA Calculations'!X108</f>
        <v>12888094343056.674</v>
      </c>
      <c r="L2" s="7">
        <f>'IRA Calculations'!Y108</f>
        <v>12873902076745.473</v>
      </c>
      <c r="M2" s="7">
        <f>'IRA Calculations'!Z108</f>
        <v>12871836070902.074</v>
      </c>
      <c r="N2" s="7">
        <f>'IRA Calculations'!AA108</f>
        <v>12882752148104.285</v>
      </c>
      <c r="O2" s="7">
        <f>'IRA Calculations'!AB108</f>
        <v>12903808858043.982</v>
      </c>
      <c r="P2" s="7">
        <f>'IRA Calculations'!AC108</f>
        <v>12932972748535.41</v>
      </c>
      <c r="Q2" s="7">
        <f>'IRA Calculations'!AD108</f>
        <v>12971952571991.93</v>
      </c>
      <c r="R2" s="7">
        <f>'IRA Calculations'!AE108</f>
        <v>13019939907779.512</v>
      </c>
      <c r="S2" s="7">
        <f>'IRA Calculations'!AF108</f>
        <v>13075165621303.395</v>
      </c>
      <c r="T2" s="7">
        <f>'IRA Calculations'!AG108</f>
        <v>13133965208491.068</v>
      </c>
      <c r="U2" s="7">
        <f>'IRA Calculations'!AH108</f>
        <v>13194707308591.709</v>
      </c>
      <c r="V2" s="7">
        <f>'IRA Calculations'!AI108</f>
        <v>13256288579931.768</v>
      </c>
      <c r="W2" s="7">
        <f>'IRA Calculations'!AJ108</f>
        <v>13318382257142.482</v>
      </c>
      <c r="X2" s="7">
        <f>'IRA Calculations'!AK108</f>
        <v>13323343471799.75</v>
      </c>
      <c r="Y2" s="7">
        <f>'IRA Calculations'!AL108</f>
        <v>13328414190547.889</v>
      </c>
      <c r="Z2" s="7">
        <f>'IRA Calculations'!AM108</f>
        <v>13333609547042.336</v>
      </c>
      <c r="AA2" s="7">
        <f>'IRA Calculations'!AN108</f>
        <v>13339102540556.389</v>
      </c>
      <c r="AB2" s="7">
        <f>'IRA Calculations'!AO108</f>
        <v>13344850450287.98</v>
      </c>
      <c r="AC2" s="7">
        <f>'IRA Calculations'!AP108</f>
        <v>13350932626187.93</v>
      </c>
      <c r="AD2" s="7">
        <f>'IRA Calculations'!AQ108</f>
        <v>13357527556180.662</v>
      </c>
      <c r="AE2" s="7">
        <f>'IRA Calculations'!AR108</f>
        <v>13364500238157.48</v>
      </c>
      <c r="AF2" s="7">
        <f>'IRA Calculations'!AS108</f>
        <v>13371878695734.777</v>
      </c>
      <c r="AG2" s="7">
        <f>'IRA Calculations'!AT108</f>
        <v>13379713207691.422</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7024057447747.0459</v>
      </c>
      <c r="C4" s="7">
        <f>'IRA Calculations'!P110</f>
        <v>7024057447747.0459</v>
      </c>
      <c r="D4" s="7">
        <f>'IRA Calculations'!Q110</f>
        <v>7024057447747.0459</v>
      </c>
      <c r="E4" s="7">
        <f>'IRA Calculations'!R110</f>
        <v>7035819051733.5879</v>
      </c>
      <c r="F4" s="7">
        <f>'IRA Calculations'!S110</f>
        <v>7049378299963.0254</v>
      </c>
      <c r="G4" s="7">
        <f>'IRA Calculations'!T110</f>
        <v>7066223274142.6396</v>
      </c>
      <c r="H4" s="7">
        <f>'IRA Calculations'!U110</f>
        <v>7087672779566.5576</v>
      </c>
      <c r="I4" s="7">
        <f>'IRA Calculations'!V110</f>
        <v>7115259997178.2295</v>
      </c>
      <c r="J4" s="7">
        <f>'IRA Calculations'!W110</f>
        <v>7147238830595.376</v>
      </c>
      <c r="K4" s="7">
        <f>'IRA Calculations'!X110</f>
        <v>7181115405601.165</v>
      </c>
      <c r="L4" s="7">
        <f>'IRA Calculations'!Y110</f>
        <v>7214820764659.127</v>
      </c>
      <c r="M4" s="7">
        <f>'IRA Calculations'!Z110</f>
        <v>7249573568787.7363</v>
      </c>
      <c r="N4" s="7">
        <f>'IRA Calculations'!AA110</f>
        <v>7285062064419.8271</v>
      </c>
      <c r="O4" s="7">
        <f>'IRA Calculations'!AB110</f>
        <v>7319432366446.5527</v>
      </c>
      <c r="P4" s="7">
        <f>'IRA Calculations'!AC110</f>
        <v>7352810282486.1934</v>
      </c>
      <c r="Q4" s="7">
        <f>'IRA Calculations'!AD110</f>
        <v>7387807542222.7969</v>
      </c>
      <c r="R4" s="7">
        <f>'IRA Calculations'!AE110</f>
        <v>7425031160598.2305</v>
      </c>
      <c r="S4" s="7">
        <f>'IRA Calculations'!AF110</f>
        <v>7464080323571.7949</v>
      </c>
      <c r="T4" s="7">
        <f>'IRA Calculations'!AG110</f>
        <v>7503498557532.8496</v>
      </c>
      <c r="U4" s="7">
        <f>'IRA Calculations'!AH110</f>
        <v>7543142465478.7676</v>
      </c>
      <c r="V4" s="7">
        <f>'IRA Calculations'!AI110</f>
        <v>7582515482701.8486</v>
      </c>
      <c r="W4" s="7">
        <f>'IRA Calculations'!AJ110</f>
        <v>7621558437043.0742</v>
      </c>
      <c r="X4" s="7">
        <f>'IRA Calculations'!AK110</f>
        <v>7623174597211.8887</v>
      </c>
      <c r="Y4" s="7">
        <f>'IRA Calculations'!AL110</f>
        <v>7624625424276.9824</v>
      </c>
      <c r="Z4" s="7">
        <f>'IRA Calculations'!AM110</f>
        <v>7626182306205.3438</v>
      </c>
      <c r="AA4" s="7">
        <f>'IRA Calculations'!AN110</f>
        <v>7628019924552.4375</v>
      </c>
      <c r="AB4" s="7">
        <f>'IRA Calculations'!AO110</f>
        <v>7630161591613.3447</v>
      </c>
      <c r="AC4" s="7">
        <f>'IRA Calculations'!AP110</f>
        <v>7632553288144.9297</v>
      </c>
      <c r="AD4" s="7">
        <f>'IRA Calculations'!AQ110</f>
        <v>7635226011145.1865</v>
      </c>
      <c r="AE4" s="7">
        <f>'IRA Calculations'!AR110</f>
        <v>7638040497448.9561</v>
      </c>
      <c r="AF4" s="7">
        <f>'IRA Calculations'!AS110</f>
        <v>7641102135553.3906</v>
      </c>
      <c r="AG4" s="7">
        <f>'IRA Calculations'!AT110</f>
        <v>7644488041276.9404</v>
      </c>
    </row>
    <row r="5" spans="1:35" x14ac:dyDescent="0.2">
      <c r="A5" s="1" t="s">
        <v>79</v>
      </c>
      <c r="B5" s="7">
        <f>'IRA Calculations'!O111</f>
        <v>202517063.4194116</v>
      </c>
      <c r="C5" s="7">
        <f>'IRA Calculations'!P111</f>
        <v>202517063.4194116</v>
      </c>
      <c r="D5" s="7">
        <f>'IRA Calculations'!Q111</f>
        <v>202517063.4194116</v>
      </c>
      <c r="E5" s="7">
        <f>'IRA Calculations'!R111</f>
        <v>194883382.03151682</v>
      </c>
      <c r="F5" s="7">
        <f>'IRA Calculations'!S111</f>
        <v>184557107.59537709</v>
      </c>
      <c r="G5" s="7">
        <f>'IRA Calculations'!T111</f>
        <v>172628998.82970181</v>
      </c>
      <c r="H5" s="7">
        <f>'IRA Calculations'!U111</f>
        <v>160296454.83521158</v>
      </c>
      <c r="I5" s="7">
        <f>'IRA Calculations'!V111</f>
        <v>148678422.76911759</v>
      </c>
      <c r="J5" s="7">
        <f>'IRA Calculations'!W111</f>
        <v>138563496.66228566</v>
      </c>
      <c r="K5" s="7">
        <f>'IRA Calculations'!X111</f>
        <v>130385759.41949604</v>
      </c>
      <c r="L5" s="7">
        <f>'IRA Calculations'!Y111</f>
        <v>124245704.55950841</v>
      </c>
      <c r="M5" s="7">
        <f>'IRA Calculations'!Z111</f>
        <v>120030993.77209158</v>
      </c>
      <c r="N5" s="7">
        <f>'IRA Calculations'!AA111</f>
        <v>117417870.87508368</v>
      </c>
      <c r="O5" s="7">
        <f>'IRA Calculations'!AB111</f>
        <v>115976800.59841633</v>
      </c>
      <c r="P5" s="7">
        <f>'IRA Calculations'!AC111</f>
        <v>115327444.3715315</v>
      </c>
      <c r="Q5" s="7">
        <f>'IRA Calculations'!AD111</f>
        <v>115207542.97325158</v>
      </c>
      <c r="R5" s="7">
        <f>'IRA Calculations'!AE111</f>
        <v>115408202.39865193</v>
      </c>
      <c r="S5" s="7">
        <f>'IRA Calculations'!AF111</f>
        <v>115784323.23051229</v>
      </c>
      <c r="T5" s="7">
        <f>'IRA Calculations'!AG111</f>
        <v>116234844.16412364</v>
      </c>
      <c r="U5" s="7">
        <f>'IRA Calculations'!AH111</f>
        <v>116719976.86374624</v>
      </c>
      <c r="V5" s="7">
        <f>'IRA Calculations'!AI111</f>
        <v>117214353.05013457</v>
      </c>
      <c r="W5" s="7">
        <f>'IRA Calculations'!AJ111</f>
        <v>117708900.55266014</v>
      </c>
      <c r="X5" s="7">
        <f>'IRA Calculations'!AK111</f>
        <v>117722711.00652872</v>
      </c>
      <c r="Y5" s="7">
        <f>'IRA Calculations'!AL111</f>
        <v>117735636.61790486</v>
      </c>
      <c r="Z5" s="7">
        <f>'IRA Calculations'!AM111</f>
        <v>117752304.71792044</v>
      </c>
      <c r="AA5" s="7">
        <f>'IRA Calculations'!AN111</f>
        <v>117775674.83030717</v>
      </c>
      <c r="AB5" s="7">
        <f>'IRA Calculations'!AO111</f>
        <v>117806226.05096446</v>
      </c>
      <c r="AC5" s="7">
        <f>'IRA Calculations'!AP111</f>
        <v>117841855.26390731</v>
      </c>
      <c r="AD5" s="7">
        <f>'IRA Calculations'!AQ111</f>
        <v>117882393.74845295</v>
      </c>
      <c r="AE5" s="7">
        <f>'IRA Calculations'!AR111</f>
        <v>117925184.57275212</v>
      </c>
      <c r="AF5" s="7">
        <f>'IRA Calculations'!AS111</f>
        <v>117971380.63984101</v>
      </c>
      <c r="AG5" s="7">
        <f>'IRA Calculations'!AT111</f>
        <v>118022626.62849431</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641581534495.07092</v>
      </c>
      <c r="C10" s="7">
        <f>'IRA Calculations'!P116</f>
        <v>641581534495.07092</v>
      </c>
      <c r="D10" s="7">
        <f>'IRA Calculations'!Q116</f>
        <v>641581534495.07092</v>
      </c>
      <c r="E10" s="7">
        <f>'IRA Calculations'!R116</f>
        <v>635463071176.22144</v>
      </c>
      <c r="F10" s="7">
        <f>'IRA Calculations'!S116</f>
        <v>631466235699.82166</v>
      </c>
      <c r="G10" s="7">
        <f>'IRA Calculations'!T116</f>
        <v>629210211859.44629</v>
      </c>
      <c r="H10" s="7">
        <f>'IRA Calculations'!U116</f>
        <v>628324174014.05591</v>
      </c>
      <c r="I10" s="7">
        <f>'IRA Calculations'!V116</f>
        <v>628572824933.40637</v>
      </c>
      <c r="J10" s="7">
        <f>'IRA Calculations'!W116</f>
        <v>629595161027.12476</v>
      </c>
      <c r="K10" s="7">
        <f>'IRA Calculations'!X116</f>
        <v>631077989210.04761</v>
      </c>
      <c r="L10" s="7">
        <f>'IRA Calculations'!Y116</f>
        <v>632788278851.66296</v>
      </c>
      <c r="M10" s="7">
        <f>'IRA Calculations'!Z116</f>
        <v>634829383049.62695</v>
      </c>
      <c r="N10" s="7">
        <f>'IRA Calculations'!AA116</f>
        <v>637154624638.97485</v>
      </c>
      <c r="O10" s="7">
        <f>'IRA Calculations'!AB116</f>
        <v>639543123162.98755</v>
      </c>
      <c r="P10" s="7">
        <f>'IRA Calculations'!AC116</f>
        <v>641893225179.8783</v>
      </c>
      <c r="Q10" s="7">
        <f>'IRA Calculations'!AD116</f>
        <v>644335538992.96716</v>
      </c>
      <c r="R10" s="7">
        <f>'IRA Calculations'!AE116</f>
        <v>646893083505.06787</v>
      </c>
      <c r="S10" s="7">
        <f>'IRA Calculations'!AF116</f>
        <v>649555277309.48425</v>
      </c>
      <c r="T10" s="7">
        <f>'IRA Calculations'!AG116</f>
        <v>652223561348.54065</v>
      </c>
      <c r="U10" s="7">
        <f>'IRA Calculations'!AH116</f>
        <v>654903996342.77588</v>
      </c>
      <c r="V10" s="7">
        <f>'IRA Calculations'!AI116</f>
        <v>657565031565.11353</v>
      </c>
      <c r="W10" s="7">
        <f>'IRA Calculations'!AJ116</f>
        <v>660196238631.9093</v>
      </c>
      <c r="X10" s="7">
        <f>'IRA Calculations'!AK116</f>
        <v>660712049640.69385</v>
      </c>
      <c r="Y10" s="7">
        <f>'IRA Calculations'!AL116</f>
        <v>661180427408.85889</v>
      </c>
      <c r="Z10" s="7">
        <f>'IRA Calculations'!AM116</f>
        <v>661617606725.31372</v>
      </c>
      <c r="AA10" s="7">
        <f>'IRA Calculations'!AN116</f>
        <v>662036569029.07056</v>
      </c>
      <c r="AB10" s="7">
        <f>'IRA Calculations'!AO116</f>
        <v>662443737835.02209</v>
      </c>
      <c r="AC10" s="7">
        <f>'IRA Calculations'!AP116</f>
        <v>662841233989.29858</v>
      </c>
      <c r="AD10" s="7">
        <f>'IRA Calculations'!AQ116</f>
        <v>663233122679.13721</v>
      </c>
      <c r="AE10" s="7">
        <f>'IRA Calculations'!AR116</f>
        <v>663617226431.04712</v>
      </c>
      <c r="AF10" s="7">
        <f>'IRA Calculations'!AS116</f>
        <v>664001474917.52039</v>
      </c>
      <c r="AG10" s="7">
        <f>'IRA Calculations'!AT116</f>
        <v>664393047625.21606</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20528885944308.867</v>
      </c>
      <c r="C2" s="7">
        <f>'IRA Calculations'!P121</f>
        <v>20528885944308.867</v>
      </c>
      <c r="D2" s="7">
        <f>'IRA Calculations'!Q121</f>
        <v>20528885944308.867</v>
      </c>
      <c r="E2" s="7">
        <f>'IRA Calculations'!R121</f>
        <v>20825796523928.797</v>
      </c>
      <c r="F2" s="7">
        <f>'IRA Calculations'!S121</f>
        <v>21123958569051.34</v>
      </c>
      <c r="G2" s="7">
        <f>'IRA Calculations'!T121</f>
        <v>21428306970667.195</v>
      </c>
      <c r="H2" s="7">
        <f>'IRA Calculations'!U121</f>
        <v>21734004879510.973</v>
      </c>
      <c r="I2" s="7">
        <f>'IRA Calculations'!V121</f>
        <v>22025064051982.578</v>
      </c>
      <c r="J2" s="7">
        <f>'IRA Calculations'!W121</f>
        <v>22323952122792.922</v>
      </c>
      <c r="K2" s="7">
        <f>'IRA Calculations'!X121</f>
        <v>22640358545623.387</v>
      </c>
      <c r="L2" s="7">
        <f>'IRA Calculations'!Y121</f>
        <v>22928670223737.125</v>
      </c>
      <c r="M2" s="7">
        <f>'IRA Calculations'!Z121</f>
        <v>23193204863501.652</v>
      </c>
      <c r="N2" s="7">
        <f>'IRA Calculations'!AA121</f>
        <v>23456108509199.441</v>
      </c>
      <c r="O2" s="7">
        <f>'IRA Calculations'!AB121</f>
        <v>23721355133334.285</v>
      </c>
      <c r="P2" s="7">
        <f>'IRA Calculations'!AC121</f>
        <v>24021403304322.238</v>
      </c>
      <c r="Q2" s="7">
        <f>'IRA Calculations'!AD121</f>
        <v>24355857645850.43</v>
      </c>
      <c r="R2" s="7">
        <f>'IRA Calculations'!AE121</f>
        <v>24706834358864.09</v>
      </c>
      <c r="S2" s="7">
        <f>'IRA Calculations'!AF121</f>
        <v>25055837182179.137</v>
      </c>
      <c r="T2" s="7">
        <f>'IRA Calculations'!AG121</f>
        <v>25408902923951.91</v>
      </c>
      <c r="U2" s="7">
        <f>'IRA Calculations'!AH121</f>
        <v>25772565540617.02</v>
      </c>
      <c r="V2" s="7">
        <f>'IRA Calculations'!AI121</f>
        <v>26118465049560.105</v>
      </c>
      <c r="W2" s="7">
        <f>'IRA Calculations'!AJ121</f>
        <v>26442609874864.211</v>
      </c>
      <c r="X2" s="7">
        <f>'IRA Calculations'!AK121</f>
        <v>26725260782679.074</v>
      </c>
      <c r="Y2" s="7">
        <f>'IRA Calculations'!AL121</f>
        <v>27013082916385.512</v>
      </c>
      <c r="Z2" s="7">
        <f>'IRA Calculations'!AM121</f>
        <v>27310926693087.586</v>
      </c>
      <c r="AA2" s="7">
        <f>'IRA Calculations'!AN121</f>
        <v>27615843063243.719</v>
      </c>
      <c r="AB2" s="7">
        <f>'IRA Calculations'!AO121</f>
        <v>27918793933242.703</v>
      </c>
      <c r="AC2" s="7">
        <f>'IRA Calculations'!AP121</f>
        <v>28220042747671.387</v>
      </c>
      <c r="AD2" s="7">
        <f>'IRA Calculations'!AQ121</f>
        <v>28509040732455.629</v>
      </c>
      <c r="AE2" s="7">
        <f>'IRA Calculations'!AR121</f>
        <v>28774501125617.574</v>
      </c>
      <c r="AF2" s="7">
        <f>'IRA Calculations'!AS121</f>
        <v>29037693568096.688</v>
      </c>
      <c r="AG2" s="7">
        <f>'IRA Calculations'!AT121</f>
        <v>29297485597627.238</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3032626059562.8032</v>
      </c>
      <c r="C2" s="7">
        <f>'IRA Calculations'!P134</f>
        <v>3032626059562.8032</v>
      </c>
      <c r="D2" s="7">
        <f>'IRA Calculations'!Q134</f>
        <v>3032626059562.8032</v>
      </c>
      <c r="E2" s="7">
        <f>'IRA Calculations'!R134</f>
        <v>3049141452900.6831</v>
      </c>
      <c r="F2" s="7">
        <f>'IRA Calculations'!S134</f>
        <v>3064522942328.6948</v>
      </c>
      <c r="G2" s="7">
        <f>'IRA Calculations'!T134</f>
        <v>3078136524925.0503</v>
      </c>
      <c r="H2" s="7">
        <f>'IRA Calculations'!U134</f>
        <v>3092157608195.8555</v>
      </c>
      <c r="I2" s="7">
        <f>'IRA Calculations'!V134</f>
        <v>3105336968576.6152</v>
      </c>
      <c r="J2" s="7">
        <f>'IRA Calculations'!W134</f>
        <v>3118242085362.356</v>
      </c>
      <c r="K2" s="7">
        <f>'IRA Calculations'!X134</f>
        <v>3131570782019.4941</v>
      </c>
      <c r="L2" s="7">
        <f>'IRA Calculations'!Y134</f>
        <v>3144487082118.9224</v>
      </c>
      <c r="M2" s="7">
        <f>'IRA Calculations'!Z134</f>
        <v>3156694555445.9185</v>
      </c>
      <c r="N2" s="7">
        <f>'IRA Calculations'!AA134</f>
        <v>3166708509990.1206</v>
      </c>
      <c r="O2" s="7">
        <f>'IRA Calculations'!AB134</f>
        <v>3174425025321.3584</v>
      </c>
      <c r="P2" s="7">
        <f>'IRA Calculations'!AC134</f>
        <v>3179450748001.5532</v>
      </c>
      <c r="Q2" s="7">
        <f>'IRA Calculations'!AD134</f>
        <v>3182720900931.229</v>
      </c>
      <c r="R2" s="7">
        <f>'IRA Calculations'!AE134</f>
        <v>3182789892454.3232</v>
      </c>
      <c r="S2" s="7">
        <f>'IRA Calculations'!AF134</f>
        <v>3180501620785.7891</v>
      </c>
      <c r="T2" s="7">
        <f>'IRA Calculations'!AG134</f>
        <v>3176730327776.6631</v>
      </c>
      <c r="U2" s="7">
        <f>'IRA Calculations'!AH134</f>
        <v>3171761253649.1836</v>
      </c>
      <c r="V2" s="7">
        <f>'IRA Calculations'!AI134</f>
        <v>3165679486722.4404</v>
      </c>
      <c r="W2" s="7">
        <f>'IRA Calculations'!AJ134</f>
        <v>3158443279764.6001</v>
      </c>
      <c r="X2" s="7">
        <f>'IRA Calculations'!AK134</f>
        <v>3151496662070.667</v>
      </c>
      <c r="Y2" s="7">
        <f>'IRA Calculations'!AL134</f>
        <v>3144334019684.7104</v>
      </c>
      <c r="Z2" s="7">
        <f>'IRA Calculations'!AM134</f>
        <v>3137664320069.9019</v>
      </c>
      <c r="AA2" s="7">
        <f>'IRA Calculations'!AN134</f>
        <v>3130842267701.5166</v>
      </c>
      <c r="AB2" s="7">
        <f>'IRA Calculations'!AO134</f>
        <v>3123885683859.3188</v>
      </c>
      <c r="AC2" s="7">
        <f>'IRA Calculations'!AP134</f>
        <v>3117488336256.4893</v>
      </c>
      <c r="AD2" s="7">
        <f>'IRA Calculations'!AQ134</f>
        <v>3110305435733.0093</v>
      </c>
      <c r="AE2" s="7">
        <f>'IRA Calculations'!AR134</f>
        <v>3102956583679.0942</v>
      </c>
      <c r="AF2" s="7">
        <f>'IRA Calculations'!AS134</f>
        <v>3095426289579.415</v>
      </c>
      <c r="AG2" s="7">
        <f>'IRA Calculations'!AT134</f>
        <v>3088038982973.6377</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24832368370146.527</v>
      </c>
      <c r="C4" s="7">
        <f>'IRA Calculations'!P136</f>
        <v>24832368370146.527</v>
      </c>
      <c r="D4" s="7">
        <f>'IRA Calculations'!Q136</f>
        <v>24832368370146.527</v>
      </c>
      <c r="E4" s="7">
        <f>'IRA Calculations'!R136</f>
        <v>24652208456497.164</v>
      </c>
      <c r="F4" s="7">
        <f>'IRA Calculations'!S136</f>
        <v>24434916446472.004</v>
      </c>
      <c r="G4" s="7">
        <f>'IRA Calculations'!T136</f>
        <v>24210080623436.277</v>
      </c>
      <c r="H4" s="7">
        <f>'IRA Calculations'!U136</f>
        <v>23995598025089.16</v>
      </c>
      <c r="I4" s="7">
        <f>'IRA Calculations'!V136</f>
        <v>23786644853961.648</v>
      </c>
      <c r="J4" s="7">
        <f>'IRA Calculations'!W136</f>
        <v>23592322053480.539</v>
      </c>
      <c r="K4" s="7">
        <f>'IRA Calculations'!X136</f>
        <v>23424182547852.512</v>
      </c>
      <c r="L4" s="7">
        <f>'IRA Calculations'!Y136</f>
        <v>23282489271311.602</v>
      </c>
      <c r="M4" s="7">
        <f>'IRA Calculations'!Z136</f>
        <v>23171526869188.391</v>
      </c>
      <c r="N4" s="7">
        <f>'IRA Calculations'!AA136</f>
        <v>23084042152807.258</v>
      </c>
      <c r="O4" s="7">
        <f>'IRA Calculations'!AB136</f>
        <v>23022466063159.848</v>
      </c>
      <c r="P4" s="7">
        <f>'IRA Calculations'!AC136</f>
        <v>23017004708691.934</v>
      </c>
      <c r="Q4" s="7">
        <f>'IRA Calculations'!AD136</f>
        <v>23037012066633.223</v>
      </c>
      <c r="R4" s="7">
        <f>'IRA Calculations'!AE136</f>
        <v>23067413010593.195</v>
      </c>
      <c r="S4" s="7">
        <f>'IRA Calculations'!AF136</f>
        <v>23108054575816.754</v>
      </c>
      <c r="T4" s="7">
        <f>'IRA Calculations'!AG136</f>
        <v>23157534574464.34</v>
      </c>
      <c r="U4" s="7">
        <f>'IRA Calculations'!AH136</f>
        <v>23210450966294.594</v>
      </c>
      <c r="V4" s="7">
        <f>'IRA Calculations'!AI136</f>
        <v>23260970038147.531</v>
      </c>
      <c r="W4" s="7">
        <f>'IRA Calculations'!AJ136</f>
        <v>23303907325150.16</v>
      </c>
      <c r="X4" s="7">
        <f>'IRA Calculations'!AK136</f>
        <v>23346226427992.223</v>
      </c>
      <c r="Y4" s="7">
        <f>'IRA Calculations'!AL136</f>
        <v>23381551709777.324</v>
      </c>
      <c r="Z4" s="7">
        <f>'IRA Calculations'!AM136</f>
        <v>23413757431323.578</v>
      </c>
      <c r="AA4" s="7">
        <f>'IRA Calculations'!AN136</f>
        <v>23436894236678.379</v>
      </c>
      <c r="AB4" s="7">
        <f>'IRA Calculations'!AO136</f>
        <v>23450725418991.805</v>
      </c>
      <c r="AC4" s="7">
        <f>'IRA Calculations'!AP136</f>
        <v>23460664482175.129</v>
      </c>
      <c r="AD4" s="7">
        <f>'IRA Calculations'!AQ136</f>
        <v>23456951321474.379</v>
      </c>
      <c r="AE4" s="7">
        <f>'IRA Calculations'!AR136</f>
        <v>23445144378517.172</v>
      </c>
      <c r="AF4" s="7">
        <f>'IRA Calculations'!AS136</f>
        <v>23426113852506.07</v>
      </c>
      <c r="AG4" s="7">
        <f>'IRA Calculations'!AT136</f>
        <v>23403409871634.922</v>
      </c>
    </row>
    <row r="5" spans="1:35" x14ac:dyDescent="0.2">
      <c r="A5" s="1" t="s">
        <v>79</v>
      </c>
      <c r="B5" s="7">
        <f>'IRA Calculations'!O137</f>
        <v>3206232333279.9507</v>
      </c>
      <c r="C5" s="7">
        <f>'IRA Calculations'!P137</f>
        <v>3206232333279.9507</v>
      </c>
      <c r="D5" s="7">
        <f>'IRA Calculations'!Q137</f>
        <v>3206232333279.9507</v>
      </c>
      <c r="E5" s="7">
        <f>'IRA Calculations'!R137</f>
        <v>3140956595708.7563</v>
      </c>
      <c r="F5" s="7">
        <f>'IRA Calculations'!S137</f>
        <v>3071752052677.5708</v>
      </c>
      <c r="G5" s="7">
        <f>'IRA Calculations'!T137</f>
        <v>2996535847747.9258</v>
      </c>
      <c r="H5" s="7">
        <f>'IRA Calculations'!U137</f>
        <v>2914958929764.4395</v>
      </c>
      <c r="I5" s="7">
        <f>'IRA Calculations'!V137</f>
        <v>2823395782622.1284</v>
      </c>
      <c r="J5" s="7">
        <f>'IRA Calculations'!W137</f>
        <v>2719237446287.0483</v>
      </c>
      <c r="K5" s="7">
        <f>'IRA Calculations'!X137</f>
        <v>2600451637534.1128</v>
      </c>
      <c r="L5" s="7">
        <f>'IRA Calculations'!Y137</f>
        <v>2464773233014.4062</v>
      </c>
      <c r="M5" s="7">
        <f>'IRA Calculations'!Z137</f>
        <v>2312825177742.8374</v>
      </c>
      <c r="N5" s="7">
        <f>'IRA Calculations'!AA137</f>
        <v>2146543808643.9573</v>
      </c>
      <c r="O5" s="7">
        <f>'IRA Calculations'!AB137</f>
        <v>1969563499047.3777</v>
      </c>
      <c r="P5" s="7">
        <f>'IRA Calculations'!AC137</f>
        <v>1787387935458.7205</v>
      </c>
      <c r="Q5" s="7">
        <f>'IRA Calculations'!AD137</f>
        <v>1611122090380.6621</v>
      </c>
      <c r="R5" s="7">
        <f>'IRA Calculations'!AE137</f>
        <v>1440665642612.6497</v>
      </c>
      <c r="S5" s="7">
        <f>'IRA Calculations'!AF137</f>
        <v>1275844956666.6572</v>
      </c>
      <c r="T5" s="7">
        <f>'IRA Calculations'!AG137</f>
        <v>1117348138173.3833</v>
      </c>
      <c r="U5" s="7">
        <f>'IRA Calculations'!AH137</f>
        <v>965756142160.09875</v>
      </c>
      <c r="V5" s="7">
        <f>'IRA Calculations'!AI137</f>
        <v>822223779762.44299</v>
      </c>
      <c r="W5" s="7">
        <f>'IRA Calculations'!AJ137</f>
        <v>688124126136.30579</v>
      </c>
      <c r="X5" s="7">
        <f>'IRA Calculations'!AK137</f>
        <v>564933596887.62219</v>
      </c>
      <c r="Y5" s="7">
        <f>'IRA Calculations'!AL137</f>
        <v>454058138591.56561</v>
      </c>
      <c r="Z5" s="7">
        <f>'IRA Calculations'!AM137</f>
        <v>356545659053.05127</v>
      </c>
      <c r="AA5" s="7">
        <f>'IRA Calculations'!AN137</f>
        <v>273154753812.65576</v>
      </c>
      <c r="AB5" s="7">
        <f>'IRA Calculations'!AO137</f>
        <v>203990236188.29111</v>
      </c>
      <c r="AC5" s="7">
        <f>'IRA Calculations'!AP137</f>
        <v>148607521927.10892</v>
      </c>
      <c r="AD5" s="7">
        <f>'IRA Calculations'!AQ137</f>
        <v>105994042368.00519</v>
      </c>
      <c r="AE5" s="7">
        <f>'IRA Calculations'!AR137</f>
        <v>74656418889.833176</v>
      </c>
      <c r="AF5" s="7">
        <f>'IRA Calculations'!AS137</f>
        <v>52755766228.20224</v>
      </c>
      <c r="AG5" s="7">
        <f>'IRA Calculations'!AT137</f>
        <v>38290601577.080444</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1032000000000</v>
      </c>
      <c r="C7" s="7">
        <f>'IRA Calculations'!P139</f>
        <v>1032000000000</v>
      </c>
      <c r="D7" s="7">
        <f>'IRA Calculations'!Q139</f>
        <v>1032000000000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19000000000</v>
      </c>
      <c r="C8" s="7">
        <f>'IRA Calculations'!P140</f>
        <v>19000000000</v>
      </c>
      <c r="D8" s="7">
        <f>'IRA Calculations'!Q140</f>
        <v>19000000000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2917000000000</v>
      </c>
      <c r="C10" s="7">
        <f>'IRA Calculations'!P142</f>
        <v>2917000000000</v>
      </c>
      <c r="D10" s="7">
        <f>'IRA Calculations'!Q142</f>
        <v>2917000000000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24621668199672.457</v>
      </c>
      <c r="C2" s="7">
        <f>'IRA Calculations'!P147</f>
        <v>24621668199672.457</v>
      </c>
      <c r="D2" s="7">
        <f>'IRA Calculations'!Q147</f>
        <v>24621668199672.457</v>
      </c>
      <c r="E2" s="7">
        <f>'IRA Calculations'!R147</f>
        <v>24615044647718.18</v>
      </c>
      <c r="F2" s="7">
        <f>'IRA Calculations'!S147</f>
        <v>24478895187581.379</v>
      </c>
      <c r="G2" s="7">
        <f>'IRA Calculations'!T147</f>
        <v>24325465369751.766</v>
      </c>
      <c r="H2" s="7">
        <f>'IRA Calculations'!U147</f>
        <v>24159636830188.699</v>
      </c>
      <c r="I2" s="7">
        <f>'IRA Calculations'!V147</f>
        <v>23973885894917.074</v>
      </c>
      <c r="J2" s="7">
        <f>'IRA Calculations'!W147</f>
        <v>23783530684926.02</v>
      </c>
      <c r="K2" s="7">
        <f>'IRA Calculations'!X147</f>
        <v>23582503185829.242</v>
      </c>
      <c r="L2" s="7">
        <f>'IRA Calculations'!Y147</f>
        <v>23378290006154.797</v>
      </c>
      <c r="M2" s="7">
        <f>'IRA Calculations'!Z147</f>
        <v>23161040469328.672</v>
      </c>
      <c r="N2" s="7">
        <f>'IRA Calculations'!AA147</f>
        <v>22949026989473.582</v>
      </c>
      <c r="O2" s="7">
        <f>'IRA Calculations'!AB147</f>
        <v>22743410693658.238</v>
      </c>
      <c r="P2" s="7">
        <f>'IRA Calculations'!AC147</f>
        <v>22652958848964.184</v>
      </c>
      <c r="Q2" s="7">
        <f>'IRA Calculations'!AD147</f>
        <v>22574250283705.488</v>
      </c>
      <c r="R2" s="7">
        <f>'IRA Calculations'!AE147</f>
        <v>22500363551714.293</v>
      </c>
      <c r="S2" s="7">
        <f>'IRA Calculations'!AF147</f>
        <v>22443998129444.512</v>
      </c>
      <c r="T2" s="7">
        <f>'IRA Calculations'!AG147</f>
        <v>22385792557289.211</v>
      </c>
      <c r="U2" s="7">
        <f>'IRA Calculations'!AH147</f>
        <v>22347996197386.359</v>
      </c>
      <c r="V2" s="7">
        <f>'IRA Calculations'!AI147</f>
        <v>22321479959444.059</v>
      </c>
      <c r="W2" s="7">
        <f>'IRA Calculations'!AJ147</f>
        <v>22317544104463.656</v>
      </c>
      <c r="X2" s="7">
        <f>'IRA Calculations'!AK147</f>
        <v>22323130447752.832</v>
      </c>
      <c r="Y2" s="7">
        <f>'IRA Calculations'!AL147</f>
        <v>22339682222999.992</v>
      </c>
      <c r="Z2" s="7">
        <f>'IRA Calculations'!AM147</f>
        <v>22370744696800.926</v>
      </c>
      <c r="AA2" s="7">
        <f>'IRA Calculations'!AN147</f>
        <v>22418583434270.789</v>
      </c>
      <c r="AB2" s="7">
        <f>'IRA Calculations'!AO147</f>
        <v>22482704525767.672</v>
      </c>
      <c r="AC2" s="7">
        <f>'IRA Calculations'!AP147</f>
        <v>22559100266198.398</v>
      </c>
      <c r="AD2" s="7">
        <f>'IRA Calculations'!AQ147</f>
        <v>22644008804901.184</v>
      </c>
      <c r="AE2" s="7">
        <f>'IRA Calculations'!AR147</f>
        <v>22739035580097.473</v>
      </c>
      <c r="AF2" s="7">
        <f>'IRA Calculations'!AS147</f>
        <v>22848698298185.949</v>
      </c>
      <c r="AG2" s="7">
        <f>'IRA Calculations'!AT147</f>
        <v>22967801908841.391</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398180336479.82074</v>
      </c>
      <c r="C4" s="7">
        <f>'IRA Calculations'!P149</f>
        <v>398180336479.82074</v>
      </c>
      <c r="D4" s="7">
        <f>'IRA Calculations'!Q149</f>
        <v>398180336479.82074</v>
      </c>
      <c r="E4" s="7">
        <f>'IRA Calculations'!R149</f>
        <v>397045057991.57336</v>
      </c>
      <c r="F4" s="7">
        <f>'IRA Calculations'!S149</f>
        <v>395614476078.49731</v>
      </c>
      <c r="G4" s="7">
        <f>'IRA Calculations'!T149</f>
        <v>393854649785.64789</v>
      </c>
      <c r="H4" s="7">
        <f>'IRA Calculations'!U149</f>
        <v>391701324027.40186</v>
      </c>
      <c r="I4" s="7">
        <f>'IRA Calculations'!V149</f>
        <v>389160233727.50922</v>
      </c>
      <c r="J4" s="7">
        <f>'IRA Calculations'!W149</f>
        <v>386189034428.32666</v>
      </c>
      <c r="K4" s="7">
        <f>'IRA Calculations'!X149</f>
        <v>382721939913.03033</v>
      </c>
      <c r="L4" s="7">
        <f>'IRA Calculations'!Y149</f>
        <v>378714793568.13055</v>
      </c>
      <c r="M4" s="7">
        <f>'IRA Calculations'!Z149</f>
        <v>374192526362.24945</v>
      </c>
      <c r="N4" s="7">
        <f>'IRA Calculations'!AA149</f>
        <v>369035554678.66937</v>
      </c>
      <c r="O4" s="7">
        <f>'IRA Calculations'!AB149</f>
        <v>363303936510.93542</v>
      </c>
      <c r="P4" s="7">
        <f>'IRA Calculations'!AC149</f>
        <v>356932477627.50098</v>
      </c>
      <c r="Q4" s="7">
        <f>'IRA Calculations'!AD149</f>
        <v>349934830102.39386</v>
      </c>
      <c r="R4" s="7">
        <f>'IRA Calculations'!AE149</f>
        <v>342281128696.1181</v>
      </c>
      <c r="S4" s="7">
        <f>'IRA Calculations'!AF149</f>
        <v>333980481369.59393</v>
      </c>
      <c r="T4" s="7">
        <f>'IRA Calculations'!AG149</f>
        <v>325092198623.80206</v>
      </c>
      <c r="U4" s="7">
        <f>'IRA Calculations'!AH149</f>
        <v>315681363687.07812</v>
      </c>
      <c r="V4" s="7">
        <f>'IRA Calculations'!AI149</f>
        <v>305828725433.21039</v>
      </c>
      <c r="W4" s="7">
        <f>'IRA Calculations'!AJ149</f>
        <v>295654493861.72803</v>
      </c>
      <c r="X4" s="7">
        <f>'IRA Calculations'!AK149</f>
        <v>285289616589.74915</v>
      </c>
      <c r="Y4" s="7">
        <f>'IRA Calculations'!AL149</f>
        <v>274865478181.58383</v>
      </c>
      <c r="Z4" s="7">
        <f>'IRA Calculations'!AM149</f>
        <v>264616927646.633</v>
      </c>
      <c r="AA4" s="7">
        <f>'IRA Calculations'!AN149</f>
        <v>254637728888.71704</v>
      </c>
      <c r="AB4" s="7">
        <f>'IRA Calculations'!AO149</f>
        <v>245126477581.60931</v>
      </c>
      <c r="AC4" s="7">
        <f>'IRA Calculations'!AP149</f>
        <v>236184253788.44778</v>
      </c>
      <c r="AD4" s="7">
        <f>'IRA Calculations'!AQ149</f>
        <v>227878433203.20157</v>
      </c>
      <c r="AE4" s="7">
        <f>'IRA Calculations'!AR149</f>
        <v>220259827077.73743</v>
      </c>
      <c r="AF4" s="7">
        <f>'IRA Calculations'!AS149</f>
        <v>213329720169.30377</v>
      </c>
      <c r="AG4" s="7">
        <f>'IRA Calculations'!AT149</f>
        <v>207062172059.61792</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13632879843990.672</v>
      </c>
      <c r="C2" s="7">
        <f>'IRA Calculations'!P160</f>
        <v>13632879843990.672</v>
      </c>
      <c r="D2" s="7">
        <f>'IRA Calculations'!Q160</f>
        <v>13632879843990.672</v>
      </c>
      <c r="E2" s="7">
        <f>'IRA Calculations'!R160</f>
        <v>13402236242058.352</v>
      </c>
      <c r="F2" s="7">
        <f>'IRA Calculations'!S160</f>
        <v>13036066677276.262</v>
      </c>
      <c r="G2" s="7">
        <f>'IRA Calculations'!T160</f>
        <v>12649410211362.867</v>
      </c>
      <c r="H2" s="7">
        <f>'IRA Calculations'!U160</f>
        <v>12274058350779.039</v>
      </c>
      <c r="I2" s="7">
        <f>'IRA Calculations'!V160</f>
        <v>11916886049474.027</v>
      </c>
      <c r="J2" s="7">
        <f>'IRA Calculations'!W160</f>
        <v>11577488262548.666</v>
      </c>
      <c r="K2" s="7">
        <f>'IRA Calculations'!X160</f>
        <v>11262835682778.652</v>
      </c>
      <c r="L2" s="7">
        <f>'IRA Calculations'!Y160</f>
        <v>10976873548140.609</v>
      </c>
      <c r="M2" s="7">
        <f>'IRA Calculations'!Z160</f>
        <v>10722742409961.855</v>
      </c>
      <c r="N2" s="7">
        <f>'IRA Calculations'!AA160</f>
        <v>10506680160428.295</v>
      </c>
      <c r="O2" s="7">
        <f>'IRA Calculations'!AB160</f>
        <v>10327710653560.443</v>
      </c>
      <c r="P2" s="7">
        <f>'IRA Calculations'!AC160</f>
        <v>10175002686278.805</v>
      </c>
      <c r="Q2" s="7">
        <f>'IRA Calculations'!AD160</f>
        <v>10041360956927.801</v>
      </c>
      <c r="R2" s="7">
        <f>'IRA Calculations'!AE160</f>
        <v>9919455619992.332</v>
      </c>
      <c r="S2" s="7">
        <f>'IRA Calculations'!AF160</f>
        <v>9803777570500.959</v>
      </c>
      <c r="T2" s="7">
        <f>'IRA Calculations'!AG160</f>
        <v>9699319343161.1719</v>
      </c>
      <c r="U2" s="7">
        <f>'IRA Calculations'!AH160</f>
        <v>9607532107928.5508</v>
      </c>
      <c r="V2" s="7">
        <f>'IRA Calculations'!AI160</f>
        <v>9526174600939.4453</v>
      </c>
      <c r="W2" s="7">
        <f>'IRA Calculations'!AJ160</f>
        <v>9449110058715.627</v>
      </c>
      <c r="X2" s="7">
        <f>'IRA Calculations'!AK160</f>
        <v>9385867143354.2031</v>
      </c>
      <c r="Y2" s="7">
        <f>'IRA Calculations'!AL160</f>
        <v>9336444989932.9922</v>
      </c>
      <c r="Z2" s="7">
        <f>'IRA Calculations'!AM160</f>
        <v>9301897910534.3594</v>
      </c>
      <c r="AA2" s="7">
        <f>'IRA Calculations'!AN160</f>
        <v>9278140782836.9141</v>
      </c>
      <c r="AB2" s="7">
        <f>'IRA Calculations'!AO160</f>
        <v>9265840310660.9492</v>
      </c>
      <c r="AC2" s="7">
        <f>'IRA Calculations'!AP160</f>
        <v>9265351935444.8359</v>
      </c>
      <c r="AD2" s="7">
        <f>'IRA Calculations'!AQ160</f>
        <v>9274802524372.416</v>
      </c>
      <c r="AE2" s="7">
        <f>'IRA Calculations'!AR160</f>
        <v>9294063521539.4043</v>
      </c>
      <c r="AF2" s="7">
        <f>'IRA Calculations'!AS160</f>
        <v>9326674811614.1719</v>
      </c>
      <c r="AG2" s="7">
        <f>'IRA Calculations'!AT160</f>
        <v>9369272344235.5742</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21334514973929.863</v>
      </c>
      <c r="C2" s="7">
        <f>'IRA Calculations'!P173</f>
        <v>21334514973929.863</v>
      </c>
      <c r="D2" s="7">
        <f>'IRA Calculations'!Q173</f>
        <v>21334514973929.863</v>
      </c>
      <c r="E2" s="7">
        <f>'IRA Calculations'!R173</f>
        <v>21552857022920.078</v>
      </c>
      <c r="F2" s="7">
        <f>'IRA Calculations'!S173</f>
        <v>21748125690480.465</v>
      </c>
      <c r="G2" s="7">
        <f>'IRA Calculations'!T173</f>
        <v>21907451094140.559</v>
      </c>
      <c r="H2" s="7">
        <f>'IRA Calculations'!U173</f>
        <v>22015153392399.25</v>
      </c>
      <c r="I2" s="7">
        <f>'IRA Calculations'!V173</f>
        <v>22069135817055.312</v>
      </c>
      <c r="J2" s="7">
        <f>'IRA Calculations'!W173</f>
        <v>22076734873347.41</v>
      </c>
      <c r="K2" s="7">
        <f>'IRA Calculations'!X173</f>
        <v>22058225414707.109</v>
      </c>
      <c r="L2" s="7">
        <f>'IRA Calculations'!Y173</f>
        <v>22031531111262.457</v>
      </c>
      <c r="M2" s="7">
        <f>'IRA Calculations'!Z173</f>
        <v>22007034689822.391</v>
      </c>
      <c r="N2" s="7">
        <f>'IRA Calculations'!AA173</f>
        <v>22000355539971.672</v>
      </c>
      <c r="O2" s="7">
        <f>'IRA Calculations'!AB173</f>
        <v>22014710684973.062</v>
      </c>
      <c r="P2" s="7">
        <f>'IRA Calculations'!AC173</f>
        <v>22051768514807.656</v>
      </c>
      <c r="Q2" s="7">
        <f>'IRA Calculations'!AD173</f>
        <v>22109478197362.211</v>
      </c>
      <c r="R2" s="7">
        <f>'IRA Calculations'!AE173</f>
        <v>22180936489271.531</v>
      </c>
      <c r="S2" s="7">
        <f>'IRA Calculations'!AF173</f>
        <v>22264104084022.492</v>
      </c>
      <c r="T2" s="7">
        <f>'IRA Calculations'!AG173</f>
        <v>22356667198229.062</v>
      </c>
      <c r="U2" s="7">
        <f>'IRA Calculations'!AH173</f>
        <v>22459825068294.312</v>
      </c>
      <c r="V2" s="7">
        <f>'IRA Calculations'!AI173</f>
        <v>22573834177942.926</v>
      </c>
      <c r="W2" s="7">
        <f>'IRA Calculations'!AJ173</f>
        <v>22685745303594.262</v>
      </c>
      <c r="X2" s="7">
        <f>'IRA Calculations'!AK173</f>
        <v>22807004961997.121</v>
      </c>
      <c r="Y2" s="7">
        <f>'IRA Calculations'!AL173</f>
        <v>22939964028734.223</v>
      </c>
      <c r="Z2" s="7">
        <f>'IRA Calculations'!AM173</f>
        <v>23077271229617.621</v>
      </c>
      <c r="AA2" s="7">
        <f>'IRA Calculations'!AN173</f>
        <v>23222511994774.281</v>
      </c>
      <c r="AB2" s="7">
        <f>'IRA Calculations'!AO173</f>
        <v>23381878388524.16</v>
      </c>
      <c r="AC2" s="7">
        <f>'IRA Calculations'!AP173</f>
        <v>23543135792947.055</v>
      </c>
      <c r="AD2" s="7">
        <f>'IRA Calculations'!AQ173</f>
        <v>23713449530808.645</v>
      </c>
      <c r="AE2" s="7">
        <f>'IRA Calculations'!AR173</f>
        <v>23888050374743.336</v>
      </c>
      <c r="AF2" s="7">
        <f>'IRA Calculations'!AS173</f>
        <v>24067582127713.297</v>
      </c>
      <c r="AG2" s="7">
        <f>'IRA Calculations'!AT173</f>
        <v>24253301220548.891</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18048602337611.316</v>
      </c>
      <c r="C4" s="7">
        <f>'IRA Calculations'!P175</f>
        <v>18048602337611.316</v>
      </c>
      <c r="D4" s="7">
        <f>'IRA Calculations'!Q175</f>
        <v>18048602337611.316</v>
      </c>
      <c r="E4" s="7">
        <f>'IRA Calculations'!R175</f>
        <v>18278250912365.312</v>
      </c>
      <c r="F4" s="7">
        <f>'IRA Calculations'!S175</f>
        <v>18483866449277.129</v>
      </c>
      <c r="G4" s="7">
        <f>'IRA Calculations'!T175</f>
        <v>18675706923734.184</v>
      </c>
      <c r="H4" s="7">
        <f>'IRA Calculations'!U175</f>
        <v>18852174374184.184</v>
      </c>
      <c r="I4" s="7">
        <f>'IRA Calculations'!V175</f>
        <v>19026215522170.266</v>
      </c>
      <c r="J4" s="7">
        <f>'IRA Calculations'!W175</f>
        <v>19205642493817.398</v>
      </c>
      <c r="K4" s="7">
        <f>'IRA Calculations'!X175</f>
        <v>19396675186997.359</v>
      </c>
      <c r="L4" s="7">
        <f>'IRA Calculations'!Y175</f>
        <v>19597450218157.469</v>
      </c>
      <c r="M4" s="7">
        <f>'IRA Calculations'!Z175</f>
        <v>19805430996236.824</v>
      </c>
      <c r="N4" s="7">
        <f>'IRA Calculations'!AA175</f>
        <v>20005992554985.934</v>
      </c>
      <c r="O4" s="7">
        <f>'IRA Calculations'!AB175</f>
        <v>20212339981748.652</v>
      </c>
      <c r="P4" s="7">
        <f>'IRA Calculations'!AC175</f>
        <v>20418918523355.434</v>
      </c>
      <c r="Q4" s="7">
        <f>'IRA Calculations'!AD175</f>
        <v>20625686256480.785</v>
      </c>
      <c r="R4" s="7">
        <f>'IRA Calculations'!AE175</f>
        <v>20838794033090.609</v>
      </c>
      <c r="S4" s="7">
        <f>'IRA Calculations'!AF175</f>
        <v>21044004408581.906</v>
      </c>
      <c r="T4" s="7">
        <f>'IRA Calculations'!AG175</f>
        <v>21251458662694.613</v>
      </c>
      <c r="U4" s="7">
        <f>'IRA Calculations'!AH175</f>
        <v>21455295213068.594</v>
      </c>
      <c r="V4" s="7">
        <f>'IRA Calculations'!AI175</f>
        <v>21671657552327.617</v>
      </c>
      <c r="W4" s="7">
        <f>'IRA Calculations'!AJ175</f>
        <v>21876714074365.871</v>
      </c>
      <c r="X4" s="7">
        <f>'IRA Calculations'!AK175</f>
        <v>22083058915845.855</v>
      </c>
      <c r="Y4" s="7">
        <f>'IRA Calculations'!AL175</f>
        <v>22291150715014.258</v>
      </c>
      <c r="Z4" s="7">
        <f>'IRA Calculations'!AM175</f>
        <v>22499868614418.469</v>
      </c>
      <c r="AA4" s="7">
        <f>'IRA Calculations'!AN175</f>
        <v>22707104837067.68</v>
      </c>
      <c r="AB4" s="7">
        <f>'IRA Calculations'!AO175</f>
        <v>22922030968998.883</v>
      </c>
      <c r="AC4" s="7">
        <f>'IRA Calculations'!AP175</f>
        <v>23130223561318.066</v>
      </c>
      <c r="AD4" s="7">
        <f>'IRA Calculations'!AQ175</f>
        <v>23347442058834.375</v>
      </c>
      <c r="AE4" s="7">
        <f>'IRA Calculations'!AR175</f>
        <v>23556537133144.082</v>
      </c>
      <c r="AF4" s="7">
        <f>'IRA Calculations'!AS175</f>
        <v>23764836481485.484</v>
      </c>
      <c r="AG4" s="7">
        <f>'IRA Calculations'!AT175</f>
        <v>23980567759061.324</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56332310922844.195</v>
      </c>
      <c r="C2" s="7">
        <f>'IRA Calculations'!P186</f>
        <v>56332310922844.195</v>
      </c>
      <c r="D2" s="7">
        <f>'IRA Calculations'!Q186</f>
        <v>56332310922844.195</v>
      </c>
      <c r="E2" s="7">
        <f>'IRA Calculations'!R186</f>
        <v>56889287105636.469</v>
      </c>
      <c r="F2" s="7">
        <f>'IRA Calculations'!S186</f>
        <v>57535733316729.891</v>
      </c>
      <c r="G2" s="7">
        <f>'IRA Calculations'!T186</f>
        <v>58287123854602.289</v>
      </c>
      <c r="H2" s="7">
        <f>'IRA Calculations'!U186</f>
        <v>59058571843049.375</v>
      </c>
      <c r="I2" s="7">
        <f>'IRA Calculations'!V186</f>
        <v>59883662423512.93</v>
      </c>
      <c r="J2" s="7">
        <f>'IRA Calculations'!W186</f>
        <v>60744802205685.266</v>
      </c>
      <c r="K2" s="7">
        <f>'IRA Calculations'!X186</f>
        <v>61628291014480.898</v>
      </c>
      <c r="L2" s="7">
        <f>'IRA Calculations'!Y186</f>
        <v>62549430664159.008</v>
      </c>
      <c r="M2" s="7">
        <f>'IRA Calculations'!Z186</f>
        <v>63494989151084.812</v>
      </c>
      <c r="N2" s="7">
        <f>'IRA Calculations'!AA186</f>
        <v>64460284760750.641</v>
      </c>
      <c r="O2" s="7">
        <f>'IRA Calculations'!AB186</f>
        <v>65471116204153.766</v>
      </c>
      <c r="P2" s="7">
        <f>'IRA Calculations'!AC186</f>
        <v>66504690923823.055</v>
      </c>
      <c r="Q2" s="7">
        <f>'IRA Calculations'!AD186</f>
        <v>67575078703883.883</v>
      </c>
      <c r="R2" s="7">
        <f>'IRA Calculations'!AE186</f>
        <v>68676636846324.578</v>
      </c>
      <c r="S2" s="7">
        <f>'IRA Calculations'!AF186</f>
        <v>69789849993828.859</v>
      </c>
      <c r="T2" s="7">
        <f>'IRA Calculations'!AG186</f>
        <v>70952024018842.062</v>
      </c>
      <c r="U2" s="7">
        <f>'IRA Calculations'!AH186</f>
        <v>72121811990080.75</v>
      </c>
      <c r="V2" s="7">
        <f>'IRA Calculations'!AI186</f>
        <v>73327846287849.484</v>
      </c>
      <c r="W2" s="7">
        <f>'IRA Calculations'!AJ186</f>
        <v>74567194680430.547</v>
      </c>
      <c r="X2" s="7">
        <f>'IRA Calculations'!AK186</f>
        <v>75844292476304.781</v>
      </c>
      <c r="Y2" s="7">
        <f>'IRA Calculations'!AL186</f>
        <v>77147657154627</v>
      </c>
      <c r="Z2" s="7">
        <f>'IRA Calculations'!AM186</f>
        <v>78491900592781.703</v>
      </c>
      <c r="AA2" s="7">
        <f>'IRA Calculations'!AN186</f>
        <v>79858764104189.016</v>
      </c>
      <c r="AB2" s="7">
        <f>'IRA Calculations'!AO186</f>
        <v>81239401712489.922</v>
      </c>
      <c r="AC2" s="7">
        <f>'IRA Calculations'!AP186</f>
        <v>82671045368321.25</v>
      </c>
      <c r="AD2" s="7">
        <f>'IRA Calculations'!AQ186</f>
        <v>84100816338349.594</v>
      </c>
      <c r="AE2" s="7">
        <f>'IRA Calculations'!AR186</f>
        <v>85575852095486.016</v>
      </c>
      <c r="AF2" s="7">
        <f>'IRA Calculations'!AS186</f>
        <v>87084546915871.922</v>
      </c>
      <c r="AG2" s="7">
        <f>'IRA Calculations'!AT186</f>
        <v>88635303245018.531</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17690848955762.336</v>
      </c>
      <c r="C4" s="7">
        <f>'IRA Calculations'!P188</f>
        <v>17690848955762.336</v>
      </c>
      <c r="D4" s="7">
        <f>'IRA Calculations'!Q188</f>
        <v>17690848955762.336</v>
      </c>
      <c r="E4" s="7">
        <f>'IRA Calculations'!R188</f>
        <v>17629844625930.258</v>
      </c>
      <c r="F4" s="7">
        <f>'IRA Calculations'!S188</f>
        <v>17610297821913.277</v>
      </c>
      <c r="G4" s="7">
        <f>'IRA Calculations'!T188</f>
        <v>17584269307851.572</v>
      </c>
      <c r="H4" s="7">
        <f>'IRA Calculations'!U188</f>
        <v>17548632611841.367</v>
      </c>
      <c r="I4" s="7">
        <f>'IRA Calculations'!V188</f>
        <v>17512512964886.604</v>
      </c>
      <c r="J4" s="7">
        <f>'IRA Calculations'!W188</f>
        <v>17431605972446.865</v>
      </c>
      <c r="K4" s="7">
        <f>'IRA Calculations'!X188</f>
        <v>17363154030681.197</v>
      </c>
      <c r="L4" s="7">
        <f>'IRA Calculations'!Y188</f>
        <v>17313765941987.953</v>
      </c>
      <c r="M4" s="7">
        <f>'IRA Calculations'!Z188</f>
        <v>17291651872423.859</v>
      </c>
      <c r="N4" s="7">
        <f>'IRA Calculations'!AA188</f>
        <v>17277976735153.172</v>
      </c>
      <c r="O4" s="7">
        <f>'IRA Calculations'!AB188</f>
        <v>17273808105947.934</v>
      </c>
      <c r="P4" s="7">
        <f>'IRA Calculations'!AC188</f>
        <v>17281052370115.545</v>
      </c>
      <c r="Q4" s="7">
        <f>'IRA Calculations'!AD188</f>
        <v>17279705191165.051</v>
      </c>
      <c r="R4" s="7">
        <f>'IRA Calculations'!AE188</f>
        <v>17249406374015.178</v>
      </c>
      <c r="S4" s="7">
        <f>'IRA Calculations'!AF188</f>
        <v>17224394598783.988</v>
      </c>
      <c r="T4" s="7">
        <f>'IRA Calculations'!AG188</f>
        <v>17206474576895.834</v>
      </c>
      <c r="U4" s="7">
        <f>'IRA Calculations'!AH188</f>
        <v>17201340045801.604</v>
      </c>
      <c r="V4" s="7">
        <f>'IRA Calculations'!AI188</f>
        <v>17196815558005.805</v>
      </c>
      <c r="W4" s="7">
        <f>'IRA Calculations'!AJ188</f>
        <v>17206525413837.355</v>
      </c>
      <c r="X4" s="7">
        <f>'IRA Calculations'!AK188</f>
        <v>17214608487540.082</v>
      </c>
      <c r="Y4" s="7">
        <f>'IRA Calculations'!AL188</f>
        <v>17210999064691.752</v>
      </c>
      <c r="Z4" s="7">
        <f>'IRA Calculations'!AM188</f>
        <v>17194400803283.27</v>
      </c>
      <c r="AA4" s="7">
        <f>'IRA Calculations'!AN188</f>
        <v>17172769684663.607</v>
      </c>
      <c r="AB4" s="7">
        <f>'IRA Calculations'!AO188</f>
        <v>17148317115789.324</v>
      </c>
      <c r="AC4" s="7">
        <f>'IRA Calculations'!AP188</f>
        <v>17126101372342.178</v>
      </c>
      <c r="AD4" s="7">
        <f>'IRA Calculations'!AQ188</f>
        <v>17109503110933.691</v>
      </c>
      <c r="AE4" s="7">
        <f>'IRA Calculations'!AR188</f>
        <v>17086778998071.164</v>
      </c>
      <c r="AF4" s="7">
        <f>'IRA Calculations'!AS188</f>
        <v>17070994127727.217</v>
      </c>
      <c r="AG4" s="7">
        <f>'IRA Calculations'!AT188</f>
        <v>17053480801371.27</v>
      </c>
    </row>
    <row r="5" spans="1:35" x14ac:dyDescent="0.2">
      <c r="A5" s="1" t="s">
        <v>79</v>
      </c>
      <c r="B5" s="7">
        <f>'IRA Calculations'!O189</f>
        <v>9020767666720.0488</v>
      </c>
      <c r="C5" s="7">
        <f>'IRA Calculations'!P189</f>
        <v>9020767666720.0488</v>
      </c>
      <c r="D5" s="7">
        <f>'IRA Calculations'!Q189</f>
        <v>9020767666720.0488</v>
      </c>
      <c r="E5" s="7">
        <f>'IRA Calculations'!R189</f>
        <v>9030815325988.1309</v>
      </c>
      <c r="F5" s="7">
        <f>'IRA Calculations'!S189</f>
        <v>9028316426273.8086</v>
      </c>
      <c r="G5" s="7">
        <f>'IRA Calculations'!T189</f>
        <v>9017904344130.7012</v>
      </c>
      <c r="H5" s="7">
        <f>'IRA Calculations'!U189</f>
        <v>8989531420290.7793</v>
      </c>
      <c r="I5" s="7">
        <f>'IRA Calculations'!V189</f>
        <v>8962668248361.6035</v>
      </c>
      <c r="J5" s="7">
        <f>'IRA Calculations'!W189</f>
        <v>8946060977343.3926</v>
      </c>
      <c r="K5" s="7">
        <f>'IRA Calculations'!X189</f>
        <v>8948143393772</v>
      </c>
      <c r="L5" s="7">
        <f>'IRA Calculations'!Y189</f>
        <v>8947883091718.4277</v>
      </c>
      <c r="M5" s="7">
        <f>'IRA Calculations'!Z189</f>
        <v>8932941753843.0801</v>
      </c>
      <c r="N5" s="7">
        <f>'IRA Calculations'!AA189</f>
        <v>8912325831199.7734</v>
      </c>
      <c r="O5" s="7">
        <f>'IRA Calculations'!AB189</f>
        <v>8889158948431.4043</v>
      </c>
      <c r="P5" s="7">
        <f>'IRA Calculations'!AC189</f>
        <v>8888638344324.2344</v>
      </c>
      <c r="Q5" s="7">
        <f>'IRA Calculations'!AD189</f>
        <v>8887909498574.2305</v>
      </c>
      <c r="R5" s="7">
        <f>'IRA Calculations'!AE189</f>
        <v>8890616639931.4355</v>
      </c>
      <c r="S5" s="7">
        <f>'IRA Calculations'!AF189</f>
        <v>8877080933145.4062</v>
      </c>
      <c r="T5" s="7">
        <f>'IRA Calculations'!AG189</f>
        <v>8876300026984.6875</v>
      </c>
      <c r="U5" s="7">
        <f>'IRA Calculations'!AH189</f>
        <v>8882286974216.959</v>
      </c>
      <c r="V5" s="7">
        <f>'IRA Calculations'!AI189</f>
        <v>8884109088591.9941</v>
      </c>
      <c r="W5" s="7">
        <f>'IRA Calculations'!AJ189</f>
        <v>8886555927895.6289</v>
      </c>
      <c r="X5" s="7">
        <f>'IRA Calculations'!AK189</f>
        <v>8895770620592.252</v>
      </c>
      <c r="Y5" s="7">
        <f>'IRA Calculations'!AL189</f>
        <v>8913158797771.2305</v>
      </c>
      <c r="Z5" s="7">
        <f>'IRA Calculations'!AM189</f>
        <v>8932681451789.5059</v>
      </c>
      <c r="AA5" s="7">
        <f>'IRA Calculations'!AN189</f>
        <v>8950798474718.4902</v>
      </c>
      <c r="AB5" s="7">
        <f>'IRA Calculations'!AO189</f>
        <v>8964802725200.9512</v>
      </c>
      <c r="AC5" s="7">
        <f>'IRA Calculations'!AP189</f>
        <v>8972715907629.6855</v>
      </c>
      <c r="AD5" s="7">
        <f>'IRA Calculations'!AQ189</f>
        <v>8974694203236.8867</v>
      </c>
      <c r="AE5" s="7">
        <f>'IRA Calculations'!AR189</f>
        <v>8980681150469.1582</v>
      </c>
      <c r="AF5" s="7">
        <f>'IRA Calculations'!AS189</f>
        <v>8988125789201.4609</v>
      </c>
      <c r="AG5" s="7">
        <f>'IRA Calculations'!AT189</f>
        <v>8990937051380.0957</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2023-12-15T19:22:29Z</dcterms:modified>
</cp:coreProperties>
</file>