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BCDTRtSY\"/>
    </mc:Choice>
  </mc:AlternateContent>
  <xr:revisionPtr revIDLastSave="0" documentId="8_{8DAE3305-859A-4EC1-8AD3-B2FBE40ACDFC}"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3"/>
  <c r="D4" i="62"/>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D3" i="24" l="1"/>
  <c r="J3" i="63"/>
  <c r="J3" i="24" s="1"/>
  <c r="R3" i="63"/>
  <c r="R3" i="24" s="1"/>
  <c r="Z3" i="63"/>
  <c r="Z3" i="24" s="1"/>
  <c r="K3" i="63"/>
  <c r="K3" i="24" s="1"/>
  <c r="S3" i="63"/>
  <c r="S3" i="24" s="1"/>
  <c r="AA3" i="63"/>
  <c r="AA3" i="24" s="1"/>
  <c r="F3" i="63"/>
  <c r="F3" i="24" s="1"/>
  <c r="L3" i="63"/>
  <c r="L3" i="24" s="1"/>
  <c r="T3" i="63"/>
  <c r="T3" i="24" s="1"/>
  <c r="AB3" i="63"/>
  <c r="AB3" i="24" s="1"/>
  <c r="E3" i="63"/>
  <c r="E3" i="24" s="1"/>
  <c r="AC3" i="63"/>
  <c r="AC3" i="24" s="1"/>
  <c r="O3" i="63"/>
  <c r="O3" i="24" s="1"/>
  <c r="W3" i="63"/>
  <c r="W3" i="24" s="1"/>
  <c r="M3" i="63"/>
  <c r="M3" i="24" s="1"/>
  <c r="U3" i="63"/>
  <c r="U3" i="24" s="1"/>
  <c r="V3" i="63"/>
  <c r="V3" i="24" s="1"/>
  <c r="AE3" i="63"/>
  <c r="AE3" i="24" s="1"/>
  <c r="H3" i="63"/>
  <c r="H3" i="24" s="1"/>
  <c r="P3" i="63"/>
  <c r="P3" i="24" s="1"/>
  <c r="X3" i="63"/>
  <c r="X3" i="24" s="1"/>
  <c r="AF3" i="63"/>
  <c r="AF3" i="24" s="1"/>
  <c r="G3" i="63"/>
  <c r="G3" i="24" s="1"/>
  <c r="I3" i="63"/>
  <c r="I3" i="24" s="1"/>
  <c r="Q3" i="63"/>
  <c r="Q3" i="24" s="1"/>
  <c r="Y3" i="63"/>
  <c r="Y3" i="24" s="1"/>
  <c r="N3" i="63"/>
  <c r="N3" i="24" s="1"/>
  <c r="AD3" i="63"/>
  <c r="AD3" i="24" s="1"/>
  <c r="J3" i="62"/>
  <c r="J3" i="23" s="1"/>
  <c r="R3" i="62"/>
  <c r="R3" i="23" s="1"/>
  <c r="Z3" i="62"/>
  <c r="Z3" i="23" s="1"/>
  <c r="O3" i="62"/>
  <c r="O3" i="23" s="1"/>
  <c r="D3" i="23"/>
  <c r="K3" i="62"/>
  <c r="K3" i="23" s="1"/>
  <c r="S3" i="62"/>
  <c r="S3" i="23" s="1"/>
  <c r="AA3" i="62"/>
  <c r="AA3" i="23" s="1"/>
  <c r="F3" i="62"/>
  <c r="F3" i="23" s="1"/>
  <c r="L3" i="62"/>
  <c r="L3" i="23" s="1"/>
  <c r="T3" i="62"/>
  <c r="T3" i="23" s="1"/>
  <c r="AB3" i="62"/>
  <c r="AB3" i="23" s="1"/>
  <c r="AD3" i="62"/>
  <c r="AD3" i="23" s="1"/>
  <c r="G3" i="62"/>
  <c r="G3" i="23" s="1"/>
  <c r="M3" i="62"/>
  <c r="M3" i="23" s="1"/>
  <c r="U3" i="62"/>
  <c r="U3" i="23" s="1"/>
  <c r="AC3" i="62"/>
  <c r="AC3" i="23" s="1"/>
  <c r="V3" i="62"/>
  <c r="V3" i="23" s="1"/>
  <c r="AE3" i="62"/>
  <c r="AE3" i="23" s="1"/>
  <c r="H3" i="62"/>
  <c r="H3" i="23" s="1"/>
  <c r="P3" i="62"/>
  <c r="P3" i="23" s="1"/>
  <c r="X3" i="62"/>
  <c r="X3" i="23" s="1"/>
  <c r="AF3" i="62"/>
  <c r="AF3" i="23" s="1"/>
  <c r="W3" i="62"/>
  <c r="W3" i="23" s="1"/>
  <c r="I3" i="62"/>
  <c r="I3" i="23" s="1"/>
  <c r="Q3" i="62"/>
  <c r="Q3" i="23" s="1"/>
  <c r="Y3" i="62"/>
  <c r="Y3" i="23" s="1"/>
  <c r="E3" i="62"/>
  <c r="E3" i="23" s="1"/>
  <c r="N3" i="62"/>
  <c r="N3" i="23" s="1"/>
  <c r="F4" i="62"/>
  <c r="F4" i="23" s="1"/>
  <c r="N4" i="62"/>
  <c r="N4" i="23" s="1"/>
  <c r="V4" i="62"/>
  <c r="V4" i="23" s="1"/>
  <c r="AD4" i="62"/>
  <c r="AD4" i="23" s="1"/>
  <c r="J4" i="62"/>
  <c r="J4" i="23" s="1"/>
  <c r="G4" i="62"/>
  <c r="G4" i="23" s="1"/>
  <c r="O4" i="62"/>
  <c r="O4" i="23" s="1"/>
  <c r="W4" i="62"/>
  <c r="W4" i="23" s="1"/>
  <c r="AE4" i="62"/>
  <c r="AE4" i="23" s="1"/>
  <c r="AA4" i="62"/>
  <c r="AA4" i="23" s="1"/>
  <c r="H4" i="62"/>
  <c r="H4" i="23" s="1"/>
  <c r="P4" i="62"/>
  <c r="P4" i="23" s="1"/>
  <c r="X4" i="62"/>
  <c r="X4" i="23" s="1"/>
  <c r="AF4" i="62"/>
  <c r="AF4" i="23" s="1"/>
  <c r="D4" i="23"/>
  <c r="Z4" i="62"/>
  <c r="Z4" i="23" s="1"/>
  <c r="I4" i="62"/>
  <c r="I4" i="23" s="1"/>
  <c r="Q4" i="62"/>
  <c r="Q4" i="23" s="1"/>
  <c r="Y4" i="62"/>
  <c r="Y4" i="23" s="1"/>
  <c r="E4" i="62"/>
  <c r="E4" i="23" s="1"/>
  <c r="S4" i="62"/>
  <c r="S4" i="23" s="1"/>
  <c r="L4" i="62"/>
  <c r="L4" i="23" s="1"/>
  <c r="T4" i="62"/>
  <c r="T4" i="23" s="1"/>
  <c r="AB4" i="62"/>
  <c r="AB4" i="23" s="1"/>
  <c r="M4" i="62"/>
  <c r="M4" i="23" s="1"/>
  <c r="U4" i="62"/>
  <c r="U4" i="23" s="1"/>
  <c r="AC4" i="62"/>
  <c r="AC4" i="23" s="1"/>
  <c r="R4" i="62"/>
  <c r="R4" i="23" s="1"/>
  <c r="K4" i="62"/>
  <c r="K4" i="23" s="1"/>
  <c r="AF4" i="63"/>
  <c r="AF4" i="24" s="1"/>
  <c r="AA4" i="63"/>
  <c r="AA4" i="24" s="1"/>
  <c r="D4" i="24"/>
  <c r="Y4" i="63"/>
  <c r="Y4" i="24" s="1"/>
  <c r="S4" i="63"/>
  <c r="S4" i="24" s="1"/>
  <c r="I4" i="63"/>
  <c r="I4" i="24" s="1"/>
  <c r="Q4" i="63"/>
  <c r="Q4" i="24" s="1"/>
  <c r="E4" i="63"/>
  <c r="E4" i="24" s="1"/>
  <c r="K4" i="63"/>
  <c r="K4" i="24" s="1"/>
  <c r="J4" i="63"/>
  <c r="J4" i="24" s="1"/>
  <c r="AC4" i="63"/>
  <c r="AC4" i="24" s="1"/>
  <c r="AE4" i="63"/>
  <c r="AE4" i="24" s="1"/>
  <c r="F4" i="63"/>
  <c r="F4" i="24" s="1"/>
  <c r="H4" i="63"/>
  <c r="H4" i="24" s="1"/>
  <c r="N4" i="63"/>
  <c r="N4" i="24" s="1"/>
  <c r="P4" i="63"/>
  <c r="P4" i="24" s="1"/>
  <c r="L4" i="63"/>
  <c r="L4" i="24" s="1"/>
  <c r="X4" i="63"/>
  <c r="X4" i="24" s="1"/>
  <c r="T4" i="63"/>
  <c r="T4" i="24" s="1"/>
  <c r="R4" i="63"/>
  <c r="R4" i="24" s="1"/>
  <c r="G4" i="63"/>
  <c r="G4" i="24" s="1"/>
  <c r="O4" i="63"/>
  <c r="O4" i="24" s="1"/>
  <c r="Z4" i="63"/>
  <c r="Z4" i="24" s="1"/>
  <c r="V4" i="63"/>
  <c r="V4" i="24" s="1"/>
  <c r="AD4" i="63"/>
  <c r="AD4" i="24" s="1"/>
  <c r="U4" i="63"/>
  <c r="U4" i="24" s="1"/>
  <c r="W4" i="63"/>
  <c r="W4" i="24" s="1"/>
  <c r="M4" i="63"/>
  <c r="M4" i="24" s="1"/>
  <c r="AB4" i="63"/>
  <c r="AB4" i="24" s="1"/>
  <c r="F2" i="62"/>
  <c r="F2" i="23" s="1"/>
  <c r="N2" i="62"/>
  <c r="N2" i="23" s="1"/>
  <c r="V2" i="62"/>
  <c r="V2" i="23" s="1"/>
  <c r="AD2" i="62"/>
  <c r="AD2" i="23" s="1"/>
  <c r="K2" i="62"/>
  <c r="K2" i="23" s="1"/>
  <c r="S2" i="62"/>
  <c r="S2" i="23" s="1"/>
  <c r="G2" i="62"/>
  <c r="G2" i="23" s="1"/>
  <c r="O2" i="62"/>
  <c r="O2" i="23" s="1"/>
  <c r="W2" i="62"/>
  <c r="W2" i="23" s="1"/>
  <c r="AE2" i="62"/>
  <c r="AE2" i="23" s="1"/>
  <c r="AA2" i="62"/>
  <c r="AA2" i="23" s="1"/>
  <c r="H2" i="62"/>
  <c r="H2" i="23" s="1"/>
  <c r="P2" i="62"/>
  <c r="P2" i="23" s="1"/>
  <c r="X2" i="62"/>
  <c r="X2" i="23" s="1"/>
  <c r="AF2" i="62"/>
  <c r="AF2" i="23" s="1"/>
  <c r="D2" i="23"/>
  <c r="I2" i="62"/>
  <c r="I2" i="23" s="1"/>
  <c r="Q2" i="62"/>
  <c r="Q2" i="23" s="1"/>
  <c r="Y2" i="62"/>
  <c r="Y2" i="23" s="1"/>
  <c r="E2" i="62"/>
  <c r="E2" i="23" s="1"/>
  <c r="Z2" i="62"/>
  <c r="Z2" i="23" s="1"/>
  <c r="L2" i="62"/>
  <c r="L2" i="23" s="1"/>
  <c r="T2" i="62"/>
  <c r="T2" i="23" s="1"/>
  <c r="AB2" i="62"/>
  <c r="AB2" i="23" s="1"/>
  <c r="M2" i="62"/>
  <c r="M2" i="23" s="1"/>
  <c r="U2" i="62"/>
  <c r="U2" i="23" s="1"/>
  <c r="AC2" i="62"/>
  <c r="AC2" i="23" s="1"/>
  <c r="J2" i="62"/>
  <c r="J2" i="23" s="1"/>
  <c r="R2" i="62"/>
  <c r="R2" i="23" s="1"/>
  <c r="G2" i="63"/>
  <c r="G2" i="24" s="1"/>
  <c r="O2" i="63"/>
  <c r="O2" i="24" s="1"/>
  <c r="W2" i="63"/>
  <c r="W2" i="24" s="1"/>
  <c r="AE2" i="63"/>
  <c r="AE2" i="24" s="1"/>
  <c r="L2" i="63"/>
  <c r="L2" i="24" s="1"/>
  <c r="H2" i="63"/>
  <c r="H2" i="24" s="1"/>
  <c r="P2" i="63"/>
  <c r="P2" i="24" s="1"/>
  <c r="X2" i="63"/>
  <c r="X2" i="24" s="1"/>
  <c r="AF2" i="63"/>
  <c r="AF2" i="24" s="1"/>
  <c r="D2" i="24"/>
  <c r="I2" i="63"/>
  <c r="I2" i="24" s="1"/>
  <c r="Q2" i="63"/>
  <c r="Q2" i="24" s="1"/>
  <c r="Y2" i="63"/>
  <c r="Y2" i="24" s="1"/>
  <c r="E2" i="63"/>
  <c r="E2" i="24" s="1"/>
  <c r="AB2" i="63"/>
  <c r="AB2" i="24" s="1"/>
  <c r="J2" i="63"/>
  <c r="J2" i="24" s="1"/>
  <c r="R2" i="63"/>
  <c r="R2" i="24" s="1"/>
  <c r="Z2" i="63"/>
  <c r="Z2" i="24" s="1"/>
  <c r="AA2" i="63"/>
  <c r="AA2" i="24" s="1"/>
  <c r="T2" i="63"/>
  <c r="T2" i="24" s="1"/>
  <c r="M2" i="63"/>
  <c r="M2" i="24" s="1"/>
  <c r="U2" i="63"/>
  <c r="U2" i="24" s="1"/>
  <c r="AC2" i="63"/>
  <c r="AC2" i="24" s="1"/>
  <c r="S2" i="63"/>
  <c r="S2" i="24" s="1"/>
  <c r="F2" i="63"/>
  <c r="F2" i="24" s="1"/>
  <c r="N2" i="63"/>
  <c r="N2" i="24" s="1"/>
  <c r="V2" i="63"/>
  <c r="V2" i="24" s="1"/>
  <c r="AD2" i="63"/>
  <c r="AD2" i="24" s="1"/>
  <c r="K2" i="63"/>
  <c r="K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<sst xmlns="http://schemas.openxmlformats.org/spreadsheetml/2006/main" count="53128" uniqueCount="4272">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</sst>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4256</v>
      </c>
      <c r="C1" s="104">
        <v>45660</v>
      </c>
      <c r="E1" s="106" t="s">
        <v>3851</v>
      </c>
      <c r="F1" s="106" t="s">
        <v>3851</v>
      </c>
    </row>
    <row r="2" spans="1:6">
      <c r="B2" t="str">
        <f>LOOKUP(B1,E2:F51,F2:F51)</f>
        <v>TN</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TN</v>
      </c>
    </row>
    <row r="2" spans="1:8">
      <c r="E2">
        <v>2021</v>
      </c>
      <c r="F2">
        <v>2022</v>
      </c>
      <c r="G2" t="s">
        <v>4265</v>
      </c>
      <c r="H2" t="s">
        <v>4266</v>
      </c>
    </row>
    <row r="3" spans="1:8">
      <c r="A3" t="s">
        <v>4105</v>
      </c>
      <c r="C3" t="s">
        <v>4195</v>
      </c>
      <c r="D3" t="s">
        <v>4196</v>
      </c>
      <c r="E3" s="107">
        <f>SUMIFS('SEDS 2022'!F:F,'SEDS 2022'!$C:$C,$A3,'SEDS 2022'!$B:$B,$A$1)</f>
        <v>668879</v>
      </c>
      <c r="F3" s="107">
        <f>SUMIFS('SEDS 2022'!G:G,'SEDS 2022'!$C:$C,$A3,'SEDS 2022'!$B:$B,$A$1)</f>
        <v>663844</v>
      </c>
      <c r="G3" s="82">
        <f>F3/E3</f>
        <v>0.99247248007487154</v>
      </c>
    </row>
    <row r="4" spans="1:8">
      <c r="A4" t="s">
        <v>3864</v>
      </c>
      <c r="C4" t="s">
        <v>4197</v>
      </c>
      <c r="D4" t="s">
        <v>4198</v>
      </c>
      <c r="E4" s="107">
        <f>SUMIFS('SEDS 2022'!F:F,'SEDS 2022'!$C:$C,$A4,'SEDS 2022'!$B:$B,$A$1)</f>
        <v>3969</v>
      </c>
      <c r="F4" s="107">
        <f>SUMIFS('SEDS 2022'!G:G,'SEDS 2022'!$C:$C,$A4,'SEDS 2022'!$B:$B,$A$1)</f>
        <v>4021</v>
      </c>
      <c r="G4" s="82">
        <f t="shared" ref="G4:G12" si="0">F4/E4</f>
        <v>1.0131015369110608</v>
      </c>
    </row>
    <row r="5" spans="1:8">
      <c r="A5" t="s">
        <v>3909</v>
      </c>
      <c r="C5" t="s">
        <v>4199</v>
      </c>
      <c r="D5" t="s">
        <v>4200</v>
      </c>
      <c r="E5" s="107">
        <f>SUMIFS('SEDS 2022'!F:F,'SEDS 2022'!$C:$C,$A5,'SEDS 2022'!$B:$B,$A$1)</f>
        <v>27011</v>
      </c>
      <c r="F5" s="107">
        <f>SUMIFS('SEDS 2022'!G:G,'SEDS 2022'!$C:$C,$A5,'SEDS 2022'!$B:$B,$A$1)</f>
        <v>27206</v>
      </c>
      <c r="G5" s="82">
        <f t="shared" si="0"/>
        <v>1.0072192810336529</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58</v>
      </c>
      <c r="F7" s="107">
        <f>SUMIFS('SEDS 2022'!G:G,'SEDS 2022'!$C:$C,$A7,'SEDS 2022'!$B:$B,$A$1)</f>
        <v>59</v>
      </c>
      <c r="G7" s="82">
        <f t="shared" si="0"/>
        <v>1.0172413793103448</v>
      </c>
    </row>
    <row r="8" spans="1:8">
      <c r="A8" t="s">
        <v>3973</v>
      </c>
      <c r="B8" t="s">
        <v>3859</v>
      </c>
      <c r="C8" t="s">
        <v>4205</v>
      </c>
      <c r="D8" t="s">
        <v>4206</v>
      </c>
      <c r="E8" s="107">
        <f>SUMIFS('SEDS 2022'!F:F,'SEDS 2022'!$C:$C,$A8,'SEDS 2022'!$B:$B,$A$1)</f>
        <v>94663</v>
      </c>
      <c r="F8" s="107">
        <f>SUMIFS('SEDS 2022'!G:G,'SEDS 2022'!$C:$C,$A8,'SEDS 2022'!$B:$B,$A$1)</f>
        <v>85426</v>
      </c>
      <c r="G8" s="82">
        <f t="shared" si="0"/>
        <v>0.90242227691917642</v>
      </c>
      <c r="H8" t="s">
        <v>122</v>
      </c>
    </row>
    <row r="9" spans="1:8">
      <c r="A9" t="s">
        <v>4055</v>
      </c>
      <c r="C9" t="s">
        <v>4207</v>
      </c>
      <c r="D9" t="s">
        <v>4208</v>
      </c>
      <c r="E9" s="107">
        <f>SUMIFS('SEDS 2022'!F:F,'SEDS 2022'!$C:$C,$A9,'SEDS 2022'!$B:$B,$A$1)</f>
        <v>46</v>
      </c>
      <c r="F9" s="107">
        <f>SUMIFS('SEDS 2022'!G:G,'SEDS 2022'!$C:$C,$A9,'SEDS 2022'!$B:$B,$A$1)</f>
        <v>103</v>
      </c>
      <c r="G9" s="82">
        <f t="shared" si="0"/>
        <v>2.2391304347826089</v>
      </c>
    </row>
    <row r="10" spans="1:8">
      <c r="A10" t="s">
        <v>4004</v>
      </c>
      <c r="C10" t="s">
        <v>4209</v>
      </c>
      <c r="D10" t="s">
        <v>4210</v>
      </c>
      <c r="E10" s="107">
        <f>SUMIFS('SEDS 2022'!F:F,'SEDS 2022'!$C:$C,$A10,'SEDS 2022'!$B:$B,$A$1)</f>
        <v>19163</v>
      </c>
      <c r="F10" s="107">
        <f>SUMIFS('SEDS 2022'!G:G,'SEDS 2022'!$C:$C,$A10,'SEDS 2022'!$B:$B,$A$1)</f>
        <v>19342</v>
      </c>
      <c r="G10" s="82">
        <f t="shared" si="0"/>
        <v>1.0093409173928924</v>
      </c>
    </row>
    <row r="11" spans="1:8">
      <c r="A11" t="s">
        <v>3892</v>
      </c>
      <c r="C11" t="s">
        <v>4211</v>
      </c>
      <c r="D11" t="s">
        <v>4212</v>
      </c>
      <c r="E11" s="107">
        <f>SUMIFS('SEDS 2022'!F:F,'SEDS 2022'!$C:$C,$A11,'SEDS 2022'!$B:$B,$A$1)</f>
        <v>159026</v>
      </c>
      <c r="F11" s="107">
        <f>SUMIFS('SEDS 2022'!G:G,'SEDS 2022'!$C:$C,$A11,'SEDS 2022'!$B:$B,$A$1)</f>
        <v>160552</v>
      </c>
      <c r="G11" s="82">
        <f t="shared" si="0"/>
        <v>1.0095959151333744</v>
      </c>
      <c r="H11" t="s">
        <v>124</v>
      </c>
    </row>
    <row r="12" spans="1:8">
      <c r="A12" t="s">
        <v>3993</v>
      </c>
      <c r="C12" t="s">
        <v>4213</v>
      </c>
      <c r="D12" t="s">
        <v>4214</v>
      </c>
      <c r="E12" s="107">
        <f>SUMIFS('SEDS 2022'!F:F,'SEDS 2022'!$C:$C,$A12,'SEDS 2022'!$B:$B,$A$1)</f>
        <v>390122</v>
      </c>
      <c r="F12" s="107">
        <f>SUMIFS('SEDS 2022'!G:G,'SEDS 2022'!$C:$C,$A12,'SEDS 2022'!$B:$B,$A$1)</f>
        <v>392278</v>
      </c>
      <c r="G12" s="82">
        <f t="shared" si="0"/>
        <v>1.0055264763330445</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1.0055264763330445</v>
      </c>
      <c r="E2">
        <f>$D$2*INDEX('AEO 2023 Table 7'!18:18,MATCH(E$1,'AEO 2023 Table 7'!1:1,0))/INDEX('AEO 2023 Table 7'!18:18,MATCH($D$1,'AEO 2023 Table 7'!1:1,0))</f>
        <v>1.026059554686479</v>
      </c>
      <c r="F2">
        <f>$D$2*INDEX('AEO 2023 Table 7'!18:18,MATCH(F$1,'AEO 2023 Table 7'!1:1,0))/INDEX('AEO 2023 Table 7'!18:18,MATCH($D$1,'AEO 2023 Table 7'!1:1,0))</f>
        <v>1.0335383967119058</v>
      </c>
      <c r="G2">
        <f>$D$2*INDEX('AEO 2023 Table 7'!18:18,MATCH(G$1,'AEO 2023 Table 7'!1:1,0))/INDEX('AEO 2023 Table 7'!18:18,MATCH($D$1,'AEO 2023 Table 7'!1:1,0))</f>
        <v>1.0373767197878898</v>
      </c>
      <c r="H2">
        <f>$D$2*INDEX('AEO 2023 Table 7'!18:18,MATCH(H$1,'AEO 2023 Table 7'!1:1,0))/INDEX('AEO 2023 Table 7'!18:18,MATCH($D$1,'AEO 2023 Table 7'!1:1,0))</f>
        <v>1.0447601564439202</v>
      </c>
      <c r="I2">
        <f>$D$2*INDEX('AEO 2023 Table 7'!18:18,MATCH(I$1,'AEO 2023 Table 7'!1:1,0))/INDEX('AEO 2023 Table 7'!18:18,MATCH($D$1,'AEO 2023 Table 7'!1:1,0))</f>
        <v>1.0545548916230596</v>
      </c>
      <c r="J2">
        <f>$D$2*INDEX('AEO 2023 Table 7'!18:18,MATCH(J$1,'AEO 2023 Table 7'!1:1,0))/INDEX('AEO 2023 Table 7'!18:18,MATCH($D$1,'AEO 2023 Table 7'!1:1,0))</f>
        <v>1.0636166879378584</v>
      </c>
      <c r="K2">
        <f>$D$2*INDEX('AEO 2023 Table 7'!18:18,MATCH(K$1,'AEO 2023 Table 7'!1:1,0))/INDEX('AEO 2023 Table 7'!18:18,MATCH($D$1,'AEO 2023 Table 7'!1:1,0))</f>
        <v>1.0706949133482666</v>
      </c>
      <c r="L2">
        <f>$D$2*INDEX('AEO 2023 Table 7'!18:18,MATCH(L$1,'AEO 2023 Table 7'!1:1,0))/INDEX('AEO 2023 Table 7'!18:18,MATCH($D$1,'AEO 2023 Table 7'!1:1,0))</f>
        <v>1.0760952105503774</v>
      </c>
      <c r="M2">
        <f>$D$2*INDEX('AEO 2023 Table 7'!18:18,MATCH(M$1,'AEO 2023 Table 7'!1:1,0))/INDEX('AEO 2023 Table 7'!18:18,MATCH($D$1,'AEO 2023 Table 7'!1:1,0))</f>
        <v>1.0806683719337158</v>
      </c>
      <c r="N2">
        <f>$D$2*INDEX('AEO 2023 Table 7'!18:18,MATCH(N$1,'AEO 2023 Table 7'!1:1,0))/INDEX('AEO 2023 Table 7'!18:18,MATCH($D$1,'AEO 2023 Table 7'!1:1,0))</f>
        <v>1.0845149838098032</v>
      </c>
      <c r="O2">
        <f>$D$2*INDEX('AEO 2023 Table 7'!18:18,MATCH(O$1,'AEO 2023 Table 7'!1:1,0))/INDEX('AEO 2023 Table 7'!18:18,MATCH($D$1,'AEO 2023 Table 7'!1:1,0))</f>
        <v>1.0900700019797978</v>
      </c>
      <c r="P2">
        <f>$D$2*INDEX('AEO 2023 Table 7'!18:18,MATCH(P$1,'AEO 2023 Table 7'!1:1,0))/INDEX('AEO 2023 Table 7'!18:18,MATCH($D$1,'AEO 2023 Table 7'!1:1,0))</f>
        <v>1.0971637684483402</v>
      </c>
      <c r="Q2">
        <f>$D$2*INDEX('AEO 2023 Table 7'!18:18,MATCH(Q$1,'AEO 2023 Table 7'!1:1,0))/INDEX('AEO 2023 Table 7'!18:18,MATCH($D$1,'AEO 2023 Table 7'!1:1,0))</f>
        <v>1.1036423636412802</v>
      </c>
      <c r="R2">
        <f>$D$2*INDEX('AEO 2023 Table 7'!18:18,MATCH(R$1,'AEO 2023 Table 7'!1:1,0))/INDEX('AEO 2023 Table 7'!18:18,MATCH($D$1,'AEO 2023 Table 7'!1:1,0))</f>
        <v>1.1089058121807731</v>
      </c>
      <c r="S2">
        <f>$D$2*INDEX('AEO 2023 Table 7'!18:18,MATCH(S$1,'AEO 2023 Table 7'!1:1,0))/INDEX('AEO 2023 Table 7'!18:18,MATCH($D$1,'AEO 2023 Table 7'!1:1,0))</f>
        <v>1.115022816161042</v>
      </c>
      <c r="T2">
        <f>$D$2*INDEX('AEO 2023 Table 7'!18:18,MATCH(T$1,'AEO 2023 Table 7'!1:1,0))/INDEX('AEO 2023 Table 7'!18:18,MATCH($D$1,'AEO 2023 Table 7'!1:1,0))</f>
        <v>1.1219252534429316</v>
      </c>
      <c r="U2">
        <f>$D$2*INDEX('AEO 2023 Table 7'!18:18,MATCH(U$1,'AEO 2023 Table 7'!1:1,0))/INDEX('AEO 2023 Table 7'!18:18,MATCH($D$1,'AEO 2023 Table 7'!1:1,0))</f>
        <v>1.12887975371163</v>
      </c>
      <c r="V2">
        <f>$D$2*INDEX('AEO 2023 Table 7'!18:18,MATCH(V$1,'AEO 2023 Table 7'!1:1,0))/INDEX('AEO 2023 Table 7'!18:18,MATCH($D$1,'AEO 2023 Table 7'!1:1,0))</f>
        <v>1.1368235356052034</v>
      </c>
      <c r="W2">
        <f>$D$2*INDEX('AEO 2023 Table 7'!18:18,MATCH(W$1,'AEO 2023 Table 7'!1:1,0))/INDEX('AEO 2023 Table 7'!18:18,MATCH($D$1,'AEO 2023 Table 7'!1:1,0))</f>
        <v>1.1449636543400703</v>
      </c>
      <c r="X2">
        <f>$D$2*INDEX('AEO 2023 Table 7'!18:18,MATCH(X$1,'AEO 2023 Table 7'!1:1,0))/INDEX('AEO 2023 Table 7'!18:18,MATCH($D$1,'AEO 2023 Table 7'!1:1,0))</f>
        <v>1.1534526725708187</v>
      </c>
      <c r="Y2">
        <f>$D$2*INDEX('AEO 2023 Table 7'!18:18,MATCH(Y$1,'AEO 2023 Table 7'!1:1,0))/INDEX('AEO 2023 Table 7'!18:18,MATCH($D$1,'AEO 2023 Table 7'!1:1,0))</f>
        <v>1.161697176149586</v>
      </c>
      <c r="Z2">
        <f>$D$2*INDEX('AEO 2023 Table 7'!18:18,MATCH(Z$1,'AEO 2023 Table 7'!1:1,0))/INDEX('AEO 2023 Table 7'!18:18,MATCH($D$1,'AEO 2023 Table 7'!1:1,0))</f>
        <v>1.1702348032878445</v>
      </c>
      <c r="AA2">
        <f>$D$2*INDEX('AEO 2023 Table 7'!18:18,MATCH(AA$1,'AEO 2023 Table 7'!1:1,0))/INDEX('AEO 2023 Table 7'!18:18,MATCH($D$1,'AEO 2023 Table 7'!1:1,0))</f>
        <v>1.179310932245812</v>
      </c>
      <c r="AB2">
        <f>$D$2*INDEX('AEO 2023 Table 7'!18:18,MATCH(AB$1,'AEO 2023 Table 7'!1:1,0))/INDEX('AEO 2023 Table 7'!18:18,MATCH($D$1,'AEO 2023 Table 7'!1:1,0))</f>
        <v>1.1898563923044645</v>
      </c>
      <c r="AC2">
        <f>$D$2*INDEX('AEO 2023 Table 7'!18:18,MATCH(AC$1,'AEO 2023 Table 7'!1:1,0))/INDEX('AEO 2023 Table 7'!18:18,MATCH($D$1,'AEO 2023 Table 7'!1:1,0))</f>
        <v>1.2011776155158329</v>
      </c>
      <c r="AD2">
        <f>$D$2*INDEX('AEO 2023 Table 7'!18:18,MATCH(AD$1,'AEO 2023 Table 7'!1:1,0))/INDEX('AEO 2023 Table 7'!18:18,MATCH($D$1,'AEO 2023 Table 7'!1:1,0))</f>
        <v>1.2128577535323637</v>
      </c>
      <c r="AE2">
        <f>$D$2*INDEX('AEO 2023 Table 7'!18:18,MATCH(AE$1,'AEO 2023 Table 7'!1:1,0))/INDEX('AEO 2023 Table 7'!18:18,MATCH($D$1,'AEO 2023 Table 7'!1:1,0))</f>
        <v>1.2246915763283537</v>
      </c>
      <c r="AF2">
        <f>$D$2*INDEX('AEO 2023 Table 7'!18:18,MATCH(AF$1,'AEO 2023 Table 7'!1:1,0))/INDEX('AEO 2023 Table 7'!18:18,MATCH($D$1,'AEO 2023 Table 7'!1:1,0))</f>
        <v>1.2376061150060471</v>
      </c>
    </row>
    <row r="3" spans="1:32">
      <c r="A3" t="s">
        <v>124</v>
      </c>
      <c r="B3">
        <f>INDEX('AEO 2021 Table 7'!22:22,MATCH(B$1,'AEO 2021 Table 7'!1:1,0))/INDEX('AEO 2021 Table 7'!22:22,MATCH(B$1,'AEO 2021 Table 7'!1:1,0))</f>
        <v>1</v>
      </c>
      <c r="C3">
        <v>1</v>
      </c>
      <c r="D3" s="108">
        <f>'seds growth'!G11</f>
        <v>1.0095959151333744</v>
      </c>
      <c r="E3">
        <f>$D$3*INDEX('AEO 2023 Table 7'!22:22,MATCH(E$1,'AEO 2023 Table 7'!1:1,0))/INDEX('AEO 2023 Table 7'!22:22,MATCH($D$1,'AEO 2023 Table 7'!1:1,0))</f>
        <v>1.0752418058368636</v>
      </c>
      <c r="F3">
        <f>$D$3*INDEX('AEO 2023 Table 7'!22:22,MATCH(F$1,'AEO 2023 Table 7'!1:1,0))/INDEX('AEO 2023 Table 7'!22:22,MATCH($D$1,'AEO 2023 Table 7'!1:1,0))</f>
        <v>1.1125588296414761</v>
      </c>
      <c r="G3">
        <f>$D$3*INDEX('AEO 2023 Table 7'!22:22,MATCH(G$1,'AEO 2023 Table 7'!1:1,0))/INDEX('AEO 2023 Table 7'!22:22,MATCH($D$1,'AEO 2023 Table 7'!1:1,0))</f>
        <v>1.1357058448094191</v>
      </c>
      <c r="H3">
        <f>$D$3*INDEX('AEO 2023 Table 7'!22:22,MATCH(H$1,'AEO 2023 Table 7'!1:1,0))/INDEX('AEO 2023 Table 7'!22:22,MATCH($D$1,'AEO 2023 Table 7'!1:1,0))</f>
        <v>1.1525938118800596</v>
      </c>
      <c r="I3">
        <f>$D$3*INDEX('AEO 2023 Table 7'!22:22,MATCH(I$1,'AEO 2023 Table 7'!1:1,0))/INDEX('AEO 2023 Table 7'!22:22,MATCH($D$1,'AEO 2023 Table 7'!1:1,0))</f>
        <v>1.1652640606302187</v>
      </c>
      <c r="J3">
        <f>$D$3*INDEX('AEO 2023 Table 7'!22:22,MATCH(J$1,'AEO 2023 Table 7'!1:1,0))/INDEX('AEO 2023 Table 7'!22:22,MATCH($D$1,'AEO 2023 Table 7'!1:1,0))</f>
        <v>1.1749399908140203</v>
      </c>
      <c r="K3">
        <f>$D$3*INDEX('AEO 2023 Table 7'!22:22,MATCH(K$1,'AEO 2023 Table 7'!1:1,0))/INDEX('AEO 2023 Table 7'!22:22,MATCH($D$1,'AEO 2023 Table 7'!1:1,0))</f>
        <v>1.1821720442915484</v>
      </c>
      <c r="L3">
        <f>$D$3*INDEX('AEO 2023 Table 7'!22:22,MATCH(L$1,'AEO 2023 Table 7'!1:1,0))/INDEX('AEO 2023 Table 7'!22:22,MATCH($D$1,'AEO 2023 Table 7'!1:1,0))</f>
        <v>1.1874951456061038</v>
      </c>
      <c r="M3">
        <f>$D$3*INDEX('AEO 2023 Table 7'!22:22,MATCH(M$1,'AEO 2023 Table 7'!1:1,0))/INDEX('AEO 2023 Table 7'!22:22,MATCH($D$1,'AEO 2023 Table 7'!1:1,0))</f>
        <v>1.1911534465328781</v>
      </c>
      <c r="N3">
        <f>$D$3*INDEX('AEO 2023 Table 7'!22:22,MATCH(N$1,'AEO 2023 Table 7'!1:1,0))/INDEX('AEO 2023 Table 7'!22:22,MATCH($D$1,'AEO 2023 Table 7'!1:1,0))</f>
        <v>1.1940960637241471</v>
      </c>
      <c r="O3">
        <f>$D$3*INDEX('AEO 2023 Table 7'!22:22,MATCH(O$1,'AEO 2023 Table 7'!1:1,0))/INDEX('AEO 2023 Table 7'!22:22,MATCH($D$1,'AEO 2023 Table 7'!1:1,0))</f>
        <v>1.1967127942487807</v>
      </c>
      <c r="P3">
        <f>$D$3*INDEX('AEO 2023 Table 7'!22:22,MATCH(P$1,'AEO 2023 Table 7'!1:1,0))/INDEX('AEO 2023 Table 7'!22:22,MATCH($D$1,'AEO 2023 Table 7'!1:1,0))</f>
        <v>1.1992679848326235</v>
      </c>
      <c r="Q3">
        <f>$D$3*INDEX('AEO 2023 Table 7'!22:22,MATCH(Q$1,'AEO 2023 Table 7'!1:1,0))/INDEX('AEO 2023 Table 7'!22:22,MATCH($D$1,'AEO 2023 Table 7'!1:1,0))</f>
        <v>1.2013224959860664</v>
      </c>
      <c r="R3">
        <f>$D$3*INDEX('AEO 2023 Table 7'!22:22,MATCH(R$1,'AEO 2023 Table 7'!1:1,0))/INDEX('AEO 2023 Table 7'!22:22,MATCH($D$1,'AEO 2023 Table 7'!1:1,0))</f>
        <v>1.2030862458784954</v>
      </c>
      <c r="S3">
        <f>$D$3*INDEX('AEO 2023 Table 7'!22:22,MATCH(S$1,'AEO 2023 Table 7'!1:1,0))/INDEX('AEO 2023 Table 7'!22:22,MATCH($D$1,'AEO 2023 Table 7'!1:1,0))</f>
        <v>1.204620935550023</v>
      </c>
      <c r="T3">
        <f>$D$3*INDEX('AEO 2023 Table 7'!22:22,MATCH(T$1,'AEO 2023 Table 7'!1:1,0))/INDEX('AEO 2023 Table 7'!22:22,MATCH($D$1,'AEO 2023 Table 7'!1:1,0))</f>
        <v>1.2053324076889822</v>
      </c>
      <c r="U3">
        <f>$D$3*INDEX('AEO 2023 Table 7'!22:22,MATCH(U$1,'AEO 2023 Table 7'!1:1,0))/INDEX('AEO 2023 Table 7'!22:22,MATCH($D$1,'AEO 2023 Table 7'!1:1,0))</f>
        <v>1.2056222081076149</v>
      </c>
      <c r="V3">
        <f>$D$3*INDEX('AEO 2023 Table 7'!22:22,MATCH(V$1,'AEO 2023 Table 7'!1:1,0))/INDEX('AEO 2023 Table 7'!22:22,MATCH($D$1,'AEO 2023 Table 7'!1:1,0))</f>
        <v>1.2056188710502418</v>
      </c>
      <c r="W3">
        <f>$D$3*INDEX('AEO 2023 Table 7'!22:22,MATCH(W$1,'AEO 2023 Table 7'!1:1,0))/INDEX('AEO 2023 Table 7'!22:22,MATCH($D$1,'AEO 2023 Table 7'!1:1,0))</f>
        <v>1.205317390930805</v>
      </c>
      <c r="X3">
        <f>$D$3*INDEX('AEO 2023 Table 7'!22:22,MATCH(X$1,'AEO 2023 Table 7'!1:1,0))/INDEX('AEO 2023 Table 7'!22:22,MATCH($D$1,'AEO 2023 Table 7'!1:1,0))</f>
        <v>1.2048609620318769</v>
      </c>
      <c r="Y3">
        <f>$D$3*INDEX('AEO 2023 Table 7'!22:22,MATCH(Y$1,'AEO 2023 Table 7'!1:1,0))/INDEX('AEO 2023 Table 7'!22:22,MATCH($D$1,'AEO 2023 Table 7'!1:1,0))</f>
        <v>1.2039782988496968</v>
      </c>
      <c r="Z3">
        <f>$D$3*INDEX('AEO 2023 Table 7'!22:22,MATCH(Z$1,'AEO 2023 Table 7'!1:1,0))/INDEX('AEO 2023 Table 7'!22:22,MATCH($D$1,'AEO 2023 Table 7'!1:1,0))</f>
        <v>1.2031192539787494</v>
      </c>
      <c r="AA3">
        <f>$D$3*INDEX('AEO 2023 Table 7'!22:22,MATCH(AA$1,'AEO 2023 Table 7'!1:1,0))/INDEX('AEO 2023 Table 7'!22:22,MATCH($D$1,'AEO 2023 Table 7'!1:1,0))</f>
        <v>1.2020944551666801</v>
      </c>
      <c r="AB3">
        <f>$D$3*INDEX('AEO 2023 Table 7'!22:22,MATCH(AB$1,'AEO 2023 Table 7'!1:1,0))/INDEX('AEO 2023 Table 7'!22:22,MATCH($D$1,'AEO 2023 Table 7'!1:1,0))</f>
        <v>1.2014090638571526</v>
      </c>
      <c r="AC3">
        <f>$D$3*INDEX('AEO 2023 Table 7'!22:22,MATCH(AC$1,'AEO 2023 Table 7'!1:1,0))/INDEX('AEO 2023 Table 7'!22:22,MATCH($D$1,'AEO 2023 Table 7'!1:1,0))</f>
        <v>1.2002251852187065</v>
      </c>
      <c r="AD3">
        <f>$D$3*INDEX('AEO 2023 Table 7'!22:22,MATCH(AD$1,'AEO 2023 Table 7'!1:1,0))/INDEX('AEO 2023 Table 7'!22:22,MATCH($D$1,'AEO 2023 Table 7'!1:1,0))</f>
        <v>1.1991410385673273</v>
      </c>
      <c r="AE3">
        <f>$D$3*INDEX('AEO 2023 Table 7'!22:22,MATCH(AE$1,'AEO 2023 Table 7'!1:1,0))/INDEX('AEO 2023 Table 7'!22:22,MATCH($D$1,'AEO 2023 Table 7'!1:1,0))</f>
        <v>1.1978445227354573</v>
      </c>
      <c r="AF3">
        <f>$D$3*INDEX('AEO 2023 Table 7'!22:22,MATCH(AF$1,'AEO 2023 Table 7'!1:1,0))/INDEX('AEO 2023 Table 7'!22:22,MATCH($D$1,'AEO 2023 Table 7'!1:1,0))</f>
        <v>1.1967143764742592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0.90242227691917642</v>
      </c>
      <c r="E4">
        <f>$D$4*'AEO 2023 Table 7'!G65/'AEO 2023 Table 7'!$F$65*'calibration multiplier'!$E$3</f>
        <v>0.96854219622443105</v>
      </c>
      <c r="F4">
        <f>$D$4*'AEO 2023 Table 7'!H65/'AEO 2023 Table 7'!$F$65*'calibration multiplier'!$E$3</f>
        <v>0.98239820872589978</v>
      </c>
      <c r="G4">
        <f>$D$4*'AEO 2023 Table 7'!I65/'AEO 2023 Table 7'!$F$65*'calibration multiplier'!$E$3</f>
        <v>0.98430041209196639</v>
      </c>
      <c r="H4">
        <f>$D$4*'AEO 2023 Table 7'!J65/'AEO 2023 Table 7'!$F$65*'calibration multiplier'!$E$3</f>
        <v>0.9967886927215579</v>
      </c>
      <c r="I4">
        <f>$D$4*'AEO 2023 Table 7'!K65/'AEO 2023 Table 7'!$F$65*'calibration multiplier'!$E$3</f>
        <v>1.0091295107340779</v>
      </c>
      <c r="J4">
        <f>$D$4*'AEO 2023 Table 7'!L65/'AEO 2023 Table 7'!$F$65*'calibration multiplier'!$E$3</f>
        <v>1.0188932746264223</v>
      </c>
      <c r="K4">
        <f>$D$4*'AEO 2023 Table 7'!M65/'AEO 2023 Table 7'!$F$65*'calibration multiplier'!$E$3</f>
        <v>1.0261556475318045</v>
      </c>
      <c r="L4">
        <f>$D$4*'AEO 2023 Table 7'!N65/'AEO 2023 Table 7'!$F$65*'calibration multiplier'!$E$3</f>
        <v>1.0312524449733813</v>
      </c>
      <c r="M4">
        <f>$D$4*'AEO 2023 Table 7'!O65/'AEO 2023 Table 7'!$F$65*'calibration multiplier'!$E$3</f>
        <v>1.0363540719766526</v>
      </c>
      <c r="N4">
        <f>$D$4*'AEO 2023 Table 7'!P65/'AEO 2023 Table 7'!$F$65*'calibration multiplier'!$E$3</f>
        <v>1.044452924967519</v>
      </c>
      <c r="O4">
        <f>$D$4*'AEO 2023 Table 7'!Q65/'AEO 2023 Table 7'!$F$65*'calibration multiplier'!$E$3</f>
        <v>1.0529886923063465</v>
      </c>
      <c r="P4">
        <f>$D$4*'AEO 2023 Table 7'!R65/'AEO 2023 Table 7'!$F$65*'calibration multiplier'!$E$3</f>
        <v>1.0607015023324342</v>
      </c>
      <c r="Q4">
        <f>$D$4*'AEO 2023 Table 7'!S65/'AEO 2023 Table 7'!$F$65*'calibration multiplier'!$E$3</f>
        <v>1.0698844309383222</v>
      </c>
      <c r="R4">
        <f>$D$4*'AEO 2023 Table 7'!T65/'AEO 2023 Table 7'!$F$65*'calibration multiplier'!$E$3</f>
        <v>1.0817654746775276</v>
      </c>
      <c r="S4">
        <f>$D$4*'AEO 2023 Table 7'!U65/'AEO 2023 Table 7'!$F$65*'calibration multiplier'!$E$3</f>
        <v>1.0959547269359156</v>
      </c>
      <c r="T4">
        <f>$D$4*'AEO 2023 Table 7'!V65/'AEO 2023 Table 7'!$F$65*'calibration multiplier'!$E$3</f>
        <v>1.1108545687049518</v>
      </c>
      <c r="U4">
        <f>$D$4*'AEO 2023 Table 7'!W65/'AEO 2023 Table 7'!$F$65*'calibration multiplier'!$E$3</f>
        <v>1.1264109088936578</v>
      </c>
      <c r="V4">
        <f>$D$4*'AEO 2023 Table 7'!X65/'AEO 2023 Table 7'!$F$65*'calibration multiplier'!$E$3</f>
        <v>1.14449149999468</v>
      </c>
      <c r="W4">
        <f>$D$4*'AEO 2023 Table 7'!Y65/'AEO 2023 Table 7'!$F$65*'calibration multiplier'!$E$3</f>
        <v>1.1618003271369237</v>
      </c>
      <c r="X4">
        <f>$D$4*'AEO 2023 Table 7'!Z65/'AEO 2023 Table 7'!$F$65*'calibration multiplier'!$E$3</f>
        <v>1.1794105189289033</v>
      </c>
      <c r="Y4">
        <f>$D$4*'AEO 2023 Table 7'!AA65/'AEO 2023 Table 7'!$F$65*'calibration multiplier'!$E$3</f>
        <v>1.1972885904095365</v>
      </c>
      <c r="Z4">
        <f>$D$4*'AEO 2023 Table 7'!AB65/'AEO 2023 Table 7'!$F$65*'calibration multiplier'!$E$3</f>
        <v>1.2151209420394622</v>
      </c>
      <c r="AA4">
        <f>$D$4*'AEO 2023 Table 7'!AC65/'AEO 2023 Table 7'!$F$65*'calibration multiplier'!$E$3</f>
        <v>1.2324780647986506</v>
      </c>
      <c r="AB4">
        <f>$D$4*'AEO 2023 Table 7'!AD65/'AEO 2023 Table 7'!$F$65*'calibration multiplier'!$E$3</f>
        <v>1.2493863602910322</v>
      </c>
      <c r="AC4">
        <f>$D$4*'AEO 2023 Table 7'!AE65/'AEO 2023 Table 7'!$F$65*'calibration multiplier'!$E$3</f>
        <v>1.2675146030674398</v>
      </c>
      <c r="AD4">
        <f>$D$4*'AEO 2023 Table 7'!AF65/'AEO 2023 Table 7'!$F$65*'calibration multiplier'!$E$3</f>
        <v>1.2858237934220005</v>
      </c>
      <c r="AE4">
        <f>$D$4*'AEO 2023 Table 7'!AG65/'AEO 2023 Table 7'!$F$65*'calibration multiplier'!$E$3</f>
        <v>1.3038692897080426</v>
      </c>
      <c r="AF4">
        <f>$D$4*'AEO 2023 Table 7'!AH65/'AEO 2023 Table 7'!$F$65*'calibration multiplier'!$E$3</f>
        <v>1.3239947172305082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1.0055264763330445</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1.003378297103833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1.0016896532779678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1.0078737302054521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1.0182965350399091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1.0270763011605235</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1.0348789886709289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1.0421016829219178</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1.049829081093189</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1.0588744496228879</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1.071638989428753</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1.0837934829735989</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1.0951325567763763</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1.107526626576592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1.1187802930550692</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1.1322605266553722</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1.1457653876095977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1.1584616659855891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1.1727941247176525</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1.1877343026165346</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1.2029942546255563</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1.2178894844244395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1.2320933637840614</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1.2461119318426883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1.2615888800873991</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1.2776346142380373</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1.2930174529282237</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1.3094328898640193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1.328396444083638</v>
      </c>
    </row>
    <row r="3" spans="1:32">
      <c r="A3" t="s">
        <v>124</v>
      </c>
      <c r="B3">
        <v>1</v>
      </c>
      <c r="C3">
        <v>1</v>
      </c>
      <c r="D3" s="108">
        <f>'seds growth'!G11</f>
        <v>1.0095959151333744</v>
      </c>
      <c r="E3">
        <f>$D$3*INDEX('AEO 2023 Table 49'!50:50,MATCH(E1,'AEO 2023 Table 49'!13:13,0))/INDEX('AEO 2023 Table 49'!50:50,MATCH($D$1,'AEO 2023 Table 49'!13:13,0))</f>
        <v>0.99379584594685966</v>
      </c>
      <c r="F3">
        <f>$D$3*INDEX('AEO 2023 Table 49'!50:50,MATCH(F1,'AEO 2023 Table 49'!13:13,0))/INDEX('AEO 2023 Table 49'!50:50,MATCH($D$1,'AEO 2023 Table 49'!13:13,0))</f>
        <v>0.98138048404344658</v>
      </c>
      <c r="G3">
        <f>$D$3*INDEX('AEO 2023 Table 49'!50:50,MATCH(G1,'AEO 2023 Table 49'!13:13,0))/INDEX('AEO 2023 Table 49'!50:50,MATCH($D$1,'AEO 2023 Table 49'!13:13,0))</f>
        <v>0.98039898189973163</v>
      </c>
      <c r="H3">
        <f>$D$3*INDEX('AEO 2023 Table 49'!50:50,MATCH(H1,'AEO 2023 Table 49'!13:13,0))/INDEX('AEO 2023 Table 49'!50:50,MATCH($D$1,'AEO 2023 Table 49'!13:13,0))</f>
        <v>0.98653983049778438</v>
      </c>
      <c r="I3">
        <f>$D$3*INDEX('AEO 2023 Table 49'!50:50,MATCH(I1,'AEO 2023 Table 49'!13:13,0))/INDEX('AEO 2023 Table 49'!50:50,MATCH($D$1,'AEO 2023 Table 49'!13:13,0))</f>
        <v>0.99090868610885918</v>
      </c>
      <c r="J3">
        <f>$D$3*INDEX('AEO 2023 Table 49'!50:50,MATCH(J1,'AEO 2023 Table 49'!13:13,0))/INDEX('AEO 2023 Table 49'!50:50,MATCH($D$1,'AEO 2023 Table 49'!13:13,0))</f>
        <v>0.99407988952531212</v>
      </c>
      <c r="K3">
        <f>$D$3*INDEX('AEO 2023 Table 49'!50:50,MATCH(K1,'AEO 2023 Table 49'!13:13,0))/INDEX('AEO 2023 Table 49'!50:50,MATCH($D$1,'AEO 2023 Table 49'!13:13,0))</f>
        <v>0.99471538417591854</v>
      </c>
      <c r="L3">
        <f>$D$3*INDEX('AEO 2023 Table 49'!50:50,MATCH(L1,'AEO 2023 Table 49'!13:13,0))/INDEX('AEO 2023 Table 49'!50:50,MATCH($D$1,'AEO 2023 Table 49'!13:13,0))</f>
        <v>0.99494471114435745</v>
      </c>
      <c r="M3">
        <f>$D$3*INDEX('AEO 2023 Table 49'!50:50,MATCH(M1,'AEO 2023 Table 49'!13:13,0))/INDEX('AEO 2023 Table 49'!50:50,MATCH($D$1,'AEO 2023 Table 49'!13:13,0))</f>
        <v>0.9952063377618775</v>
      </c>
      <c r="N3">
        <f>$D$3*INDEX('AEO 2023 Table 49'!50:50,MATCH(N1,'AEO 2023 Table 49'!13:13,0))/INDEX('AEO 2023 Table 49'!50:50,MATCH($D$1,'AEO 2023 Table 49'!13:13,0))</f>
        <v>0.99745207333638208</v>
      </c>
      <c r="O3">
        <f>$D$3*INDEX('AEO 2023 Table 49'!50:50,MATCH(O1,'AEO 2023 Table 49'!13:13,0))/INDEX('AEO 2023 Table 49'!50:50,MATCH($D$1,'AEO 2023 Table 49'!13:13,0))</f>
        <v>0.99743501894885522</v>
      </c>
      <c r="P3">
        <f>$D$3*INDEX('AEO 2023 Table 49'!50:50,MATCH(P1,'AEO 2023 Table 49'!13:13,0))/INDEX('AEO 2023 Table 49'!50:50,MATCH($D$1,'AEO 2023 Table 49'!13:13,0))</f>
        <v>0.99472057393729063</v>
      </c>
      <c r="Q3">
        <f>$D$3*INDEX('AEO 2023 Table 49'!50:50,MATCH(Q1,'AEO 2023 Table 49'!13:13,0))/INDEX('AEO 2023 Table 49'!50:50,MATCH($D$1,'AEO 2023 Table 49'!13:13,0))</f>
        <v>0.99245423592820237</v>
      </c>
      <c r="R3">
        <f>$D$3*INDEX('AEO 2023 Table 49'!50:50,MATCH(R1,'AEO 2023 Table 49'!13:13,0))/INDEX('AEO 2023 Table 49'!50:50,MATCH($D$1,'AEO 2023 Table 49'!13:13,0))</f>
        <v>0.9884748230347068</v>
      </c>
      <c r="S3">
        <f>$D$3*INDEX('AEO 2023 Table 49'!50:50,MATCH(S1,'AEO 2023 Table 49'!13:13,0))/INDEX('AEO 2023 Table 49'!50:50,MATCH($D$1,'AEO 2023 Table 49'!13:13,0))</f>
        <v>0.98769866478944746</v>
      </c>
      <c r="T3">
        <f>$D$3*INDEX('AEO 2023 Table 49'!50:50,MATCH(T1,'AEO 2023 Table 49'!13:13,0))/INDEX('AEO 2023 Table 49'!50:50,MATCH($D$1,'AEO 2023 Table 49'!13:13,0))</f>
        <v>0.98763562619996015</v>
      </c>
      <c r="U3">
        <f>$D$3*INDEX('AEO 2023 Table 49'!50:50,MATCH(U1,'AEO 2023 Table 49'!13:13,0))/INDEX('AEO 2023 Table 49'!50:50,MATCH($D$1,'AEO 2023 Table 49'!13:13,0))</f>
        <v>0.98647736974853284</v>
      </c>
      <c r="V3">
        <f>$D$3*INDEX('AEO 2023 Table 49'!50:50,MATCH(V1,'AEO 2023 Table 49'!13:13,0))/INDEX('AEO 2023 Table 49'!50:50,MATCH($D$1,'AEO 2023 Table 49'!13:13,0))</f>
        <v>0.98637955813773903</v>
      </c>
      <c r="W3">
        <f>$D$3*INDEX('AEO 2023 Table 49'!50:50,MATCH(W1,'AEO 2023 Table 49'!13:13,0))/INDEX('AEO 2023 Table 49'!50:50,MATCH($D$1,'AEO 2023 Table 49'!13:13,0))</f>
        <v>0.9855717590892753</v>
      </c>
      <c r="X3">
        <f>$D$3*INDEX('AEO 2023 Table 49'!50:50,MATCH(X1,'AEO 2023 Table 49'!13:13,0))/INDEX('AEO 2023 Table 49'!50:50,MATCH($D$1,'AEO 2023 Table 49'!13:13,0))</f>
        <v>0.98540176065198604</v>
      </c>
      <c r="Y3">
        <f>$D$3*INDEX('AEO 2023 Table 49'!50:50,MATCH(Y1,'AEO 2023 Table 49'!13:13,0))/INDEX('AEO 2023 Table 49'!50:50,MATCH($D$1,'AEO 2023 Table 49'!13:13,0))</f>
        <v>0.98463203425458767</v>
      </c>
      <c r="Z3">
        <f>$D$3*INDEX('AEO 2023 Table 49'!50:50,MATCH(Z1,'AEO 2023 Table 49'!13:13,0))/INDEX('AEO 2023 Table 49'!50:50,MATCH($D$1,'AEO 2023 Table 49'!13:13,0))</f>
        <v>0.98322054877037912</v>
      </c>
      <c r="AA3">
        <f>$D$3*INDEX('AEO 2023 Table 49'!50:50,MATCH(AA1,'AEO 2023 Table 49'!13:13,0))/INDEX('AEO 2023 Table 49'!50:50,MATCH($D$1,'AEO 2023 Table 49'!13:13,0))</f>
        <v>0.98109504176760043</v>
      </c>
      <c r="AB3">
        <f>$D$3*INDEX('AEO 2023 Table 49'!50:50,MATCH(AB1,'AEO 2023 Table 49'!13:13,0))/INDEX('AEO 2023 Table 49'!50:50,MATCH($D$1,'AEO 2023 Table 49'!13:13,0))</f>
        <v>0.97890946098177911</v>
      </c>
      <c r="AC3">
        <f>$D$3*INDEX('AEO 2023 Table 49'!50:50,MATCH(AC1,'AEO 2023 Table 49'!13:13,0))/INDEX('AEO 2023 Table 49'!50:50,MATCH($D$1,'AEO 2023 Table 49'!13:13,0))</f>
        <v>0.97608780770511516</v>
      </c>
      <c r="AD3">
        <f>$D$3*INDEX('AEO 2023 Table 49'!50:50,MATCH(AD1,'AEO 2023 Table 49'!13:13,0))/INDEX('AEO 2023 Table 49'!50:50,MATCH($D$1,'AEO 2023 Table 49'!13:13,0))</f>
        <v>0.97288430463958109</v>
      </c>
      <c r="AE3">
        <f>$D$3*INDEX('AEO 2023 Table 49'!50:50,MATCH(AE1,'AEO 2023 Table 49'!13:13,0))/INDEX('AEO 2023 Table 49'!50:50,MATCH($D$1,'AEO 2023 Table 49'!13:13,0))</f>
        <v>0.9715250623931605</v>
      </c>
      <c r="AF3">
        <f>$D$3*INDEX('AEO 2023 Table 49'!50:50,MATCH(AF1,'AEO 2023 Table 49'!13:13,0))/INDEX('AEO 2023 Table 49'!50:50,MATCH($D$1,'AEO 2023 Table 49'!13:13,0))</f>
        <v>0.97136470362709859</v>
      </c>
    </row>
    <row r="4" spans="1:32">
      <c r="A4" t="s">
        <v>122</v>
      </c>
      <c r="B4">
        <v>1</v>
      </c>
      <c r="C4">
        <v>1</v>
      </c>
      <c r="D4" s="108">
        <f>'seds growth'!G8</f>
        <v>0.90242227691917642</v>
      </c>
      <c r="E4">
        <f>$D$4*'AEO 2023 Table 7'!G65/'AEO 2023 Table 7'!$F$65</f>
        <v>0.96854219622443105</v>
      </c>
      <c r="F4">
        <f>$D$4*'AEO 2023 Table 7'!H65/'AEO 2023 Table 7'!$F$65</f>
        <v>0.98239820872589978</v>
      </c>
      <c r="G4">
        <f>$D$4*'AEO 2023 Table 7'!I65/'AEO 2023 Table 7'!$F$65</f>
        <v>0.98430041209196639</v>
      </c>
      <c r="H4">
        <f>$D$4*'AEO 2023 Table 7'!J65/'AEO 2023 Table 7'!$F$65</f>
        <v>0.9967886927215579</v>
      </c>
      <c r="I4">
        <f>$D$4*'AEO 2023 Table 7'!K65/'AEO 2023 Table 7'!$F$65</f>
        <v>1.0091295107340779</v>
      </c>
      <c r="J4">
        <f>$D$4*'AEO 2023 Table 7'!L65/'AEO 2023 Table 7'!$F$65</f>
        <v>1.0188932746264223</v>
      </c>
      <c r="K4">
        <f>$D$4*'AEO 2023 Table 7'!M65/'AEO 2023 Table 7'!$F$65</f>
        <v>1.0261556475318045</v>
      </c>
      <c r="L4">
        <f>$D$4*'AEO 2023 Table 7'!N65/'AEO 2023 Table 7'!$F$65</f>
        <v>1.0312524449733813</v>
      </c>
      <c r="M4">
        <f>$D$4*'AEO 2023 Table 7'!O65/'AEO 2023 Table 7'!$F$65</f>
        <v>1.0363540719766526</v>
      </c>
      <c r="N4">
        <f>$D$4*'AEO 2023 Table 7'!P65/'AEO 2023 Table 7'!$F$65</f>
        <v>1.044452924967519</v>
      </c>
      <c r="O4">
        <f>$D$4*'AEO 2023 Table 7'!Q65/'AEO 2023 Table 7'!$F$65</f>
        <v>1.0529886923063465</v>
      </c>
      <c r="P4">
        <f>$D$4*'AEO 2023 Table 7'!R65/'AEO 2023 Table 7'!$F$65</f>
        <v>1.0607015023324342</v>
      </c>
      <c r="Q4">
        <f>$D$4*'AEO 2023 Table 7'!S65/'AEO 2023 Table 7'!$F$65</f>
        <v>1.0698844309383222</v>
      </c>
      <c r="R4">
        <f>$D$4*'AEO 2023 Table 7'!T65/'AEO 2023 Table 7'!$F$65</f>
        <v>1.0817654746775276</v>
      </c>
      <c r="S4">
        <f>$D$4*'AEO 2023 Table 7'!U65/'AEO 2023 Table 7'!$F$65</f>
        <v>1.0959547269359156</v>
      </c>
      <c r="T4">
        <f>$D$4*'AEO 2023 Table 7'!V65/'AEO 2023 Table 7'!$F$65</f>
        <v>1.1108545687049518</v>
      </c>
      <c r="U4">
        <f>$D$4*'AEO 2023 Table 7'!W65/'AEO 2023 Table 7'!$F$65</f>
        <v>1.1264109088936578</v>
      </c>
      <c r="V4">
        <f>$D$4*'AEO 2023 Table 7'!X65/'AEO 2023 Table 7'!$F$65</f>
        <v>1.14449149999468</v>
      </c>
      <c r="W4">
        <f>$D$4*'AEO 2023 Table 7'!Y65/'AEO 2023 Table 7'!$F$65</f>
        <v>1.1618003271369237</v>
      </c>
      <c r="X4">
        <f>$D$4*'AEO 2023 Table 7'!Z65/'AEO 2023 Table 7'!$F$65</f>
        <v>1.1794105189289033</v>
      </c>
      <c r="Y4">
        <f>$D$4*'AEO 2023 Table 7'!AA65/'AEO 2023 Table 7'!$F$65</f>
        <v>1.1972885904095365</v>
      </c>
      <c r="Z4">
        <f>$D$4*'AEO 2023 Table 7'!AB65/'AEO 2023 Table 7'!$F$65</f>
        <v>1.2151209420394622</v>
      </c>
      <c r="AA4">
        <f>$D$4*'AEO 2023 Table 7'!AC65/'AEO 2023 Table 7'!$F$65</f>
        <v>1.2324780647986506</v>
      </c>
      <c r="AB4">
        <f>$D$4*'AEO 2023 Table 7'!AD65/'AEO 2023 Table 7'!$F$65</f>
        <v>1.2493863602910322</v>
      </c>
      <c r="AC4">
        <f>$D$4*'AEO 2023 Table 7'!AE65/'AEO 2023 Table 7'!$F$65</f>
        <v>1.2675146030674398</v>
      </c>
      <c r="AD4">
        <f>$D$4*'AEO 2023 Table 7'!AF65/'AEO 2023 Table 7'!$F$65</f>
        <v>1.2858237934220005</v>
      </c>
      <c r="AE4">
        <f>$D$4*'AEO 2023 Table 7'!AG65/'AEO 2023 Table 7'!$F$65</f>
        <v>1.3038692897080426</v>
      </c>
      <c r="AF4">
        <f>$D$4*'AEO 2023 Table 7'!AH65/'AEO 2023 Table 7'!$F$65</f>
        <v>1.3239947172305082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1.0055264763330445</v>
      </c>
      <c r="E2" s="108">
        <f>'growth rates from 2022 psgr'!E2</f>
        <v>1.026059554686479</v>
      </c>
      <c r="F2" s="108">
        <f>'growth rates from 2022 psgr'!F2</f>
        <v>1.0335383967119058</v>
      </c>
      <c r="G2" s="108">
        <f>'growth rates from 2022 psgr'!G2</f>
        <v>1.0373767197878898</v>
      </c>
      <c r="H2" s="108">
        <f>'growth rates from 2022 psgr'!H2</f>
        <v>1.0447601564439202</v>
      </c>
      <c r="I2" s="108">
        <f>'growth rates from 2022 psgr'!I2</f>
        <v>1.0545548916230596</v>
      </c>
      <c r="J2" s="108">
        <f>'growth rates from 2022 psgr'!J2</f>
        <v>1.0636166879378584</v>
      </c>
      <c r="K2" s="108">
        <f>'growth rates from 2022 psgr'!K2</f>
        <v>1.0706949133482666</v>
      </c>
      <c r="L2" s="108">
        <f>'growth rates from 2022 psgr'!L2</f>
        <v>1.0760952105503774</v>
      </c>
      <c r="M2" s="108">
        <f>'growth rates from 2022 psgr'!M2</f>
        <v>1.0806683719337158</v>
      </c>
      <c r="N2" s="108">
        <f>'growth rates from 2022 psgr'!N2</f>
        <v>1.0845149838098032</v>
      </c>
      <c r="O2" s="108">
        <f>'growth rates from 2022 psgr'!O2</f>
        <v>1.0900700019797978</v>
      </c>
      <c r="P2" s="108">
        <f>'growth rates from 2022 psgr'!P2</f>
        <v>1.0971637684483402</v>
      </c>
      <c r="Q2" s="108">
        <f>'growth rates from 2022 psgr'!Q2</f>
        <v>1.1036423636412802</v>
      </c>
      <c r="R2" s="108">
        <f>'growth rates from 2022 psgr'!R2</f>
        <v>1.1089058121807731</v>
      </c>
      <c r="S2" s="108">
        <f>'growth rates from 2022 psgr'!S2</f>
        <v>1.115022816161042</v>
      </c>
      <c r="T2" s="108">
        <f>'growth rates from 2022 psgr'!T2</f>
        <v>1.1219252534429316</v>
      </c>
      <c r="U2" s="108">
        <f>'growth rates from 2022 psgr'!U2</f>
        <v>1.12887975371163</v>
      </c>
      <c r="V2" s="108">
        <f>'growth rates from 2022 psgr'!V2</f>
        <v>1.1368235356052034</v>
      </c>
      <c r="W2" s="108">
        <f>'growth rates from 2022 psgr'!W2</f>
        <v>1.1449636543400703</v>
      </c>
      <c r="X2" s="108">
        <f>'growth rates from 2022 psgr'!X2</f>
        <v>1.1534526725708187</v>
      </c>
      <c r="Y2" s="108">
        <f>'growth rates from 2022 psgr'!Y2</f>
        <v>1.161697176149586</v>
      </c>
      <c r="Z2" s="108">
        <f>'growth rates from 2022 psgr'!Z2</f>
        <v>1.1702348032878445</v>
      </c>
      <c r="AA2" s="108">
        <f>'growth rates from 2022 psgr'!AA2</f>
        <v>1.179310932245812</v>
      </c>
      <c r="AB2" s="108">
        <f>'growth rates from 2022 psgr'!AB2</f>
        <v>1.1898563923044645</v>
      </c>
      <c r="AC2" s="108">
        <f>'growth rates from 2022 psgr'!AC2</f>
        <v>1.2011776155158329</v>
      </c>
      <c r="AD2" s="108">
        <f>'growth rates from 2022 psgr'!AD2</f>
        <v>1.2128577535323637</v>
      </c>
      <c r="AE2" s="108">
        <f>'growth rates from 2022 psgr'!AE2</f>
        <v>1.2246915763283537</v>
      </c>
      <c r="AF2" s="108">
        <f>'growth rates from 2022 psgr'!AF2</f>
        <v>1.2376061150060471</v>
      </c>
    </row>
    <row r="3" spans="1:32">
      <c r="A3" t="s">
        <v>124</v>
      </c>
      <c r="B3">
        <f>INDEX('AEO 2021 Table 7'!22:22,MATCH(B$1,'AEO 2021 Table 7'!1:1,0))/INDEX('AEO 2021 Table 7'!22:22,MATCH(B$1,'AEO 2021 Table 7'!1:1,0))</f>
        <v>1</v>
      </c>
      <c r="C3">
        <v>1</v>
      </c>
      <c r="D3" s="108">
        <f>'growth rates from 2022 psgr'!D3</f>
        <v>1.0095959151333744</v>
      </c>
      <c r="E3" s="108">
        <f>'growth rates from 2022 psgr'!E3</f>
        <v>1.0752418058368636</v>
      </c>
      <c r="F3" s="108">
        <f>'growth rates from 2022 psgr'!F3</f>
        <v>1.1125588296414761</v>
      </c>
      <c r="G3" s="108">
        <f>'growth rates from 2022 psgr'!G3</f>
        <v>1.1357058448094191</v>
      </c>
      <c r="H3" s="108">
        <f>'growth rates from 2022 psgr'!H3</f>
        <v>1.1525938118800596</v>
      </c>
      <c r="I3" s="108">
        <f>'growth rates from 2022 psgr'!I3</f>
        <v>1.1652640606302187</v>
      </c>
      <c r="J3" s="108">
        <f>'growth rates from 2022 psgr'!J3</f>
        <v>1.1749399908140203</v>
      </c>
      <c r="K3" s="108">
        <f>'growth rates from 2022 psgr'!K3</f>
        <v>1.1821720442915484</v>
      </c>
      <c r="L3" s="108">
        <f>'growth rates from 2022 psgr'!L3</f>
        <v>1.1874951456061038</v>
      </c>
      <c r="M3" s="108">
        <f>'growth rates from 2022 psgr'!M3</f>
        <v>1.1911534465328781</v>
      </c>
      <c r="N3" s="108">
        <f>'growth rates from 2022 psgr'!N3</f>
        <v>1.1940960637241471</v>
      </c>
      <c r="O3" s="108">
        <f>'growth rates from 2022 psgr'!O3</f>
        <v>1.1967127942487807</v>
      </c>
      <c r="P3" s="108">
        <f>'growth rates from 2022 psgr'!P3</f>
        <v>1.1992679848326235</v>
      </c>
      <c r="Q3" s="108">
        <f>'growth rates from 2022 psgr'!Q3</f>
        <v>1.2013224959860664</v>
      </c>
      <c r="R3" s="108">
        <f>'growth rates from 2022 psgr'!R3</f>
        <v>1.2030862458784954</v>
      </c>
      <c r="S3" s="108">
        <f>'growth rates from 2022 psgr'!S3</f>
        <v>1.204620935550023</v>
      </c>
      <c r="T3" s="108">
        <f>'growth rates from 2022 psgr'!T3</f>
        <v>1.2053324076889822</v>
      </c>
      <c r="U3" s="108">
        <f>'growth rates from 2022 psgr'!U3</f>
        <v>1.2056222081076149</v>
      </c>
      <c r="V3" s="108">
        <f>'growth rates from 2022 psgr'!V3</f>
        <v>1.2056188710502418</v>
      </c>
      <c r="W3" s="108">
        <f>'growth rates from 2022 psgr'!W3</f>
        <v>1.205317390930805</v>
      </c>
      <c r="X3" s="108">
        <f>'growth rates from 2022 psgr'!X3</f>
        <v>1.2048609620318769</v>
      </c>
      <c r="Y3" s="108">
        <f>'growth rates from 2022 psgr'!Y3</f>
        <v>1.2039782988496968</v>
      </c>
      <c r="Z3" s="108">
        <f>'growth rates from 2022 psgr'!Z3</f>
        <v>1.2031192539787494</v>
      </c>
      <c r="AA3" s="108">
        <f>'growth rates from 2022 psgr'!AA3</f>
        <v>1.2020944551666801</v>
      </c>
      <c r="AB3" s="108">
        <f>'growth rates from 2022 psgr'!AB3</f>
        <v>1.2014090638571526</v>
      </c>
      <c r="AC3" s="108">
        <f>'growth rates from 2022 psgr'!AC3</f>
        <v>1.2002251852187065</v>
      </c>
      <c r="AD3" s="108">
        <f>'growth rates from 2022 psgr'!AD3</f>
        <v>1.1991410385673273</v>
      </c>
      <c r="AE3" s="108">
        <f>'growth rates from 2022 psgr'!AE3</f>
        <v>1.1978445227354573</v>
      </c>
      <c r="AF3" s="108">
        <f>'growth rates from 2022 psgr'!AF3</f>
        <v>1.1967143764742592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0.90242227691917642</v>
      </c>
      <c r="E4" s="108">
        <f>'growth rates from 2022 psgr'!E4</f>
        <v>0.96854219622443105</v>
      </c>
      <c r="F4" s="108">
        <f>'growth rates from 2022 psgr'!F4</f>
        <v>0.98239820872589978</v>
      </c>
      <c r="G4" s="108">
        <f>'growth rates from 2022 psgr'!G4</f>
        <v>0.98430041209196639</v>
      </c>
      <c r="H4" s="108">
        <f>'growth rates from 2022 psgr'!H4</f>
        <v>0.9967886927215579</v>
      </c>
      <c r="I4" s="108">
        <f>'growth rates from 2022 psgr'!I4</f>
        <v>1.0091295107340779</v>
      </c>
      <c r="J4" s="108">
        <f>'growth rates from 2022 psgr'!J4</f>
        <v>1.0188932746264223</v>
      </c>
      <c r="K4" s="108">
        <f>'growth rates from 2022 psgr'!K4</f>
        <v>1.0261556475318045</v>
      </c>
      <c r="L4" s="108">
        <f>'growth rates from 2022 psgr'!L4</f>
        <v>1.0312524449733813</v>
      </c>
      <c r="M4" s="108">
        <f>'growth rates from 2022 psgr'!M4</f>
        <v>1.0363540719766526</v>
      </c>
      <c r="N4" s="108">
        <f>'growth rates from 2022 psgr'!N4</f>
        <v>1.044452924967519</v>
      </c>
      <c r="O4" s="108">
        <f>'growth rates from 2022 psgr'!O4</f>
        <v>1.0529886923063465</v>
      </c>
      <c r="P4" s="108">
        <f>'growth rates from 2022 psgr'!P4</f>
        <v>1.0607015023324342</v>
      </c>
      <c r="Q4" s="108">
        <f>'growth rates from 2022 psgr'!Q4</f>
        <v>1.0698844309383222</v>
      </c>
      <c r="R4" s="108">
        <f>'growth rates from 2022 psgr'!R4</f>
        <v>1.0817654746775276</v>
      </c>
      <c r="S4" s="108">
        <f>'growth rates from 2022 psgr'!S4</f>
        <v>1.0959547269359156</v>
      </c>
      <c r="T4" s="108">
        <f>'growth rates from 2022 psgr'!T4</f>
        <v>1.1108545687049518</v>
      </c>
      <c r="U4" s="108">
        <f>'growth rates from 2022 psgr'!U4</f>
        <v>1.1264109088936578</v>
      </c>
      <c r="V4" s="108">
        <f>'growth rates from 2022 psgr'!V4</f>
        <v>1.14449149999468</v>
      </c>
      <c r="W4" s="108">
        <f>'growth rates from 2022 psgr'!W4</f>
        <v>1.1618003271369237</v>
      </c>
      <c r="X4" s="108">
        <f>'growth rates from 2022 psgr'!X4</f>
        <v>1.1794105189289033</v>
      </c>
      <c r="Y4" s="108">
        <f>'growth rates from 2022 psgr'!Y4</f>
        <v>1.1972885904095365</v>
      </c>
      <c r="Z4" s="108">
        <f>'growth rates from 2022 psgr'!Z4</f>
        <v>1.2151209420394622</v>
      </c>
      <c r="AA4" s="108">
        <f>'growth rates from 2022 psgr'!AA4</f>
        <v>1.2324780647986506</v>
      </c>
      <c r="AB4" s="108">
        <f>'growth rates from 2022 psgr'!AB4</f>
        <v>1.2493863602910322</v>
      </c>
      <c r="AC4" s="108">
        <f>'growth rates from 2022 psgr'!AC4</f>
        <v>1.2675146030674398</v>
      </c>
      <c r="AD4" s="108">
        <f>'growth rates from 2022 psgr'!AD4</f>
        <v>1.2858237934220005</v>
      </c>
      <c r="AE4" s="108">
        <f>'growth rates from 2022 psgr'!AE4</f>
        <v>1.3038692897080426</v>
      </c>
      <c r="AF4" s="108">
        <f>'growth rates from 2022 psgr'!AF4</f>
        <v>1.3239947172305082</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1.0055264763330445</v>
      </c>
      <c r="E2" s="108">
        <f>'growth rates from 2022 frgt'!E2</f>
        <v>1.003378297103833</v>
      </c>
      <c r="F2" s="108">
        <f>'growth rates from 2022 frgt'!F2</f>
        <v>1.0016896532779678</v>
      </c>
      <c r="G2" s="108">
        <f>'growth rates from 2022 frgt'!G2</f>
        <v>1.0078737302054521</v>
      </c>
      <c r="H2" s="108">
        <f>'growth rates from 2022 frgt'!H2</f>
        <v>1.0182965350399091</v>
      </c>
      <c r="I2" s="108">
        <f>'growth rates from 2022 frgt'!I2</f>
        <v>1.0270763011605235</v>
      </c>
      <c r="J2" s="108">
        <f>'growth rates from 2022 frgt'!J2</f>
        <v>1.0348789886709289</v>
      </c>
      <c r="K2" s="108">
        <f>'growth rates from 2022 frgt'!K2</f>
        <v>1.0421016829219178</v>
      </c>
      <c r="L2" s="108">
        <f>'growth rates from 2022 frgt'!L2</f>
        <v>1.049829081093189</v>
      </c>
      <c r="M2" s="108">
        <f>'growth rates from 2022 frgt'!M2</f>
        <v>1.0588744496228879</v>
      </c>
      <c r="N2" s="108">
        <f>'growth rates from 2022 frgt'!N2</f>
        <v>1.071638989428753</v>
      </c>
      <c r="O2" s="108">
        <f>'growth rates from 2022 frgt'!O2</f>
        <v>1.0837934829735989</v>
      </c>
      <c r="P2" s="108">
        <f>'growth rates from 2022 frgt'!P2</f>
        <v>1.0951325567763763</v>
      </c>
      <c r="Q2" s="108">
        <f>'growth rates from 2022 frgt'!Q2</f>
        <v>1.107526626576592</v>
      </c>
      <c r="R2" s="108">
        <f>'growth rates from 2022 frgt'!R2</f>
        <v>1.1187802930550692</v>
      </c>
      <c r="S2" s="108">
        <f>'growth rates from 2022 frgt'!S2</f>
        <v>1.1322605266553722</v>
      </c>
      <c r="T2" s="108">
        <f>'growth rates from 2022 frgt'!T2</f>
        <v>1.1457653876095977</v>
      </c>
      <c r="U2" s="108">
        <f>'growth rates from 2022 frgt'!U2</f>
        <v>1.1584616659855891</v>
      </c>
      <c r="V2" s="108">
        <f>'growth rates from 2022 frgt'!V2</f>
        <v>1.1727941247176525</v>
      </c>
      <c r="W2" s="108">
        <f>'growth rates from 2022 frgt'!W2</f>
        <v>1.1877343026165346</v>
      </c>
      <c r="X2" s="108">
        <f>'growth rates from 2022 frgt'!X2</f>
        <v>1.2029942546255563</v>
      </c>
      <c r="Y2" s="108">
        <f>'growth rates from 2022 frgt'!Y2</f>
        <v>1.2178894844244395</v>
      </c>
      <c r="Z2" s="108">
        <f>'growth rates from 2022 frgt'!Z2</f>
        <v>1.2320933637840614</v>
      </c>
      <c r="AA2" s="108">
        <f>'growth rates from 2022 frgt'!AA2</f>
        <v>1.2461119318426883</v>
      </c>
      <c r="AB2" s="108">
        <f>'growth rates from 2022 frgt'!AB2</f>
        <v>1.2615888800873991</v>
      </c>
      <c r="AC2" s="108">
        <f>'growth rates from 2022 frgt'!AC2</f>
        <v>1.2776346142380373</v>
      </c>
      <c r="AD2" s="108">
        <f>'growth rates from 2022 frgt'!AD2</f>
        <v>1.2930174529282237</v>
      </c>
      <c r="AE2" s="108">
        <f>'growth rates from 2022 frgt'!AE2</f>
        <v>1.3094328898640193</v>
      </c>
      <c r="AF2" s="108">
        <f>'growth rates from 2022 frgt'!AF2</f>
        <v>1.328396444083638</v>
      </c>
    </row>
    <row r="3" spans="1:32">
      <c r="A3" t="s">
        <v>124</v>
      </c>
      <c r="B3">
        <v>1</v>
      </c>
      <c r="C3">
        <v>1</v>
      </c>
      <c r="D3" s="108">
        <f>'growth rates from 2022 frgt'!D3</f>
        <v>1.0095959151333744</v>
      </c>
      <c r="E3" s="108">
        <f>'growth rates from 2022 frgt'!E3</f>
        <v>0.99379584594685966</v>
      </c>
      <c r="F3" s="108">
        <f>'growth rates from 2022 frgt'!F3</f>
        <v>0.98138048404344658</v>
      </c>
      <c r="G3" s="108">
        <f>'growth rates from 2022 frgt'!G3</f>
        <v>0.98039898189973163</v>
      </c>
      <c r="H3" s="108">
        <f>'growth rates from 2022 frgt'!H3</f>
        <v>0.98653983049778438</v>
      </c>
      <c r="I3" s="108">
        <f>'growth rates from 2022 frgt'!I3</f>
        <v>0.99090868610885918</v>
      </c>
      <c r="J3" s="108">
        <f>'growth rates from 2022 frgt'!J3</f>
        <v>0.99407988952531212</v>
      </c>
      <c r="K3" s="108">
        <f>'growth rates from 2022 frgt'!K3</f>
        <v>0.99471538417591854</v>
      </c>
      <c r="L3" s="108">
        <f>'growth rates from 2022 frgt'!L3</f>
        <v>0.99494471114435745</v>
      </c>
      <c r="M3" s="108">
        <f>'growth rates from 2022 frgt'!M3</f>
        <v>0.9952063377618775</v>
      </c>
      <c r="N3" s="108">
        <f>'growth rates from 2022 frgt'!N3</f>
        <v>0.99745207333638208</v>
      </c>
      <c r="O3" s="108">
        <f>'growth rates from 2022 frgt'!O3</f>
        <v>0.99743501894885522</v>
      </c>
      <c r="P3" s="108">
        <f>'growth rates from 2022 frgt'!P3</f>
        <v>0.99472057393729063</v>
      </c>
      <c r="Q3" s="108">
        <f>'growth rates from 2022 frgt'!Q3</f>
        <v>0.99245423592820237</v>
      </c>
      <c r="R3" s="108">
        <f>'growth rates from 2022 frgt'!R3</f>
        <v>0.9884748230347068</v>
      </c>
      <c r="S3" s="108">
        <f>'growth rates from 2022 frgt'!S3</f>
        <v>0.98769866478944746</v>
      </c>
      <c r="T3" s="108">
        <f>'growth rates from 2022 frgt'!T3</f>
        <v>0.98763562619996015</v>
      </c>
      <c r="U3" s="108">
        <f>'growth rates from 2022 frgt'!U3</f>
        <v>0.98647736974853284</v>
      </c>
      <c r="V3" s="108">
        <f>'growth rates from 2022 frgt'!V3</f>
        <v>0.98637955813773903</v>
      </c>
      <c r="W3" s="108">
        <f>'growth rates from 2022 frgt'!W3</f>
        <v>0.9855717590892753</v>
      </c>
      <c r="X3" s="108">
        <f>'growth rates from 2022 frgt'!X3</f>
        <v>0.98540176065198604</v>
      </c>
      <c r="Y3" s="108">
        <f>'growth rates from 2022 frgt'!Y3</f>
        <v>0.98463203425458767</v>
      </c>
      <c r="Z3" s="108">
        <f>'growth rates from 2022 frgt'!Z3</f>
        <v>0.98322054877037912</v>
      </c>
      <c r="AA3" s="108">
        <f>'growth rates from 2022 frgt'!AA3</f>
        <v>0.98109504176760043</v>
      </c>
      <c r="AB3" s="108">
        <f>'growth rates from 2022 frgt'!AB3</f>
        <v>0.97890946098177911</v>
      </c>
      <c r="AC3" s="108">
        <f>'growth rates from 2022 frgt'!AC3</f>
        <v>0.97608780770511516</v>
      </c>
      <c r="AD3" s="108">
        <f>'growth rates from 2022 frgt'!AD3</f>
        <v>0.97288430463958109</v>
      </c>
      <c r="AE3" s="108">
        <f>'growth rates from 2022 frgt'!AE3</f>
        <v>0.9715250623931605</v>
      </c>
      <c r="AF3" s="108">
        <f>'growth rates from 2022 frgt'!AF3</f>
        <v>0.97136470362709859</v>
      </c>
    </row>
    <row r="4" spans="1:32">
      <c r="A4" t="s">
        <v>122</v>
      </c>
      <c r="B4">
        <v>1</v>
      </c>
      <c r="C4">
        <v>1</v>
      </c>
      <c r="D4" s="108">
        <f>'growth rates from 2022 frgt'!D4</f>
        <v>0.90242227691917642</v>
      </c>
      <c r="E4" s="108">
        <f>'growth rates from 2022 frgt'!E4</f>
        <v>0.96854219622443105</v>
      </c>
      <c r="F4" s="108">
        <f>'growth rates from 2022 frgt'!F4</f>
        <v>0.98239820872589978</v>
      </c>
      <c r="G4" s="108">
        <f>'growth rates from 2022 frgt'!G4</f>
        <v>0.98430041209196639</v>
      </c>
      <c r="H4" s="108">
        <f>'growth rates from 2022 frgt'!H4</f>
        <v>0.9967886927215579</v>
      </c>
      <c r="I4" s="108">
        <f>'growth rates from 2022 frgt'!I4</f>
        <v>1.0091295107340779</v>
      </c>
      <c r="J4" s="108">
        <f>'growth rates from 2022 frgt'!J4</f>
        <v>1.0188932746264223</v>
      </c>
      <c r="K4" s="108">
        <f>'growth rates from 2022 frgt'!K4</f>
        <v>1.0261556475318045</v>
      </c>
      <c r="L4" s="108">
        <f>'growth rates from 2022 frgt'!L4</f>
        <v>1.0312524449733813</v>
      </c>
      <c r="M4" s="108">
        <f>'growth rates from 2022 frgt'!M4</f>
        <v>1.0363540719766526</v>
      </c>
      <c r="N4" s="108">
        <f>'growth rates from 2022 frgt'!N4</f>
        <v>1.044452924967519</v>
      </c>
      <c r="O4" s="108">
        <f>'growth rates from 2022 frgt'!O4</f>
        <v>1.0529886923063465</v>
      </c>
      <c r="P4" s="108">
        <f>'growth rates from 2022 frgt'!P4</f>
        <v>1.0607015023324342</v>
      </c>
      <c r="Q4" s="108">
        <f>'growth rates from 2022 frgt'!Q4</f>
        <v>1.0698844309383222</v>
      </c>
      <c r="R4" s="108">
        <f>'growth rates from 2022 frgt'!R4</f>
        <v>1.0817654746775276</v>
      </c>
      <c r="S4" s="108">
        <f>'growth rates from 2022 frgt'!S4</f>
        <v>1.0959547269359156</v>
      </c>
      <c r="T4" s="108">
        <f>'growth rates from 2022 frgt'!T4</f>
        <v>1.1108545687049518</v>
      </c>
      <c r="U4" s="108">
        <f>'growth rates from 2022 frgt'!U4</f>
        <v>1.1264109088936578</v>
      </c>
      <c r="V4" s="108">
        <f>'growth rates from 2022 frgt'!V4</f>
        <v>1.14449149999468</v>
      </c>
      <c r="W4" s="108">
        <f>'growth rates from 2022 frgt'!W4</f>
        <v>1.1618003271369237</v>
      </c>
      <c r="X4" s="108">
        <f>'growth rates from 2022 frgt'!X4</f>
        <v>1.1794105189289033</v>
      </c>
      <c r="Y4" s="108">
        <f>'growth rates from 2022 frgt'!Y4</f>
        <v>1.1972885904095365</v>
      </c>
      <c r="Z4" s="108">
        <f>'growth rates from 2022 frgt'!Z4</f>
        <v>1.2151209420394622</v>
      </c>
      <c r="AA4" s="108">
        <f>'growth rates from 2022 frgt'!AA4</f>
        <v>1.2324780647986506</v>
      </c>
      <c r="AB4" s="108">
        <f>'growth rates from 2022 frgt'!AB4</f>
        <v>1.2493863602910322</v>
      </c>
      <c r="AC4" s="108">
        <f>'growth rates from 2022 frgt'!AC4</f>
        <v>1.2675146030674398</v>
      </c>
      <c r="AD4" s="108">
        <f>'growth rates from 2022 frgt'!AD4</f>
        <v>1.2858237934220005</v>
      </c>
      <c r="AE4" s="108">
        <f>'growth rates from 2022 frgt'!AE4</f>
        <v>1.3038692897080426</v>
      </c>
      <c r="AF4" s="108">
        <f>'growth rates from 2022 frgt'!AF4</f>
        <v>1.3239947172305082</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2025-01-03T23:23:30Z</dcterms:modified>
</cp:coreProperties>
</file>