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6D9037D8-E892-4E14-9A66-4C3E7B985FCB}"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<sst xmlns="http://schemas.openxmlformats.org/spreadsheetml/2006/main" count="39510" uniqueCount="4472">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</sst>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4082</v>
      </c>
      <c r="C1" s="380">
        <v>46274</v>
      </c>
      <c r="G1" s="381" t="s">
        <v>3999</v>
      </c>
      <c r="H1" s="381" t="s">
        <v>4000</v>
      </c>
    </row>
    <row r="2" spans="1:8" x14ac:dyDescent="0.25">
      <c r="B2" t="str">
        <f>_xlfn.XLOOKUP(B1,H:H,G:G,0,0,1)</f>
        <v>TN</v>
      </c>
      <c r="C2" t="str">
        <f>_xlfn.XLOOKUP(B2,G:G, H:H, 0,0,1)</f>
        <v>Tennessee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TN</v>
      </c>
      <c r="C1" s="419">
        <f>SUM(C4:C87)</f>
        <v>109.26999083873122</v>
      </c>
      <c r="D1" s="419">
        <f t="shared" ref="D1:AG1" si="0">SUM(D4:D87)</f>
        <v>104.45218203456911</v>
      </c>
      <c r="E1" s="419">
        <f t="shared" si="0"/>
        <v>110.54621868149164</v>
      </c>
      <c r="F1" s="419">
        <f t="shared" si="0"/>
        <v>121.0148451082935</v>
      </c>
      <c r="G1" s="419">
        <f t="shared" si="0"/>
        <v>116.41342351253948</v>
      </c>
      <c r="H1" s="419">
        <f t="shared" si="0"/>
        <v>122.99440639977701</v>
      </c>
      <c r="I1" s="419">
        <f t="shared" si="0"/>
        <v>124.14570068123861</v>
      </c>
      <c r="J1" s="419">
        <f t="shared" si="0"/>
        <v>127.9758713701375</v>
      </c>
      <c r="K1" s="419">
        <f t="shared" si="0"/>
        <v>128.05884458082869</v>
      </c>
      <c r="L1" s="419">
        <f t="shared" si="0"/>
        <v>129.48312061028733</v>
      </c>
      <c r="M1" s="419">
        <f t="shared" si="0"/>
        <v>134.78811383844592</v>
      </c>
      <c r="N1" s="419">
        <f t="shared" si="0"/>
        <v>132.36259148406594</v>
      </c>
      <c r="O1" s="419">
        <f t="shared" si="0"/>
        <v>130.58225055720663</v>
      </c>
      <c r="P1" s="419">
        <f t="shared" si="0"/>
        <v>129.06972763985601</v>
      </c>
      <c r="Q1" s="419">
        <f t="shared" si="0"/>
        <v>130.89942499680089</v>
      </c>
      <c r="R1" s="419">
        <f t="shared" si="0"/>
        <v>133.2435658657009</v>
      </c>
      <c r="S1" s="419">
        <f t="shared" si="0"/>
        <v>135.5583672572595</v>
      </c>
      <c r="T1" s="419">
        <f t="shared" si="0"/>
        <v>135.25997276944193</v>
      </c>
      <c r="U1" s="419">
        <f t="shared" si="0"/>
        <v>129.74877174729457</v>
      </c>
      <c r="V1" s="419">
        <f t="shared" si="0"/>
        <v>107.84507097172792</v>
      </c>
      <c r="W1" s="419">
        <f t="shared" si="0"/>
        <v>112.28679984603602</v>
      </c>
      <c r="X1" s="419">
        <f t="shared" si="0"/>
        <v>108.46145917141804</v>
      </c>
      <c r="Y1" s="419">
        <f t="shared" si="0"/>
        <v>101.64447582474951</v>
      </c>
      <c r="Z1" s="419">
        <f t="shared" si="0"/>
        <v>99.786672109046876</v>
      </c>
      <c r="AA1" s="419">
        <f t="shared" si="0"/>
        <v>105.1755165802212</v>
      </c>
      <c r="AB1" s="419">
        <f t="shared" si="0"/>
        <v>101.39655165690401</v>
      </c>
      <c r="AC1" s="419">
        <f t="shared" si="0"/>
        <v>104.41916204608047</v>
      </c>
      <c r="AD1" s="419">
        <f t="shared" si="0"/>
        <v>100.42712951996859</v>
      </c>
      <c r="AE1" s="419">
        <f t="shared" si="0"/>
        <v>96.551898785223415</v>
      </c>
      <c r="AF1" s="419">
        <f t="shared" si="0"/>
        <v>96.050781212559698</v>
      </c>
      <c r="AG1" s="419">
        <f t="shared" si="0"/>
        <v>88.227996436120378</v>
      </c>
      <c r="AH1" s="419">
        <f>SUM(AH4:AH87)</f>
        <v>97.7396145995273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423" t="s">
        <v>2216</v>
      </c>
      <c r="B5" s="424" t="s">
        <v>4213</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423" t="s">
        <v>2216</v>
      </c>
      <c r="B6" s="424" t="s">
        <v>4217</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423" t="s">
        <v>2216</v>
      </c>
      <c r="B7" s="424" t="s">
        <v>4219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423" t="s">
        <v>2216</v>
      </c>
      <c r="B8" s="424" t="s">
        <v>4221</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423" t="s">
        <v>2216</v>
      </c>
      <c r="B9" s="424" t="s">
        <v>4231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423" t="s">
        <v>2216</v>
      </c>
      <c r="B10" s="424" t="s">
        <v>4240</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423" t="s">
        <v>2216</v>
      </c>
      <c r="B11" s="424" t="s">
        <v>4235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423" t="s">
        <v>2216</v>
      </c>
      <c r="B13" s="424" t="s">
        <v>4250</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423" t="s">
        <v>2216</v>
      </c>
      <c r="B17" s="424" t="s">
        <v>4248</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0.36634604334370002</v>
      </c>
      <c r="D18" s="425">
        <f>SUMIFS('EPA Export Aggregation'!G:G,'EPA Export Aggregation'!$A:$A,$B18,'EPA Export Aggregation'!$D:$D,$A$1)*IF($A18="CH4",About!$D$58,IF($A18="N2O",About!$D$59,1))</f>
        <v>0.31691909074890001</v>
      </c>
      <c r="E18" s="425">
        <f>SUMIFS('EPA Export Aggregation'!H:H,'EPA Export Aggregation'!$A:$A,$B18,'EPA Export Aggregation'!$D:$D,$A$1)*IF($A18="CH4",About!$D$58,IF($A18="N2O",About!$D$59,1))</f>
        <v>0.34533714285709999</v>
      </c>
      <c r="F18" s="425">
        <f>SUMIFS('EPA Export Aggregation'!I:I,'EPA Export Aggregation'!$A:$A,$B18,'EPA Export Aggregation'!$D:$D,$A$1)*IF($A18="CH4",About!$D$58,IF($A18="N2O",About!$D$59,1))</f>
        <v>0.34169020308690001</v>
      </c>
      <c r="G18" s="425">
        <f>SUMIFS('EPA Export Aggregation'!J:J,'EPA Export Aggregation'!$A:$A,$B18,'EPA Export Aggregation'!$D:$D,$A$1)*IF($A18="CH4",About!$D$58,IF($A18="N2O",About!$D$59,1))</f>
        <v>0.36820064987809997</v>
      </c>
      <c r="H18" s="425">
        <f>SUMIFS('EPA Export Aggregation'!K:K,'EPA Export Aggregation'!$A:$A,$B18,'EPA Export Aggregation'!$D:$D,$A$1)*IF($A18="CH4",About!$D$58,IF($A18="N2O",About!$D$59,1))</f>
        <v>0.36820064987809997</v>
      </c>
      <c r="I18" s="425">
        <f>SUMIFS('EPA Export Aggregation'!L:L,'EPA Export Aggregation'!$A:$A,$B18,'EPA Export Aggregation'!$D:$D,$A$1)*IF($A18="CH4",About!$D$58,IF($A18="N2O",About!$D$59,1))</f>
        <v>0.35858256296059998</v>
      </c>
      <c r="J18" s="425">
        <f>SUMIFS('EPA Export Aggregation'!M:M,'EPA Export Aggregation'!$A:$A,$B18,'EPA Export Aggregation'!$D:$D,$A$1)*IF($A18="CH4",About!$D$58,IF($A18="N2O",About!$D$59,1))</f>
        <v>0.39736013014380001</v>
      </c>
      <c r="K18" s="425">
        <f>SUMIFS('EPA Export Aggregation'!N:N,'EPA Export Aggregation'!$A:$A,$B18,'EPA Export Aggregation'!$D:$D,$A$1)*IF($A18="CH4",About!$D$58,IF($A18="N2O",About!$D$59,1))</f>
        <v>0.40421030927840002</v>
      </c>
      <c r="L18" s="425">
        <f>SUMIFS('EPA Export Aggregation'!O:O,'EPA Export Aggregation'!$A:$A,$B18,'EPA Export Aggregation'!$D:$D,$A$1)*IF($A18="CH4",About!$D$58,IF($A18="N2O",About!$D$59,1))</f>
        <v>0.41790194077089998</v>
      </c>
      <c r="M18" s="425">
        <f>SUMIFS('EPA Export Aggregation'!P:P,'EPA Export Aggregation'!$A:$A,$B18,'EPA Export Aggregation'!$D:$D,$A$1)*IF($A18="CH4",About!$D$58,IF($A18="N2O",About!$D$59,1))</f>
        <v>0.45198736080450003</v>
      </c>
      <c r="N18" s="425">
        <f>SUMIFS('EPA Export Aggregation'!Q:Q,'EPA Export Aggregation'!$A:$A,$B18,'EPA Export Aggregation'!$D:$D,$A$1)*IF($A18="CH4",About!$D$58,IF($A18="N2O",About!$D$59,1))</f>
        <v>0.42616214747510001</v>
      </c>
      <c r="O18" s="425">
        <f>SUMIFS('EPA Export Aggregation'!R:R,'EPA Export Aggregation'!$A:$A,$B18,'EPA Export Aggregation'!$D:$D,$A$1)*IF($A18="CH4",About!$D$58,IF($A18="N2O",About!$D$59,1))</f>
        <v>0.45815114700729997</v>
      </c>
      <c r="P18" s="425">
        <f>SUMIFS('EPA Export Aggregation'!S:S,'EPA Export Aggregation'!$A:$A,$B18,'EPA Export Aggregation'!$D:$D,$A$1)*IF($A18="CH4",About!$D$58,IF($A18="N2O",About!$D$59,1))</f>
        <v>0.44827278363299999</v>
      </c>
      <c r="Q18" s="425">
        <f>SUMIFS('EPA Export Aggregation'!T:T,'EPA Export Aggregation'!$A:$A,$B18,'EPA Export Aggregation'!$D:$D,$A$1)*IF($A18="CH4",About!$D$58,IF($A18="N2O",About!$D$59,1))</f>
        <v>0.49662317922740001</v>
      </c>
      <c r="R18" s="425">
        <f>SUMIFS('EPA Export Aggregation'!U:U,'EPA Export Aggregation'!$A:$A,$B18,'EPA Export Aggregation'!$D:$D,$A$1)*IF($A18="CH4",About!$D$58,IF($A18="N2O",About!$D$59,1))</f>
        <v>0.44919326599330001</v>
      </c>
      <c r="S18" s="425">
        <f>SUMIFS('EPA Export Aggregation'!V:V,'EPA Export Aggregation'!$A:$A,$B18,'EPA Export Aggregation'!$D:$D,$A$1)*IF($A18="CH4",About!$D$58,IF($A18="N2O",About!$D$59,1))</f>
        <v>0.42929476923080001</v>
      </c>
      <c r="T18" s="425">
        <f>SUMIFS('EPA Export Aggregation'!W:W,'EPA Export Aggregation'!$A:$A,$B18,'EPA Export Aggregation'!$D:$D,$A$1)*IF($A18="CH4",About!$D$58,IF($A18="N2O",About!$D$59,1))</f>
        <v>0.45122953846149999</v>
      </c>
      <c r="U18" s="425">
        <f>SUMIFS('EPA Export Aggregation'!X:X,'EPA Export Aggregation'!$A:$A,$B18,'EPA Export Aggregation'!$D:$D,$A$1)*IF($A18="CH4",About!$D$58,IF($A18="N2O",About!$D$59,1))</f>
        <v>0.42302769230769999</v>
      </c>
      <c r="V18" s="425">
        <f>SUMIFS('EPA Export Aggregation'!Y:Y,'EPA Export Aggregation'!$A:$A,$B18,'EPA Export Aggregation'!$D:$D,$A$1)*IF($A18="CH4",About!$D$58,IF($A18="N2O",About!$D$59,1))</f>
        <v>0.42751945392489998</v>
      </c>
      <c r="W18" s="425">
        <f>SUMIFS('EPA Export Aggregation'!Z:Z,'EPA Export Aggregation'!$A:$A,$B18,'EPA Export Aggregation'!$D:$D,$A$1)*IF($A18="CH4",About!$D$58,IF($A18="N2O",About!$D$59,1))</f>
        <v>0.34761025356640002</v>
      </c>
      <c r="X18" s="425">
        <f>SUMIFS('EPA Export Aggregation'!AA:AA,'EPA Export Aggregation'!$A:$A,$B18,'EPA Export Aggregation'!$D:$D,$A$1)*IF($A18="CH4",About!$D$58,IF($A18="N2O",About!$D$59,1))</f>
        <v>0.35907745695859999</v>
      </c>
      <c r="Y18" s="425">
        <f>SUMIFS('EPA Export Aggregation'!AB:AB,'EPA Export Aggregation'!$A:$A,$B18,'EPA Export Aggregation'!$D:$D,$A$1)*IF($A18="CH4",About!$D$58,IF($A18="N2O",About!$D$59,1))</f>
        <v>0.30910653098200003</v>
      </c>
      <c r="Z18" s="425">
        <f>SUMIFS('EPA Export Aggregation'!AC:AC,'EPA Export Aggregation'!$A:$A,$B18,'EPA Export Aggregation'!$D:$D,$A$1)*IF($A18="CH4",About!$D$58,IF($A18="N2O",About!$D$59,1))</f>
        <v>0.3461583281724</v>
      </c>
      <c r="AA18" s="425">
        <f>SUMIFS('EPA Export Aggregation'!AD:AD,'EPA Export Aggregation'!$A:$A,$B18,'EPA Export Aggregation'!$D:$D,$A$1)*IF($A18="CH4",About!$D$58,IF($A18="N2O",About!$D$59,1))</f>
        <v>0.30666684102300001</v>
      </c>
      <c r="AB18" s="425">
        <f>SUMIFS('EPA Export Aggregation'!AE:AE,'EPA Export Aggregation'!$A:$A,$B18,'EPA Export Aggregation'!$D:$D,$A$1)*IF($A18="CH4",About!$D$58,IF($A18="N2O",About!$D$59,1))</f>
        <v>0.32663139448009998</v>
      </c>
      <c r="AC18" s="425">
        <f>SUMIFS('EPA Export Aggregation'!AF:AF,'EPA Export Aggregation'!$A:$A,$B18,'EPA Export Aggregation'!$D:$D,$A$1)*IF($A18="CH4",About!$D$58,IF($A18="N2O",About!$D$59,1))</f>
        <v>0.34468324492149999</v>
      </c>
      <c r="AD18" s="425">
        <f>SUMIFS('EPA Export Aggregation'!AG:AG,'EPA Export Aggregation'!$A:$A,$B18,'EPA Export Aggregation'!$D:$D,$A$1)*IF($A18="CH4",About!$D$58,IF($A18="N2O",About!$D$59,1))</f>
        <v>0.37917686950840002</v>
      </c>
      <c r="AE18" s="425">
        <f>SUMIFS('EPA Export Aggregation'!AH:AH,'EPA Export Aggregation'!$A:$A,$B18,'EPA Export Aggregation'!$D:$D,$A$1)*IF($A18="CH4",About!$D$58,IF($A18="N2O",About!$D$59,1))</f>
        <v>0.32429580842450001</v>
      </c>
      <c r="AF18" s="425">
        <f>SUMIFS('EPA Export Aggregation'!AI:AI,'EPA Export Aggregation'!$A:$A,$B18,'EPA Export Aggregation'!$D:$D,$A$1)*IF($A18="CH4",About!$D$58,IF($A18="N2O",About!$D$59,1))</f>
        <v>0.29330277602049998</v>
      </c>
      <c r="AG18" s="425">
        <f>SUMIFS('EPA Export Aggregation'!AJ:AJ,'EPA Export Aggregation'!$A:$A,$B18,'EPA Export Aggregation'!$D:$D,$A$1)*IF($A18="CH4",About!$D$58,IF($A18="N2O",About!$D$59,1))</f>
        <v>0.23193423107899999</v>
      </c>
      <c r="AH18" s="425">
        <f>SUMIFS('EPA Export Aggregation'!AK:AK,'EPA Export Aggregation'!$A:$A,$B18,'EPA Export Aggregation'!$D:$D,$A$1)*IF($A18="CH4",About!$D$58,IF($A18="N2O",About!$D$59,1))</f>
        <v>0.27738414016579999</v>
      </c>
    </row>
    <row r="19" spans="1:34" x14ac:dyDescent="0.25">
      <c r="A19" s="423" t="s">
        <v>2216</v>
      </c>
      <c r="B19" s="424" t="s">
        <v>4266</v>
      </c>
      <c r="C19" s="425">
        <f>SUMIFS('EPA Export Aggregation'!F:F,'EPA Export Aggregation'!$A:$A,$B19,'EPA Export Aggregation'!$D:$D,$A$1)*IF($A19="CH4",About!$D$58,IF($A19="N2O",About!$D$59,1))</f>
        <v>0.36472953985599998</v>
      </c>
      <c r="D19" s="425">
        <f>SUMIFS('EPA Export Aggregation'!G:G,'EPA Export Aggregation'!$A:$A,$B19,'EPA Export Aggregation'!$D:$D,$A$1)*IF($A19="CH4",About!$D$58,IF($A19="N2O",About!$D$59,1))</f>
        <v>0.36749138052120001</v>
      </c>
      <c r="E19" s="425">
        <f>SUMIFS('EPA Export Aggregation'!H:H,'EPA Export Aggregation'!$A:$A,$B19,'EPA Export Aggregation'!$D:$D,$A$1)*IF($A19="CH4",About!$D$58,IF($A19="N2O",About!$D$59,1))</f>
        <v>0.34905491775359998</v>
      </c>
      <c r="F19" s="425">
        <f>SUMIFS('EPA Export Aggregation'!I:I,'EPA Export Aggregation'!$A:$A,$B19,'EPA Export Aggregation'!$D:$D,$A$1)*IF($A19="CH4",About!$D$58,IF($A19="N2O",About!$D$59,1))</f>
        <v>0.28247039828330001</v>
      </c>
      <c r="G19" s="425">
        <f>SUMIFS('EPA Export Aggregation'!J:J,'EPA Export Aggregation'!$A:$A,$B19,'EPA Export Aggregation'!$D:$D,$A$1)*IF($A19="CH4",About!$D$58,IF($A19="N2O",About!$D$59,1))</f>
        <v>0.24785259497770001</v>
      </c>
      <c r="H19" s="425">
        <f>SUMIFS('EPA Export Aggregation'!K:K,'EPA Export Aggregation'!$A:$A,$B19,'EPA Export Aggregation'!$D:$D,$A$1)*IF($A19="CH4",About!$D$58,IF($A19="N2O",About!$D$59,1))</f>
        <v>0.25356423621469998</v>
      </c>
      <c r="I19" s="425">
        <f>SUMIFS('EPA Export Aggregation'!L:L,'EPA Export Aggregation'!$A:$A,$B19,'EPA Export Aggregation'!$D:$D,$A$1)*IF($A19="CH4",About!$D$58,IF($A19="N2O",About!$D$59,1))</f>
        <v>0.27126958923220001</v>
      </c>
      <c r="J19" s="425">
        <f>SUMIFS('EPA Export Aggregation'!M:M,'EPA Export Aggregation'!$A:$A,$B19,'EPA Export Aggregation'!$D:$D,$A$1)*IF($A19="CH4",About!$D$58,IF($A19="N2O",About!$D$59,1))</f>
        <v>0.27414905430219999</v>
      </c>
      <c r="K19" s="425">
        <f>SUMIFS('EPA Export Aggregation'!N:N,'EPA Export Aggregation'!$A:$A,$B19,'EPA Export Aggregation'!$D:$D,$A$1)*IF($A19="CH4",About!$D$58,IF($A19="N2O",About!$D$59,1))</f>
        <v>0.27770739233390002</v>
      </c>
      <c r="L19" s="425">
        <f>SUMIFS('EPA Export Aggregation'!O:O,'EPA Export Aggregation'!$A:$A,$B19,'EPA Export Aggregation'!$D:$D,$A$1)*IF($A19="CH4",About!$D$58,IF($A19="N2O",About!$D$59,1))</f>
        <v>0.28810645106339999</v>
      </c>
      <c r="M19" s="425">
        <f>SUMIFS('EPA Export Aggregation'!P:P,'EPA Export Aggregation'!$A:$A,$B19,'EPA Export Aggregation'!$D:$D,$A$1)*IF($A19="CH4",About!$D$58,IF($A19="N2O",About!$D$59,1))</f>
        <v>0.29180557680660002</v>
      </c>
      <c r="N19" s="425">
        <f>SUMIFS('EPA Export Aggregation'!Q:Q,'EPA Export Aggregation'!$A:$A,$B19,'EPA Export Aggregation'!$D:$D,$A$1)*IF($A19="CH4",About!$D$58,IF($A19="N2O",About!$D$59,1))</f>
        <v>0.23327890515409999</v>
      </c>
      <c r="O19" s="425">
        <f>SUMIFS('EPA Export Aggregation'!R:R,'EPA Export Aggregation'!$A:$A,$B19,'EPA Export Aggregation'!$D:$D,$A$1)*IF($A19="CH4",About!$D$58,IF($A19="N2O",About!$D$59,1))</f>
        <v>0.24785828572179999</v>
      </c>
      <c r="P19" s="425">
        <f>SUMIFS('EPA Export Aggregation'!S:S,'EPA Export Aggregation'!$A:$A,$B19,'EPA Export Aggregation'!$D:$D,$A$1)*IF($A19="CH4",About!$D$58,IF($A19="N2O",About!$D$59,1))</f>
        <v>0.25008705345370003</v>
      </c>
      <c r="Q19" s="425">
        <f>SUMIFS('EPA Export Aggregation'!T:T,'EPA Export Aggregation'!$A:$A,$B19,'EPA Export Aggregation'!$D:$D,$A$1)*IF($A19="CH4",About!$D$58,IF($A19="N2O",About!$D$59,1))</f>
        <v>0.24543423831290001</v>
      </c>
      <c r="R19" s="425">
        <f>SUMIFS('EPA Export Aggregation'!U:U,'EPA Export Aggregation'!$A:$A,$B19,'EPA Export Aggregation'!$D:$D,$A$1)*IF($A19="CH4",About!$D$58,IF($A19="N2O",About!$D$59,1))</f>
        <v>0.26541139608969999</v>
      </c>
      <c r="S19" s="425">
        <f>SUMIFS('EPA Export Aggregation'!V:V,'EPA Export Aggregation'!$A:$A,$B19,'EPA Export Aggregation'!$D:$D,$A$1)*IF($A19="CH4",About!$D$58,IF($A19="N2O",About!$D$59,1))</f>
        <v>0.2918149360185</v>
      </c>
      <c r="T19" s="425">
        <f>SUMIFS('EPA Export Aggregation'!W:W,'EPA Export Aggregation'!$A:$A,$B19,'EPA Export Aggregation'!$D:$D,$A$1)*IF($A19="CH4",About!$D$58,IF($A19="N2O",About!$D$59,1))</f>
        <v>0.29990898105090003</v>
      </c>
      <c r="U19" s="425">
        <f>SUMIFS('EPA Export Aggregation'!X:X,'EPA Export Aggregation'!$A:$A,$B19,'EPA Export Aggregation'!$D:$D,$A$1)*IF($A19="CH4",About!$D$58,IF($A19="N2O",About!$D$59,1))</f>
        <v>0.30764677572330001</v>
      </c>
      <c r="V19" s="425">
        <f>SUMIFS('EPA Export Aggregation'!Y:Y,'EPA Export Aggregation'!$A:$A,$B19,'EPA Export Aggregation'!$D:$D,$A$1)*IF($A19="CH4",About!$D$58,IF($A19="N2O",About!$D$59,1))</f>
        <v>0.24992462986960001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423" t="s">
        <v>2216</v>
      </c>
      <c r="B23" s="424" t="s">
        <v>4256</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423" t="s">
        <v>2216</v>
      </c>
      <c r="B26" s="424" t="s">
        <v>4276</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423" t="s">
        <v>2216</v>
      </c>
      <c r="B27" s="424"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7.7404675632500003E-2</v>
      </c>
      <c r="D28" s="425">
        <f>SUMIFS('EPA Export Aggregation'!G:G,'EPA Export Aggregation'!$A:$A,$B28,'EPA Export Aggregation'!$D:$D,$A$1)*IF($A28="CH4",About!$D$58,IF($A28="N2O",About!$D$59,1))</f>
        <v>9.9038161532200006E-2</v>
      </c>
      <c r="E28" s="425">
        <f>SUMIFS('EPA Export Aggregation'!H:H,'EPA Export Aggregation'!$A:$A,$B28,'EPA Export Aggregation'!$D:$D,$A$1)*IF($A28="CH4",About!$D$58,IF($A28="N2O",About!$D$59,1))</f>
        <v>9.1953570777499993E-2</v>
      </c>
      <c r="F28" s="425">
        <f>SUMIFS('EPA Export Aggregation'!I:I,'EPA Export Aggregation'!$A:$A,$B28,'EPA Export Aggregation'!$D:$D,$A$1)*IF($A28="CH4",About!$D$58,IF($A28="N2O",About!$D$59,1))</f>
        <v>9.7865815723000002E-2</v>
      </c>
      <c r="G28" s="425">
        <f>SUMIFS('EPA Export Aggregation'!J:J,'EPA Export Aggregation'!$A:$A,$B28,'EPA Export Aggregation'!$D:$D,$A$1)*IF($A28="CH4",About!$D$58,IF($A28="N2O",About!$D$59,1))</f>
        <v>9.6477648124099993E-2</v>
      </c>
      <c r="H28" s="425">
        <f>SUMIFS('EPA Export Aggregation'!K:K,'EPA Export Aggregation'!$A:$A,$B28,'EPA Export Aggregation'!$D:$D,$A$1)*IF($A28="CH4",About!$D$58,IF($A28="N2O",About!$D$59,1))</f>
        <v>9.09249777285E-2</v>
      </c>
      <c r="I28" s="425">
        <f>SUMIFS('EPA Export Aggregation'!L:L,'EPA Export Aggregation'!$A:$A,$B28,'EPA Export Aggregation'!$D:$D,$A$1)*IF($A28="CH4",About!$D$58,IF($A28="N2O",About!$D$59,1))</f>
        <v>9.7171731923599999E-2</v>
      </c>
      <c r="J28" s="425">
        <f>SUMIFS('EPA Export Aggregation'!M:M,'EPA Export Aggregation'!$A:$A,$B28,'EPA Export Aggregation'!$D:$D,$A$1)*IF($A28="CH4",About!$D$58,IF($A28="N2O",About!$D$59,1))</f>
        <v>0.1020303185197</v>
      </c>
      <c r="K28" s="425">
        <f>SUMIFS('EPA Export Aggregation'!N:N,'EPA Export Aggregation'!$A:$A,$B28,'EPA Export Aggregation'!$D:$D,$A$1)*IF($A28="CH4",About!$D$58,IF($A28="N2O",About!$D$59,1))</f>
        <v>9.3007229126799998E-2</v>
      </c>
      <c r="L28" s="425">
        <f>SUMIFS('EPA Export Aggregation'!O:O,'EPA Export Aggregation'!$A:$A,$B28,'EPA Export Aggregation'!$D:$D,$A$1)*IF($A28="CH4",About!$D$58,IF($A28="N2O",About!$D$59,1))</f>
        <v>9.09249777285E-2</v>
      </c>
      <c r="M28" s="425">
        <f>SUMIFS('EPA Export Aggregation'!P:P,'EPA Export Aggregation'!$A:$A,$B28,'EPA Export Aggregation'!$D:$D,$A$1)*IF($A28="CH4",About!$D$58,IF($A28="N2O",About!$D$59,1))</f>
        <v>9.9253983321899997E-2</v>
      </c>
      <c r="N28" s="425">
        <f>SUMIFS('EPA Export Aggregation'!Q:Q,'EPA Export Aggregation'!$A:$A,$B28,'EPA Export Aggregation'!$D:$D,$A$1)*IF($A28="CH4",About!$D$58,IF($A28="N2O",About!$D$59,1))</f>
        <v>7.4961050340999993E-2</v>
      </c>
      <c r="O28" s="425">
        <f>SUMIFS('EPA Export Aggregation'!R:R,'EPA Export Aggregation'!$A:$A,$B28,'EPA Export Aggregation'!$D:$D,$A$1)*IF($A28="CH4",About!$D$58,IF($A28="N2O",About!$D$59,1))</f>
        <v>7.8431469338300003E-2</v>
      </c>
      <c r="P28" s="425">
        <f>SUMIFS('EPA Export Aggregation'!S:S,'EPA Export Aggregation'!$A:$A,$B28,'EPA Export Aggregation'!$D:$D,$A$1)*IF($A28="CH4",About!$D$58,IF($A28="N2O",About!$D$59,1))</f>
        <v>0.1152179107094</v>
      </c>
      <c r="Q28" s="425">
        <f>SUMIFS('EPA Export Aggregation'!T:T,'EPA Export Aggregation'!$A:$A,$B28,'EPA Export Aggregation'!$D:$D,$A$1)*IF($A28="CH4",About!$D$58,IF($A28="N2O",About!$D$59,1))</f>
        <v>0.1082770727148</v>
      </c>
      <c r="R28" s="425">
        <f>SUMIFS('EPA Export Aggregation'!U:U,'EPA Export Aggregation'!$A:$A,$B28,'EPA Export Aggregation'!$D:$D,$A$1)*IF($A28="CH4",About!$D$58,IF($A28="N2O",About!$D$59,1))</f>
        <v>0.1082770727148</v>
      </c>
      <c r="S28" s="425">
        <f>SUMIFS('EPA Export Aggregation'!V:V,'EPA Export Aggregation'!$A:$A,$B28,'EPA Export Aggregation'!$D:$D,$A$1)*IF($A28="CH4",About!$D$58,IF($A28="N2O",About!$D$59,1))</f>
        <v>0.1082770727148</v>
      </c>
      <c r="T28" s="425">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423" t="s">
        <v>2216</v>
      </c>
      <c r="B29" s="424" t="s">
        <v>4237</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423" t="s">
        <v>2216</v>
      </c>
      <c r="B30" s="424" t="s">
        <v>4281</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25">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25">
        <f>SUMIFS('EPA Export Aggregation'!R:R,'EPA Export Aggregation'!$A:$A,$B33,'EPA Export Aggregation'!$D:$D,$A$1)*IF($A33="CH4",About!$D$58,IF($A33="N2O",About!$D$59,1))</f>
        <v>8.4331620258800005E-2</v>
      </c>
      <c r="P33" s="425">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25">
        <f>SUMIFS('EPA Export Aggregation'!U:U,'EPA Export Aggregation'!$A:$A,$B33,'EPA Export Aggregation'!$D:$D,$A$1)*IF($A33="CH4",About!$D$58,IF($A33="N2O",About!$D$59,1))</f>
        <v>0.14840991604090001</v>
      </c>
      <c r="S33" s="425">
        <f>SUMIFS('EPA Export Aggregation'!V:V,'EPA Export Aggregation'!$A:$A,$B33,'EPA Export Aggregation'!$D:$D,$A$1)*IF($A33="CH4",About!$D$58,IF($A33="N2O",About!$D$59,1))</f>
        <v>0.29909490843539999</v>
      </c>
      <c r="T33" s="425">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25">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25">
        <f>SUMIFS('EPA Export Aggregation'!AD:AD,'EPA Export Aggregation'!$A:$A,$B33,'EPA Export Aggregation'!$D:$D,$A$1)*IF($A33="CH4",About!$D$58,IF($A33="N2O",About!$D$59,1))</f>
        <v>6.9070727910900007E-2</v>
      </c>
      <c r="AB33" s="425">
        <f>SUMIFS('EPA Export Aggregation'!AE:AE,'EPA Export Aggregation'!$A:$A,$B33,'EPA Export Aggregation'!$D:$D,$A$1)*IF($A33="CH4",About!$D$58,IF($A33="N2O",About!$D$59,1))</f>
        <v>6.4625138769199994E-2</v>
      </c>
      <c r="AC33" s="425">
        <f>SUMIFS('EPA Export Aggregation'!AF:AF,'EPA Export Aggregation'!$A:$A,$B33,'EPA Export Aggregation'!$D:$D,$A$1)*IF($A33="CH4",About!$D$58,IF($A33="N2O",About!$D$59,1))</f>
        <v>6.8824330490599994E-2</v>
      </c>
      <c r="AD33" s="425">
        <f>SUMIFS('EPA Export Aggregation'!AG:AG,'EPA Export Aggregation'!$A:$A,$B33,'EPA Export Aggregation'!$D:$D,$A$1)*IF($A33="CH4",About!$D$58,IF($A33="N2O",About!$D$59,1))</f>
        <v>6.0123053909099999E-2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0.22605939179269999</v>
      </c>
      <c r="AG33" s="425">
        <f>SUMIFS('EPA Export Aggregation'!AJ:AJ,'EPA Export Aggregation'!$A:$A,$B33,'EPA Export Aggregation'!$D:$D,$A$1)*IF($A33="CH4",About!$D$58,IF($A33="N2O",About!$D$59,1))</f>
        <v>0.39530570503520002</v>
      </c>
      <c r="AH33" s="425">
        <f>SUMIFS('EPA Export Aggregation'!AK:AK,'EPA Export Aggregation'!$A:$A,$B33,'EPA Export Aggregation'!$D:$D,$A$1)*IF($A33="CH4",About!$D$58,IF($A33="N2O",About!$D$59,1))</f>
        <v>0.41314424277680001</v>
      </c>
    </row>
    <row r="34" spans="1:34" x14ac:dyDescent="0.25">
      <c r="A34" s="423" t="s">
        <v>2216</v>
      </c>
      <c r="B34" s="424" t="s">
        <v>4252</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0.50818219781999996</v>
      </c>
      <c r="D79" s="425">
        <f>SUMIFS('EPA Export Aggregation'!G:G,'EPA Export Aggregation'!$A:$A,$B79,'EPA Export Aggregation'!$D:$D,$A$1)*IF($A79="CH4",About!$D$58,IF($A79="N2O",About!$D$59,1))</f>
        <v>0.46227874043700001</v>
      </c>
      <c r="E79" s="425">
        <f>SUMIFS('EPA Export Aggregation'!H:H,'EPA Export Aggregation'!$A:$A,$B79,'EPA Export Aggregation'!$D:$D,$A$1)*IF($A79="CH4",About!$D$58,IF($A79="N2O",About!$D$59,1))</f>
        <v>0.40241143360800002</v>
      </c>
      <c r="F79" s="425">
        <f>SUMIFS('EPA Export Aggregation'!I:I,'EPA Export Aggregation'!$A:$A,$B79,'EPA Export Aggregation'!$D:$D,$A$1)*IF($A79="CH4",About!$D$58,IF($A79="N2O",About!$D$59,1))</f>
        <v>0.31796296624800002</v>
      </c>
      <c r="G79" s="425">
        <f>SUMIFS('EPA Export Aggregation'!J:J,'EPA Export Aggregation'!$A:$A,$B79,'EPA Export Aggregation'!$D:$D,$A$1)*IF($A79="CH4",About!$D$58,IF($A79="N2O",About!$D$59,1))</f>
        <v>0.23938390166099999</v>
      </c>
      <c r="H79" s="425">
        <f>SUMIFS('EPA Export Aggregation'!K:K,'EPA Export Aggregation'!$A:$A,$B79,'EPA Export Aggregation'!$D:$D,$A$1)*IF($A79="CH4",About!$D$58,IF($A79="N2O",About!$D$59,1))</f>
        <v>0.211957482675</v>
      </c>
      <c r="I79" s="425">
        <f>SUMIFS('EPA Export Aggregation'!L:L,'EPA Export Aggregation'!$A:$A,$B79,'EPA Export Aggregation'!$D:$D,$A$1)*IF($A79="CH4",About!$D$58,IF($A79="N2O",About!$D$59,1))</f>
        <v>0.19209449557200001</v>
      </c>
      <c r="J79" s="425">
        <f>SUMIFS('EPA Export Aggregation'!M:M,'EPA Export Aggregation'!$A:$A,$B79,'EPA Export Aggregation'!$D:$D,$A$1)*IF($A79="CH4",About!$D$58,IF($A79="N2O",About!$D$59,1))</f>
        <v>0.17005231187700001</v>
      </c>
      <c r="K79" s="425">
        <f>SUMIFS('EPA Export Aggregation'!N:N,'EPA Export Aggregation'!$A:$A,$B79,'EPA Export Aggregation'!$D:$D,$A$1)*IF($A79="CH4",About!$D$58,IF($A79="N2O",About!$D$59,1))</f>
        <v>0.16408575112500001</v>
      </c>
      <c r="L79" s="425">
        <f>SUMIFS('EPA Export Aggregation'!O:O,'EPA Export Aggregation'!$A:$A,$B79,'EPA Export Aggregation'!$D:$D,$A$1)*IF($A79="CH4",About!$D$58,IF($A79="N2O",About!$D$59,1))</f>
        <v>0.14994258548100001</v>
      </c>
      <c r="M79" s="425">
        <f>SUMIFS('EPA Export Aggregation'!P:P,'EPA Export Aggregation'!$A:$A,$B79,'EPA Export Aggregation'!$D:$D,$A$1)*IF($A79="CH4",About!$D$58,IF($A79="N2O",About!$D$59,1))</f>
        <v>0.11428109897700001</v>
      </c>
      <c r="N79" s="425">
        <f>SUMIFS('EPA Export Aggregation'!Q:Q,'EPA Export Aggregation'!$A:$A,$B79,'EPA Export Aggregation'!$D:$D,$A$1)*IF($A79="CH4",About!$D$58,IF($A79="N2O",About!$D$59,1))</f>
        <v>0.11003425353</v>
      </c>
      <c r="O79" s="425">
        <f>SUMIFS('EPA Export Aggregation'!R:R,'EPA Export Aggregation'!$A:$A,$B79,'EPA Export Aggregation'!$D:$D,$A$1)*IF($A79="CH4",About!$D$58,IF($A79="N2O",About!$D$59,1))</f>
        <v>0.10677240840299999</v>
      </c>
      <c r="P79" s="425">
        <f>SUMIFS('EPA Export Aggregation'!S:S,'EPA Export Aggregation'!$A:$A,$B79,'EPA Export Aggregation'!$D:$D,$A$1)*IF($A79="CH4",About!$D$58,IF($A79="N2O",About!$D$59,1))</f>
        <v>6.6679315274999998E-2</v>
      </c>
      <c r="Q79" s="425">
        <f>SUMIFS('EPA Export Aggregation'!T:T,'EPA Export Aggregation'!$A:$A,$B79,'EPA Export Aggregation'!$D:$D,$A$1)*IF($A79="CH4",About!$D$58,IF($A79="N2O",About!$D$59,1))</f>
        <v>5.5704127302000001E-2</v>
      </c>
      <c r="R79" s="425">
        <f>SUMIFS('EPA Export Aggregation'!U:U,'EPA Export Aggregation'!$A:$A,$B79,'EPA Export Aggregation'!$D:$D,$A$1)*IF($A79="CH4",About!$D$58,IF($A79="N2O",About!$D$59,1))</f>
        <v>6.3534077699999997E-2</v>
      </c>
      <c r="S79" s="425">
        <f>SUMIFS('EPA Export Aggregation'!V:V,'EPA Export Aggregation'!$A:$A,$B79,'EPA Export Aggregation'!$D:$D,$A$1)*IF($A79="CH4",About!$D$58,IF($A79="N2O",About!$D$59,1))</f>
        <v>0.11119341112800001</v>
      </c>
      <c r="T79" s="425">
        <f>SUMIFS('EPA Export Aggregation'!W:W,'EPA Export Aggregation'!$A:$A,$B79,'EPA Export Aggregation'!$D:$D,$A$1)*IF($A79="CH4",About!$D$58,IF($A79="N2O",About!$D$59,1))</f>
        <v>0.17884027305299999</v>
      </c>
      <c r="U79" s="425">
        <f>SUMIFS('EPA Export Aggregation'!X:X,'EPA Export Aggregation'!$A:$A,$B79,'EPA Export Aggregation'!$D:$D,$A$1)*IF($A79="CH4",About!$D$58,IF($A79="N2O",About!$D$59,1))</f>
        <v>0.10209081789299999</v>
      </c>
      <c r="V79" s="425">
        <f>SUMIFS('EPA Export Aggregation'!Y:Y,'EPA Export Aggregation'!$A:$A,$B79,'EPA Export Aggregation'!$D:$D,$A$1)*IF($A79="CH4",About!$D$58,IF($A79="N2O",About!$D$59,1))</f>
        <v>6.1310777057999997E-2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2026-09-09T18:41:32Z</dcterms:modified>
</cp:coreProperties>
</file>