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TX\bldgs\SYDEC\"/>
    </mc:Choice>
  </mc:AlternateContent>
  <xr:revisionPtr revIDLastSave="0" documentId="8_{11455416-1974-4517-98A4-CEDBD87AC89D}"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5" s="1"/>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8" i="16"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<sst xmlns="http://schemas.openxmlformats.org/spreadsheetml/2006/main" count="194484" uniqueCount="2015">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</sst>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216</v>
      </c>
      <c r="C1" s="30">
        <v>46241</v>
      </c>
    </row>
    <row r="2" spans="1:3" x14ac:dyDescent="0.45">
      <c r="A2" s="3" t="s">
        <v>2</v>
      </c>
      <c r="B2" s="4" t="str">
        <f>IFERROR(INDEX(Geography!B:B, MATCH($B$1, Geography!C:C, 0)), "")</f>
        <v>TX</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Texas</v>
      </c>
    </row>
    <row r="311" spans="1:31" x14ac:dyDescent="0.45">
      <c r="A311" t="s">
        <v>1971</v>
      </c>
      <c r="B311" t="str">
        <f>About!$B$2</f>
        <v>TX</v>
      </c>
    </row>
    <row r="312" spans="1:31" x14ac:dyDescent="0.45">
      <c r="A312" t="s">
        <v>1972</v>
      </c>
      <c r="B312">
        <f>MATCH($B$311, $A$38:$A$85, 0)</f>
        <v>41</v>
      </c>
    </row>
    <row r="313" spans="1:31" x14ac:dyDescent="0.45">
      <c r="A313" t="s">
        <v>1973</v>
      </c>
      <c r="B313" s="24">
        <f>INDEX(Census_2020_Urban_Rural!$F$2:$F$57, MATCH($B$311, Census_2020_Urban_Rural!$B$2:$B$57, 0))</f>
        <v>83.720275219111826</v>
      </c>
    </row>
    <row r="314" spans="1:31" x14ac:dyDescent="0.45">
      <c r="A314" t="s">
        <v>1974</v>
      </c>
      <c r="B314" s="18">
        <f>$B$313 * $B$13</f>
        <v>0.83720275219111828</v>
      </c>
    </row>
    <row r="315" spans="1:31" x14ac:dyDescent="0.45">
      <c r="A315" t="s">
        <v>1975</v>
      </c>
      <c r="B315" s="22">
        <f>INDEX($K$38:$K$85, $B$312)</f>
        <v>1370.321589914352</v>
      </c>
    </row>
    <row r="316" spans="1:31" x14ac:dyDescent="0.45">
      <c r="A316" t="s">
        <v>1976</v>
      </c>
      <c r="B316" s="22">
        <f>INDEX($Q$38:$Q$85, $B$312)</f>
        <v>254.01150912876975</v>
      </c>
    </row>
    <row r="317" spans="1:31" x14ac:dyDescent="0.45">
      <c r="A317" t="s">
        <v>1977</v>
      </c>
      <c r="B317" s="22">
        <f>$B$315 * $B$314</f>
        <v>1147.2370064632044</v>
      </c>
    </row>
    <row r="318" spans="1:31" x14ac:dyDescent="0.45">
      <c r="A318" t="s">
        <v>1978</v>
      </c>
      <c r="B318" s="22">
        <f>$B$315 * (1 - $B$314)</f>
        <v>223.08458345114755</v>
      </c>
    </row>
    <row r="319" spans="1:31" x14ac:dyDescent="0.45">
      <c r="A319" t="s">
        <v>1979</v>
      </c>
      <c r="B319" s="22">
        <f>$B$316</f>
        <v>254.01150912876975</v>
      </c>
    </row>
    <row r="320" spans="1:31" x14ac:dyDescent="0.45">
      <c r="A320" t="s">
        <v>1980</v>
      </c>
      <c r="B320" s="24">
        <f>INDEX($S$38:$S$85, $B$312)</f>
        <v>81467.399999999994</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1370.321589914352</v>
      </c>
      <c r="C322" s="28">
        <f t="shared" si="214"/>
        <v>1370.321589914352</v>
      </c>
      <c r="D322" s="28">
        <f t="shared" si="214"/>
        <v>1370.321589914352</v>
      </c>
      <c r="E322" s="28">
        <f t="shared" si="214"/>
        <v>1370.321589914352</v>
      </c>
      <c r="F322" s="28">
        <f t="shared" si="214"/>
        <v>1370.321589914352</v>
      </c>
      <c r="G322" s="28">
        <f t="shared" si="214"/>
        <v>1491.293195295066</v>
      </c>
      <c r="H322" s="28">
        <f t="shared" si="214"/>
        <v>1627.2147490214634</v>
      </c>
      <c r="I322" s="28">
        <f t="shared" si="214"/>
        <v>1773.3810952633598</v>
      </c>
      <c r="J322" s="28">
        <f t="shared" si="214"/>
        <v>1918.8290916501994</v>
      </c>
      <c r="K322" s="28">
        <f t="shared" si="214"/>
        <v>2077.1043905878678</v>
      </c>
      <c r="L322" s="28">
        <f t="shared" si="214"/>
        <v>2253.1424361004306</v>
      </c>
      <c r="M322" s="28">
        <f t="shared" si="214"/>
        <v>2437.8872898264226</v>
      </c>
      <c r="N322" s="28">
        <f t="shared" si="214"/>
        <v>2638.7378627593544</v>
      </c>
      <c r="O322" s="28">
        <f t="shared" si="214"/>
        <v>2860.3628767043092</v>
      </c>
      <c r="P322" s="28">
        <f t="shared" si="214"/>
        <v>3105.6938250551361</v>
      </c>
      <c r="Q322" s="28">
        <f t="shared" si="214"/>
        <v>3374.1292538245639</v>
      </c>
      <c r="R322" s="28">
        <f t="shared" si="214"/>
        <v>3672.4305429133947</v>
      </c>
      <c r="S322" s="28">
        <f t="shared" si="214"/>
        <v>3998.0846804907542</v>
      </c>
      <c r="T322" s="28">
        <f t="shared" si="214"/>
        <v>4352.9350603524899</v>
      </c>
      <c r="U322" s="28">
        <f t="shared" si="214"/>
        <v>4734.8886365936887</v>
      </c>
      <c r="V322" s="28">
        <f t="shared" si="214"/>
        <v>5146.4620540370779</v>
      </c>
      <c r="W322" s="28">
        <f t="shared" si="214"/>
        <v>5586.3589272723084</v>
      </c>
      <c r="X322" s="28">
        <f t="shared" si="214"/>
        <v>6052.8611611247334</v>
      </c>
      <c r="Y322" s="28">
        <f t="shared" si="214"/>
        <v>6552.3180749746716</v>
      </c>
      <c r="Z322" s="28">
        <f t="shared" si="214"/>
        <v>7079.7140158414686</v>
      </c>
      <c r="AA322" s="28">
        <f t="shared" si="214"/>
        <v>7639.3533714888545</v>
      </c>
      <c r="AB322" s="28">
        <f t="shared" si="214"/>
        <v>8230.5692647445485</v>
      </c>
      <c r="AC322" s="28">
        <f t="shared" si="214"/>
        <v>8857.2943603345393</v>
      </c>
      <c r="AD322" s="28">
        <f t="shared" si="214"/>
        <v>9507.941816973118</v>
      </c>
      <c r="AE322" s="28">
        <f t="shared" si="214"/>
        <v>10189.004864084902</v>
      </c>
    </row>
    <row r="323" spans="1:31" x14ac:dyDescent="0.45">
      <c r="A323" t="s">
        <v>1982</v>
      </c>
      <c r="B323" s="28">
        <f t="shared" ref="B323:AE323" si="215">INDEX(B$258:B$305, $B$312)</f>
        <v>254.01150912876975</v>
      </c>
      <c r="C323" s="28">
        <f t="shared" si="215"/>
        <v>254.01150912876975</v>
      </c>
      <c r="D323" s="28">
        <f t="shared" si="215"/>
        <v>254.01150912876975</v>
      </c>
      <c r="E323" s="28">
        <f t="shared" si="215"/>
        <v>254.01150912876975</v>
      </c>
      <c r="F323" s="28">
        <f t="shared" si="215"/>
        <v>254.01150912876975</v>
      </c>
      <c r="G323" s="28">
        <f t="shared" si="215"/>
        <v>299.85198129744606</v>
      </c>
      <c r="H323" s="28">
        <f t="shared" si="215"/>
        <v>342.15139970834127</v>
      </c>
      <c r="I323" s="28">
        <f t="shared" si="215"/>
        <v>364.11005336084457</v>
      </c>
      <c r="J323" s="28">
        <f t="shared" si="215"/>
        <v>377.92875233303113</v>
      </c>
      <c r="K323" s="28">
        <f t="shared" si="215"/>
        <v>394.01549956525992</v>
      </c>
      <c r="L323" s="28">
        <f t="shared" si="215"/>
        <v>406.75408214693527</v>
      </c>
      <c r="M323" s="28">
        <f t="shared" si="215"/>
        <v>417.01080182689896</v>
      </c>
      <c r="N323" s="28">
        <f t="shared" si="215"/>
        <v>428.71219754971168</v>
      </c>
      <c r="O323" s="28">
        <f t="shared" si="215"/>
        <v>446.78556364518801</v>
      </c>
      <c r="P323" s="28">
        <f t="shared" si="215"/>
        <v>461.75203290170509</v>
      </c>
      <c r="Q323" s="28">
        <f t="shared" si="215"/>
        <v>474.63358674263213</v>
      </c>
      <c r="R323" s="28">
        <f t="shared" si="215"/>
        <v>497.54062968824451</v>
      </c>
      <c r="S323" s="28">
        <f t="shared" si="215"/>
        <v>520.47325388911906</v>
      </c>
      <c r="T323" s="28">
        <f t="shared" si="215"/>
        <v>549.00634081373744</v>
      </c>
      <c r="U323" s="28">
        <f t="shared" si="215"/>
        <v>574.35979259525038</v>
      </c>
      <c r="V323" s="28">
        <f t="shared" si="215"/>
        <v>588.4162738461614</v>
      </c>
      <c r="W323" s="28">
        <f t="shared" si="215"/>
        <v>609.74876393518332</v>
      </c>
      <c r="X323" s="28">
        <f t="shared" si="215"/>
        <v>621.49237116862867</v>
      </c>
      <c r="Y323" s="28">
        <f t="shared" si="215"/>
        <v>634.85292157486788</v>
      </c>
      <c r="Z323" s="28">
        <f t="shared" si="215"/>
        <v>645.88879796952835</v>
      </c>
      <c r="AA323" s="28">
        <f t="shared" si="215"/>
        <v>663.19629231520275</v>
      </c>
      <c r="AB323" s="28">
        <f t="shared" si="215"/>
        <v>684.92656270801069</v>
      </c>
      <c r="AC323" s="28">
        <f t="shared" si="215"/>
        <v>707.43291249319975</v>
      </c>
      <c r="AD323" s="28">
        <f t="shared" si="215"/>
        <v>724.75276445191605</v>
      </c>
      <c r="AE323" s="28">
        <f t="shared" si="215"/>
        <v>747.37699866982473</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1.9938442850061765E-2</v>
      </c>
      <c r="C330" s="28">
        <f t="shared" si="218"/>
        <v>1.9938442850061765E-2</v>
      </c>
      <c r="D330" s="28">
        <f t="shared" si="218"/>
        <v>1.9938442850061765E-2</v>
      </c>
      <c r="E330" s="28">
        <f t="shared" si="218"/>
        <v>1.9938442850061765E-2</v>
      </c>
      <c r="F330" s="28">
        <f t="shared" si="218"/>
        <v>1.9938442850061765E-2</v>
      </c>
      <c r="G330" s="28">
        <f t="shared" si="218"/>
        <v>2.198603584492094E-2</v>
      </c>
      <c r="H330" s="28">
        <f t="shared" si="218"/>
        <v>2.4173671293422946E-2</v>
      </c>
      <c r="I330" s="28">
        <f t="shared" si="218"/>
        <v>2.6237380211277205E-2</v>
      </c>
      <c r="J330" s="28">
        <f t="shared" si="218"/>
        <v>2.8192354782197917E-2</v>
      </c>
      <c r="K330" s="28">
        <f t="shared" si="218"/>
        <v>3.0332622498731126E-2</v>
      </c>
      <c r="L330" s="28">
        <f t="shared" si="218"/>
        <v>3.2649827025870055E-2</v>
      </c>
      <c r="M330" s="28">
        <f t="shared" si="218"/>
        <v>3.5043441814189745E-2</v>
      </c>
      <c r="N330" s="28">
        <f t="shared" si="218"/>
        <v>3.7652485046890734E-2</v>
      </c>
      <c r="O330" s="28">
        <f t="shared" si="218"/>
        <v>4.0594746369093618E-2</v>
      </c>
      <c r="P330" s="28">
        <f t="shared" si="218"/>
        <v>4.3789857758524779E-2</v>
      </c>
      <c r="Q330" s="28">
        <f t="shared" si="218"/>
        <v>4.7242981125790146E-2</v>
      </c>
      <c r="R330" s="28">
        <f t="shared" si="218"/>
        <v>5.1185764767276723E-2</v>
      </c>
      <c r="S330" s="28">
        <f t="shared" si="218"/>
        <v>5.5464614488493234E-2</v>
      </c>
      <c r="T330" s="28">
        <f t="shared" si="218"/>
        <v>6.0170588495106363E-2</v>
      </c>
      <c r="U330" s="28">
        <f t="shared" si="218"/>
        <v>6.5170220593623221E-2</v>
      </c>
      <c r="V330" s="28">
        <f t="shared" si="218"/>
        <v>7.0394763155363249E-2</v>
      </c>
      <c r="W330" s="28">
        <f t="shared" si="218"/>
        <v>7.6056283755311843E-2</v>
      </c>
      <c r="X330" s="28">
        <f t="shared" si="218"/>
        <v>8.192667904331502E-2</v>
      </c>
      <c r="Y330" s="28">
        <f t="shared" si="218"/>
        <v>8.8221435771235368E-2</v>
      </c>
      <c r="Z330" s="28">
        <f t="shared" si="218"/>
        <v>9.4830604804019739E-2</v>
      </c>
      <c r="AA330" s="28">
        <f t="shared" si="218"/>
        <v>0.10191254003201351</v>
      </c>
      <c r="AB330" s="28">
        <f t="shared" si="218"/>
        <v>0.1094363613844625</v>
      </c>
      <c r="AC330" s="28">
        <f t="shared" si="218"/>
        <v>0.11740557907614259</v>
      </c>
      <c r="AD330" s="28">
        <f t="shared" si="218"/>
        <v>0.12560477665207229</v>
      </c>
      <c r="AE330" s="28">
        <f t="shared" si="218"/>
        <v>0.1342424314849219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254.01150912876975</v>
      </c>
      <c r="C8" s="23">
        <f>Calcs!C$323</f>
        <v>254.01150912876975</v>
      </c>
      <c r="D8" s="23">
        <f>Calcs!D$323</f>
        <v>254.01150912876975</v>
      </c>
      <c r="E8" s="23">
        <f>Calcs!E$323</f>
        <v>254.01150912876975</v>
      </c>
      <c r="F8" s="23">
        <f>Calcs!F$323</f>
        <v>254.01150912876975</v>
      </c>
      <c r="G8" s="23">
        <f>Calcs!G$323</f>
        <v>299.85198129744606</v>
      </c>
      <c r="H8" s="23">
        <f>Calcs!H$323</f>
        <v>342.15139970834127</v>
      </c>
      <c r="I8" s="23">
        <f>Calcs!I$323</f>
        <v>364.11005336084457</v>
      </c>
      <c r="J8" s="23">
        <f>Calcs!J$323</f>
        <v>377.92875233303113</v>
      </c>
      <c r="K8" s="23">
        <f>Calcs!K$323</f>
        <v>394.01549956525992</v>
      </c>
      <c r="L8" s="23">
        <f>Calcs!L$323</f>
        <v>406.75408214693527</v>
      </c>
      <c r="M8" s="23">
        <f>Calcs!M$323</f>
        <v>417.01080182689896</v>
      </c>
      <c r="N8" s="23">
        <f>Calcs!N$323</f>
        <v>428.71219754971168</v>
      </c>
      <c r="O8" s="23">
        <f>Calcs!O$323</f>
        <v>446.78556364518801</v>
      </c>
      <c r="P8" s="23">
        <f>Calcs!P$323</f>
        <v>461.75203290170509</v>
      </c>
      <c r="Q8" s="23">
        <f>Calcs!Q$323</f>
        <v>474.63358674263213</v>
      </c>
      <c r="R8" s="23">
        <f>Calcs!R$323</f>
        <v>497.54062968824451</v>
      </c>
      <c r="S8" s="23">
        <f>Calcs!S$323</f>
        <v>520.47325388911906</v>
      </c>
      <c r="T8" s="23">
        <f>Calcs!T$323</f>
        <v>549.00634081373744</v>
      </c>
      <c r="U8" s="23">
        <f>Calcs!U$323</f>
        <v>574.35979259525038</v>
      </c>
      <c r="V8" s="23">
        <f>Calcs!V$323</f>
        <v>588.4162738461614</v>
      </c>
      <c r="W8" s="23">
        <f>Calcs!W$323</f>
        <v>609.74876393518332</v>
      </c>
      <c r="X8" s="23">
        <f>Calcs!X$323</f>
        <v>621.49237116862867</v>
      </c>
      <c r="Y8" s="23">
        <f>Calcs!Y$323</f>
        <v>634.85292157486788</v>
      </c>
      <c r="Z8" s="23">
        <f>Calcs!Z$323</f>
        <v>645.88879796952835</v>
      </c>
      <c r="AA8" s="23">
        <f>Calcs!AA$323</f>
        <v>663.19629231520275</v>
      </c>
      <c r="AB8" s="23">
        <f>Calcs!AB$323</f>
        <v>684.92656270801069</v>
      </c>
      <c r="AC8" s="23">
        <f>Calcs!AC$323</f>
        <v>707.43291249319975</v>
      </c>
      <c r="AD8" s="23">
        <f>Calcs!AD$323</f>
        <v>724.75276445191605</v>
      </c>
      <c r="AE8" s="23">
        <f>Calcs!AE$323</f>
        <v>747.37699866982473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1147.2370064632044</v>
      </c>
      <c r="C8" s="23">
        <f>Calcs!C$322 * Calcs!$B$314</f>
        <v>1147.2370064632044</v>
      </c>
      <c r="D8" s="23">
        <f>Calcs!D$322 * Calcs!$B$314</f>
        <v>1147.2370064632044</v>
      </c>
      <c r="E8" s="23">
        <f>Calcs!E$322 * Calcs!$B$314</f>
        <v>1147.2370064632044</v>
      </c>
      <c r="F8" s="23">
        <f>Calcs!F$322 * Calcs!$B$314</f>
        <v>1147.2370064632044</v>
      </c>
      <c r="G8" s="23">
        <f>Calcs!G$322 * Calcs!$B$314</f>
        <v>1248.514767424916</v>
      </c>
      <c r="H8" s="23">
        <f>Calcs!H$322 * Calcs!$B$314</f>
        <v>1362.308666286749</v>
      </c>
      <c r="I8" s="23">
        <f>Calcs!I$322 * Calcs!$B$314</f>
        <v>1484.6795336381845</v>
      </c>
      <c r="J8" s="23">
        <f>Calcs!J$322 * Calcs!$B$314</f>
        <v>1606.4489965139305</v>
      </c>
      <c r="K8" s="23">
        <f>Calcs!K$322 * Calcs!$B$314</f>
        <v>1738.9575123884185</v>
      </c>
      <c r="L8" s="23">
        <f>Calcs!L$322 * Calcs!$B$314</f>
        <v>1886.3370485818814</v>
      </c>
      <c r="M8" s="23">
        <f>Calcs!M$322 * Calcs!$B$314</f>
        <v>2041.0059485744275</v>
      </c>
      <c r="N8" s="23">
        <f>Calcs!N$322 * Calcs!$B$314</f>
        <v>2209.1586010130409</v>
      </c>
      <c r="O8" s="23">
        <f>Calcs!O$322 * Calcs!$B$314</f>
        <v>2394.703672642152</v>
      </c>
      <c r="P8" s="23">
        <f>Calcs!P$322 * Calcs!$B$314</f>
        <v>2600.0954177991216</v>
      </c>
      <c r="Q8" s="23">
        <f>Calcs!Q$322 * Calcs!$B$314</f>
        <v>2824.8302975504894</v>
      </c>
      <c r="R8" s="23">
        <f>Calcs!R$322 * Calcs!$B$314</f>
        <v>3074.5689577578169</v>
      </c>
      <c r="S8" s="23">
        <f>Calcs!S$322 * Calcs!$B$314</f>
        <v>3347.207498000007</v>
      </c>
      <c r="T8" s="23">
        <f>Calcs!T$322 * Calcs!$B$314</f>
        <v>3644.2892126363163</v>
      </c>
      <c r="U8" s="23">
        <f>Calcs!U$322 * Calcs!$B$314</f>
        <v>3964.0617978746877</v>
      </c>
      <c r="V8" s="23">
        <f>Calcs!V$322 * Calcs!$B$314</f>
        <v>4308.632195686997</v>
      </c>
      <c r="W8" s="23">
        <f>Calcs!W$322 * Calcs!$B$314</f>
        <v>4676.9150686397998</v>
      </c>
      <c r="X8" s="23">
        <f>Calcs!X$322 * Calcs!$B$314</f>
        <v>5067.4720227243542</v>
      </c>
      <c r="Y8" s="23">
        <f>Calcs!Y$322 * Calcs!$B$314</f>
        <v>5485.618725600405</v>
      </c>
      <c r="Z8" s="23">
        <f>Calcs!Z$322 * Calcs!$B$314</f>
        <v>5927.1560587885115</v>
      </c>
      <c r="AA8" s="23">
        <f>Calcs!AA$322 * Calcs!$B$314</f>
        <v>6395.6876675709673</v>
      </c>
      <c r="AB8" s="23">
        <f>Calcs!AB$322 * Calcs!$B$314</f>
        <v>6890.6552405437651</v>
      </c>
      <c r="AC8" s="23">
        <f>Calcs!AC$322 * Calcs!$B$314</f>
        <v>7415.3512154389464</v>
      </c>
      <c r="AD8" s="23">
        <f>Calcs!AD$322 * Calcs!$B$314</f>
        <v>7960.0750568429157</v>
      </c>
      <c r="AE8" s="23">
        <f>Calcs!AE$322 * Calcs!$B$314</f>
        <v>8530.2629143005706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223.08458345114755</v>
      </c>
      <c r="C8" s="23">
        <f>Calcs!C$322 * (1 - Calcs!$B$314)</f>
        <v>223.08458345114755</v>
      </c>
      <c r="D8" s="23">
        <f>Calcs!D$322 * (1 - Calcs!$B$314)</f>
        <v>223.08458345114755</v>
      </c>
      <c r="E8" s="23">
        <f>Calcs!E$322 * (1 - Calcs!$B$314)</f>
        <v>223.08458345114755</v>
      </c>
      <c r="F8" s="23">
        <f>Calcs!F$322 * (1 - Calcs!$B$314)</f>
        <v>223.08458345114755</v>
      </c>
      <c r="G8" s="23">
        <f>Calcs!G$322 * (1 - Calcs!$B$314)</f>
        <v>242.7784278701499</v>
      </c>
      <c r="H8" s="23">
        <f>Calcs!H$322 * (1 - Calcs!$B$314)</f>
        <v>264.90608273471446</v>
      </c>
      <c r="I8" s="23">
        <f>Calcs!I$322 * (1 - Calcs!$B$314)</f>
        <v>288.70156162517526</v>
      </c>
      <c r="J8" s="23">
        <f>Calcs!J$322 * (1 - Calcs!$B$314)</f>
        <v>312.38009513626895</v>
      </c>
      <c r="K8" s="23">
        <f>Calcs!K$322 * (1 - Calcs!$B$314)</f>
        <v>338.14687819944936</v>
      </c>
      <c r="L8" s="23">
        <f>Calcs!L$322 * (1 - Calcs!$B$314)</f>
        <v>366.80538751854925</v>
      </c>
      <c r="M8" s="23">
        <f>Calcs!M$322 * (1 - Calcs!$B$314)</f>
        <v>396.88134125199514</v>
      </c>
      <c r="N8" s="23">
        <f>Calcs!N$322 * (1 - Calcs!$B$314)</f>
        <v>429.57926174631353</v>
      </c>
      <c r="O8" s="23">
        <f>Calcs!O$322 * (1 - Calcs!$B$314)</f>
        <v>465.65920406215719</v>
      </c>
      <c r="P8" s="23">
        <f>Calcs!P$322 * (1 - Calcs!$B$314)</f>
        <v>505.59840725601475</v>
      </c>
      <c r="Q8" s="23">
        <f>Calcs!Q$322 * (1 - Calcs!$B$314)</f>
        <v>549.29895627407473</v>
      </c>
      <c r="R8" s="23">
        <f>Calcs!R$322 * (1 - Calcs!$B$314)</f>
        <v>597.86158515557793</v>
      </c>
      <c r="S8" s="23">
        <f>Calcs!S$322 * (1 - Calcs!$B$314)</f>
        <v>650.87718249074703</v>
      </c>
      <c r="T8" s="23">
        <f>Calcs!T$322 * (1 - Calcs!$B$314)</f>
        <v>708.64584771617376</v>
      </c>
      <c r="U8" s="23">
        <f>Calcs!U$322 * (1 - Calcs!$B$314)</f>
        <v>770.82683871900088</v>
      </c>
      <c r="V8" s="23">
        <f>Calcs!V$322 * (1 - Calcs!$B$314)</f>
        <v>837.8298583500806</v>
      </c>
      <c r="W8" s="23">
        <f>Calcs!W$322 * (1 - Calcs!$B$314)</f>
        <v>909.44385863250864</v>
      </c>
      <c r="X8" s="23">
        <f>Calcs!X$322 * (1 - Calcs!$B$314)</f>
        <v>985.38913840037878</v>
      </c>
      <c r="Y8" s="23">
        <f>Calcs!Y$322 * (1 - Calcs!$B$314)</f>
        <v>1066.6993493742664</v>
      </c>
      <c r="Z8" s="23">
        <f>Calcs!Z$322 * (1 - Calcs!$B$314)</f>
        <v>1152.5579570529567</v>
      </c>
      <c r="AA8" s="23">
        <f>Calcs!AA$322 * (1 - Calcs!$B$314)</f>
        <v>1243.6657039178872</v>
      </c>
      <c r="AB8" s="23">
        <f>Calcs!AB$322 * (1 - Calcs!$B$314)</f>
        <v>1339.9140242007836</v>
      </c>
      <c r="AC8" s="23">
        <f>Calcs!AC$322 * (1 - Calcs!$B$314)</f>
        <v>1441.9431448955925</v>
      </c>
      <c r="AD8" s="23">
        <f>Calcs!AD$322 * (1 - Calcs!$B$314)</f>
        <v>1547.8667601302018</v>
      </c>
      <c r="AE8" s="23">
        <f>Calcs!AE$322 * (1 - Calcs!$B$314)</f>
        <v>1658.7419497843309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1147.2370064632044</v>
      </c>
      <c r="C8" s="23">
        <f>'BDESC-rural-residential'!E8</f>
        <v>223.08458345114755</v>
      </c>
      <c r="D8" s="23">
        <f>'BDESC-commercial'!E8</f>
        <v>254.01150912876975</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2026-08-07T21:05:10Z</dcterms:modified>
</cp:coreProperties>
</file>