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fuels\BFPIaE\"/>
    </mc:Choice>
  </mc:AlternateContent>
  <xr:revisionPtr revIDLastSave="0" documentId="8_{9BF09190-2291-4150-B60E-95943669A3A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C73" i="39"/>
  <c r="C72" i="39"/>
  <c r="C71" i="39"/>
  <c r="C70" i="39"/>
  <c r="C69" i="39"/>
  <c r="C68" i="39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C65" i="39"/>
  <c r="C64" i="39"/>
  <c r="C63" i="39"/>
  <c r="D63" i="39" s="1"/>
  <c r="E63" i="39" s="1"/>
  <c r="F63" i="39" s="1"/>
  <c r="C62" i="39"/>
  <c r="D62" i="39" s="1"/>
  <c r="C61" i="39"/>
  <c r="C60" i="39"/>
  <c r="D60" i="39" s="1"/>
  <c r="C59" i="39"/>
  <c r="D59" i="39" s="1"/>
  <c r="E59" i="39" s="1"/>
  <c r="F59" i="39" s="1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U58" i="39"/>
  <c r="V58" i="39" s="1"/>
  <c r="W58" i="39" s="1"/>
  <c r="X58" i="39" s="1"/>
  <c r="Y58" i="39" s="1"/>
  <c r="Z58" i="39" s="1"/>
  <c r="AA58" i="39" s="1"/>
  <c r="AB58" i="39" s="1"/>
  <c r="C58" i="39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6" i="39"/>
  <c r="C55" i="39"/>
  <c r="C54" i="39"/>
  <c r="D54" i="39" s="1"/>
  <c r="E54" i="39" s="1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AB50" i="39"/>
  <c r="AA50" i="39"/>
  <c r="Z50" i="39"/>
  <c r="Y50" i="39"/>
  <c r="X50" i="39"/>
  <c r="W50" i="39"/>
  <c r="V50" i="39"/>
  <c r="U50" i="39"/>
  <c r="Q50" i="39"/>
  <c r="P50" i="39"/>
  <c r="I50" i="39"/>
  <c r="H50" i="39"/>
  <c r="G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D73" i="39" s="1"/>
  <c r="C49" i="39"/>
  <c r="C21" i="43" s="1"/>
  <c r="AB48" i="39"/>
  <c r="Y48" i="39"/>
  <c r="X48" i="39"/>
  <c r="W48" i="39"/>
  <c r="P48" i="39"/>
  <c r="O48" i="39"/>
  <c r="N48" i="39"/>
  <c r="M48" i="39"/>
  <c r="L48" i="39"/>
  <c r="K48" i="39"/>
  <c r="C48" i="39"/>
  <c r="AB47" i="39"/>
  <c r="AA47" i="39"/>
  <c r="R47" i="39"/>
  <c r="Q47" i="39"/>
  <c r="P47" i="39"/>
  <c r="O47" i="39"/>
  <c r="N47" i="39"/>
  <c r="M47" i="39"/>
  <c r="L47" i="39"/>
  <c r="K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D68" i="39" s="1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B42" i="39"/>
  <c r="AA42" i="39"/>
  <c r="Y42" i="39"/>
  <c r="R42" i="39"/>
  <c r="Q42" i="39"/>
  <c r="P42" i="39"/>
  <c r="H42" i="39"/>
  <c r="G42" i="39"/>
  <c r="F42" i="39"/>
  <c r="E42" i="39"/>
  <c r="C42" i="39"/>
  <c r="T41" i="39"/>
  <c r="S41" i="39"/>
  <c r="R41" i="39"/>
  <c r="Q41" i="39"/>
  <c r="O41" i="39"/>
  <c r="L41" i="39"/>
  <c r="K41" i="39"/>
  <c r="J41" i="39"/>
  <c r="I41" i="39"/>
  <c r="C41" i="39"/>
  <c r="Z40" i="39"/>
  <c r="T40" i="39"/>
  <c r="P40" i="39"/>
  <c r="O40" i="39"/>
  <c r="N40" i="39"/>
  <c r="M40" i="39"/>
  <c r="C40" i="39"/>
  <c r="AB39" i="39"/>
  <c r="AA39" i="39"/>
  <c r="Z39" i="39"/>
  <c r="T39" i="39"/>
  <c r="S39" i="39"/>
  <c r="R39" i="39"/>
  <c r="Q39" i="39"/>
  <c r="H39" i="39"/>
  <c r="E39" i="39"/>
  <c r="D39" i="39"/>
  <c r="C39" i="39"/>
  <c r="AB38" i="39"/>
  <c r="AA38" i="39"/>
  <c r="Z38" i="39"/>
  <c r="Y38" i="39"/>
  <c r="X38" i="39"/>
  <c r="W38" i="39"/>
  <c r="V38" i="39"/>
  <c r="U38" i="39"/>
  <c r="J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D61" i="39" s="1"/>
  <c r="E61" i="39" s="1"/>
  <c r="F61" i="39" s="1"/>
  <c r="G61" i="39" s="1"/>
  <c r="H61" i="39" s="1"/>
  <c r="I61" i="39" s="1"/>
  <c r="J61" i="39" s="1"/>
  <c r="K61" i="39" s="1"/>
  <c r="L61" i="39" s="1"/>
  <c r="M61" i="39" s="1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D58" i="39" s="1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W26" i="39"/>
  <c r="V26" i="39"/>
  <c r="U26" i="39"/>
  <c r="T26" i="39"/>
  <c r="T50" i="39" s="1"/>
  <c r="S26" i="39"/>
  <c r="R26" i="39"/>
  <c r="S50" i="39" s="1"/>
  <c r="Q26" i="39"/>
  <c r="P26" i="39"/>
  <c r="O26" i="39"/>
  <c r="N26" i="39"/>
  <c r="O50" i="39" s="1"/>
  <c r="M26" i="39"/>
  <c r="L26" i="39"/>
  <c r="M50" i="39" s="1"/>
  <c r="K26" i="39"/>
  <c r="L50" i="39" s="1"/>
  <c r="J26" i="39"/>
  <c r="K50" i="39" s="1"/>
  <c r="I26" i="39"/>
  <c r="J50" i="39" s="1"/>
  <c r="H26" i="39"/>
  <c r="G26" i="39"/>
  <c r="F26" i="39"/>
  <c r="E26" i="39"/>
  <c r="F50" i="39" s="1"/>
  <c r="D26" i="39"/>
  <c r="E50" i="39" s="1"/>
  <c r="C26" i="39"/>
  <c r="AB24" i="39"/>
  <c r="AA24" i="39"/>
  <c r="Z24" i="39"/>
  <c r="AA48" i="39" s="1"/>
  <c r="Y24" i="39"/>
  <c r="X24" i="39"/>
  <c r="W24" i="39"/>
  <c r="V24" i="39"/>
  <c r="U24" i="39"/>
  <c r="T24" i="39"/>
  <c r="S24" i="39"/>
  <c r="T48" i="39" s="1"/>
  <c r="R24" i="39"/>
  <c r="S48" i="39" s="1"/>
  <c r="Q24" i="39"/>
  <c r="P24" i="39"/>
  <c r="Q48" i="39" s="1"/>
  <c r="O24" i="39"/>
  <c r="N24" i="39"/>
  <c r="M24" i="39"/>
  <c r="L24" i="39"/>
  <c r="K24" i="39"/>
  <c r="J24" i="39"/>
  <c r="I24" i="39"/>
  <c r="J48" i="39" s="1"/>
  <c r="H24" i="39"/>
  <c r="I48" i="39" s="1"/>
  <c r="G24" i="39"/>
  <c r="F24" i="39"/>
  <c r="G48" i="39" s="1"/>
  <c r="E24" i="39"/>
  <c r="D24" i="39"/>
  <c r="C24" i="39"/>
  <c r="AB23" i="39"/>
  <c r="AA23" i="39"/>
  <c r="Z23" i="39"/>
  <c r="Y23" i="39"/>
  <c r="X23" i="39"/>
  <c r="W23" i="39"/>
  <c r="X47" i="39" s="1"/>
  <c r="V23" i="39"/>
  <c r="W47" i="39" s="1"/>
  <c r="U23" i="39"/>
  <c r="T23" i="39"/>
  <c r="U47" i="39" s="1"/>
  <c r="S23" i="39"/>
  <c r="T47" i="39" s="1"/>
  <c r="R23" i="39"/>
  <c r="Q23" i="39"/>
  <c r="P23" i="39"/>
  <c r="O23" i="39"/>
  <c r="N23" i="39"/>
  <c r="M23" i="39"/>
  <c r="L23" i="39"/>
  <c r="K23" i="39"/>
  <c r="J23" i="39"/>
  <c r="I23" i="39"/>
  <c r="H23" i="39"/>
  <c r="I47" i="39" s="1"/>
  <c r="G23" i="39"/>
  <c r="F23" i="39"/>
  <c r="G47" i="39" s="1"/>
  <c r="E23" i="39"/>
  <c r="D23" i="39"/>
  <c r="E47" i="39" s="1"/>
  <c r="C23" i="39"/>
  <c r="AB18" i="39"/>
  <c r="AA18" i="39"/>
  <c r="Z18" i="39"/>
  <c r="Y18" i="39"/>
  <c r="Z42" i="39" s="1"/>
  <c r="X18" i="39"/>
  <c r="W18" i="39"/>
  <c r="X42" i="39" s="1"/>
  <c r="V18" i="39"/>
  <c r="W42" i="39" s="1"/>
  <c r="U18" i="39"/>
  <c r="T18" i="39"/>
  <c r="U42" i="39" s="1"/>
  <c r="S18" i="39"/>
  <c r="R18" i="39"/>
  <c r="S42" i="39" s="1"/>
  <c r="Q18" i="39"/>
  <c r="P18" i="39"/>
  <c r="O18" i="39"/>
  <c r="N18" i="39"/>
  <c r="O42" i="39" s="1"/>
  <c r="M18" i="39"/>
  <c r="N42" i="39" s="1"/>
  <c r="L18" i="39"/>
  <c r="M42" i="39" s="1"/>
  <c r="K18" i="39"/>
  <c r="L42" i="39" s="1"/>
  <c r="J18" i="39"/>
  <c r="I18" i="39"/>
  <c r="H18" i="39"/>
  <c r="G18" i="39"/>
  <c r="F18" i="39"/>
  <c r="E18" i="39"/>
  <c r="D18" i="39"/>
  <c r="C18" i="39"/>
  <c r="D42" i="39" s="1"/>
  <c r="D66" i="39" s="1"/>
  <c r="E66" i="39" s="1"/>
  <c r="F66" i="39" s="1"/>
  <c r="G66" i="39" s="1"/>
  <c r="H66" i="39" s="1"/>
  <c r="AB17" i="39"/>
  <c r="AA17" i="39"/>
  <c r="Z17" i="39"/>
  <c r="AA41" i="39" s="1"/>
  <c r="Y17" i="39"/>
  <c r="X17" i="39"/>
  <c r="Y41" i="39" s="1"/>
  <c r="W17" i="39"/>
  <c r="V17" i="39"/>
  <c r="W41" i="39" s="1"/>
  <c r="U17" i="39"/>
  <c r="V41" i="39" s="1"/>
  <c r="T17" i="39"/>
  <c r="S17" i="39"/>
  <c r="R17" i="39"/>
  <c r="Q17" i="39"/>
  <c r="P17" i="39"/>
  <c r="O17" i="39"/>
  <c r="P41" i="39" s="1"/>
  <c r="N17" i="39"/>
  <c r="M17" i="39"/>
  <c r="N41" i="39" s="1"/>
  <c r="L17" i="39"/>
  <c r="K17" i="39"/>
  <c r="J17" i="39"/>
  <c r="I17" i="39"/>
  <c r="H17" i="39"/>
  <c r="G17" i="39"/>
  <c r="F17" i="39"/>
  <c r="E17" i="39"/>
  <c r="D17" i="39"/>
  <c r="E41" i="39" s="1"/>
  <c r="C17" i="39"/>
  <c r="AB16" i="39"/>
  <c r="AA16" i="39"/>
  <c r="Z16" i="39"/>
  <c r="AA40" i="39" s="1"/>
  <c r="Y16" i="39"/>
  <c r="X16" i="39"/>
  <c r="W16" i="39"/>
  <c r="V16" i="39"/>
  <c r="W40" i="39" s="1"/>
  <c r="U16" i="39"/>
  <c r="V40" i="39" s="1"/>
  <c r="T16" i="39"/>
  <c r="U40" i="39" s="1"/>
  <c r="S16" i="39"/>
  <c r="R16" i="39"/>
  <c r="Q16" i="39"/>
  <c r="P16" i="39"/>
  <c r="O16" i="39"/>
  <c r="N16" i="39"/>
  <c r="M16" i="39"/>
  <c r="L16" i="39"/>
  <c r="K16" i="39"/>
  <c r="L40" i="39" s="1"/>
  <c r="J16" i="39"/>
  <c r="I16" i="39"/>
  <c r="H16" i="39"/>
  <c r="I40" i="39" s="1"/>
  <c r="G16" i="39"/>
  <c r="F16" i="39"/>
  <c r="G40" i="39" s="1"/>
  <c r="E16" i="39"/>
  <c r="D16" i="39"/>
  <c r="E40" i="39" s="1"/>
  <c r="C16" i="39"/>
  <c r="D40" i="39" s="1"/>
  <c r="AB15" i="39"/>
  <c r="AA15" i="39"/>
  <c r="Z15" i="39"/>
  <c r="Y15" i="39"/>
  <c r="X15" i="39"/>
  <c r="Y39" i="39" s="1"/>
  <c r="W15" i="39"/>
  <c r="X39" i="39" s="1"/>
  <c r="V15" i="39"/>
  <c r="U15" i="39"/>
  <c r="T15" i="39"/>
  <c r="S15" i="39"/>
  <c r="R15" i="39"/>
  <c r="Q15" i="39"/>
  <c r="P15" i="39"/>
  <c r="O15" i="39"/>
  <c r="P39" i="39" s="1"/>
  <c r="N15" i="39"/>
  <c r="M15" i="39"/>
  <c r="L15" i="39"/>
  <c r="M39" i="39" s="1"/>
  <c r="K15" i="39"/>
  <c r="J15" i="39"/>
  <c r="K39" i="39" s="1"/>
  <c r="I15" i="39"/>
  <c r="H15" i="39"/>
  <c r="I39" i="39" s="1"/>
  <c r="G15" i="39"/>
  <c r="F15" i="39"/>
  <c r="E15" i="39"/>
  <c r="F39" i="39" s="1"/>
  <c r="D15" i="39"/>
  <c r="C15" i="39"/>
  <c r="AB14" i="39"/>
  <c r="AA14" i="39"/>
  <c r="Z14" i="39"/>
  <c r="Y14" i="39"/>
  <c r="X14" i="39"/>
  <c r="W14" i="39"/>
  <c r="V14" i="39"/>
  <c r="U14" i="39"/>
  <c r="T14" i="39"/>
  <c r="S14" i="39"/>
  <c r="T38" i="39" s="1"/>
  <c r="R14" i="39"/>
  <c r="S38" i="39" s="1"/>
  <c r="Q14" i="39"/>
  <c r="R38" i="39" s="1"/>
  <c r="P14" i="39"/>
  <c r="Q38" i="39" s="1"/>
  <c r="O14" i="39"/>
  <c r="N14" i="39"/>
  <c r="O38" i="39" s="1"/>
  <c r="M14" i="39"/>
  <c r="L14" i="39"/>
  <c r="M38" i="39" s="1"/>
  <c r="K14" i="39"/>
  <c r="L38" i="39" s="1"/>
  <c r="J14" i="39"/>
  <c r="I14" i="39"/>
  <c r="H14" i="39"/>
  <c r="I38" i="39" s="1"/>
  <c r="G14" i="39"/>
  <c r="H38" i="39" s="1"/>
  <c r="F14" i="39"/>
  <c r="G38" i="39" s="1"/>
  <c r="E14" i="39"/>
  <c r="F38" i="39" s="1"/>
  <c r="D14" i="39"/>
  <c r="C14" i="39"/>
  <c r="D38" i="39" s="1"/>
  <c r="B5" i="25"/>
  <c r="B5" i="43" s="1"/>
  <c r="C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B3" i="23" s="1"/>
  <c r="B5" i="23" s="1"/>
  <c r="B9" i="43" s="1"/>
  <c r="C9" i="43" s="1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5" i="21" s="1"/>
  <c r="B8" i="17"/>
  <c r="B3" i="17"/>
  <c r="B8" i="15"/>
  <c r="B3" i="15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Q770" i="8"/>
  <c r="R770" i="8" s="1"/>
  <c r="Q769" i="8"/>
  <c r="R769" i="8" s="1"/>
  <c r="Q768" i="8"/>
  <c r="R768" i="8" s="1"/>
  <c r="R767" i="8"/>
  <c r="Q767" i="8"/>
  <c r="R766" i="8"/>
  <c r="Q766" i="8"/>
  <c r="R765" i="8"/>
  <c r="Q765" i="8"/>
  <c r="Q764" i="8"/>
  <c r="R764" i="8" s="1"/>
  <c r="Q763" i="8"/>
  <c r="R763" i="8" s="1"/>
  <c r="R762" i="8"/>
  <c r="Q762" i="8"/>
  <c r="R761" i="8"/>
  <c r="Q761" i="8"/>
  <c r="R760" i="8"/>
  <c r="Q760" i="8"/>
  <c r="Q759" i="8"/>
  <c r="R759" i="8" s="1"/>
  <c r="R758" i="8"/>
  <c r="Q758" i="8"/>
  <c r="Q757" i="8"/>
  <c r="R757" i="8" s="1"/>
  <c r="R756" i="8"/>
  <c r="Q756" i="8"/>
  <c r="R755" i="8"/>
  <c r="Q755" i="8"/>
  <c r="Q754" i="8"/>
  <c r="R754" i="8" s="1"/>
  <c r="Q753" i="8"/>
  <c r="R753" i="8" s="1"/>
  <c r="Q752" i="8"/>
  <c r="R752" i="8" s="1"/>
  <c r="Q751" i="8"/>
  <c r="R751" i="8" s="1"/>
  <c r="Q750" i="8"/>
  <c r="R750" i="8" s="1"/>
  <c r="Q749" i="8"/>
  <c r="R749" i="8" s="1"/>
  <c r="Q748" i="8"/>
  <c r="R748" i="8" s="1"/>
  <c r="Q747" i="8"/>
  <c r="R747" i="8" s="1"/>
  <c r="Q746" i="8"/>
  <c r="R746" i="8" s="1"/>
  <c r="R745" i="8"/>
  <c r="Q745" i="8"/>
  <c r="R744" i="8"/>
  <c r="Q744" i="8"/>
  <c r="Q743" i="8"/>
  <c r="R743" i="8" s="1"/>
  <c r="Q742" i="8"/>
  <c r="R742" i="8" s="1"/>
  <c r="Q741" i="8"/>
  <c r="R741" i="8" s="1"/>
  <c r="R740" i="8"/>
  <c r="Q740" i="8"/>
  <c r="R739" i="8"/>
  <c r="Q739" i="8"/>
  <c r="R738" i="8"/>
  <c r="Q738" i="8"/>
  <c r="R737" i="8"/>
  <c r="Q737" i="8"/>
  <c r="Q736" i="8"/>
  <c r="R736" i="8" s="1"/>
  <c r="R735" i="8"/>
  <c r="Q735" i="8"/>
  <c r="R734" i="8"/>
  <c r="Q734" i="8"/>
  <c r="R733" i="8"/>
  <c r="Q733" i="8"/>
  <c r="Q732" i="8"/>
  <c r="R732" i="8" s="1"/>
  <c r="Q731" i="8"/>
  <c r="R731" i="8" s="1"/>
  <c r="Q730" i="8"/>
  <c r="R730" i="8" s="1"/>
  <c r="Q729" i="8"/>
  <c r="R729" i="8" s="1"/>
  <c r="Q728" i="8"/>
  <c r="R728" i="8" s="1"/>
  <c r="Q727" i="8"/>
  <c r="R727" i="8" s="1"/>
  <c r="Q726" i="8"/>
  <c r="R726" i="8" s="1"/>
  <c r="Q725" i="8"/>
  <c r="R725" i="8" s="1"/>
  <c r="Q724" i="8"/>
  <c r="R724" i="8" s="1"/>
  <c r="R723" i="8"/>
  <c r="Q723" i="8"/>
  <c r="R722" i="8"/>
  <c r="Q722" i="8"/>
  <c r="Q721" i="8"/>
  <c r="R721" i="8" s="1"/>
  <c r="Q720" i="8"/>
  <c r="R720" i="8" s="1"/>
  <c r="Q719" i="8"/>
  <c r="R719" i="8" s="1"/>
  <c r="Q718" i="8"/>
  <c r="R718" i="8" s="1"/>
  <c r="R717" i="8"/>
  <c r="Q717" i="8"/>
  <c r="R716" i="8"/>
  <c r="Q716" i="8"/>
  <c r="R715" i="8"/>
  <c r="Q715" i="8"/>
  <c r="R714" i="8"/>
  <c r="Q714" i="8"/>
  <c r="Q713" i="8"/>
  <c r="R713" i="8" s="1"/>
  <c r="R712" i="8"/>
  <c r="Q712" i="8"/>
  <c r="R711" i="8"/>
  <c r="Q711" i="8"/>
  <c r="R710" i="8"/>
  <c r="Q710" i="8"/>
  <c r="Q709" i="8"/>
  <c r="R709" i="8" s="1"/>
  <c r="Q708" i="8"/>
  <c r="R708" i="8" s="1"/>
  <c r="R707" i="8"/>
  <c r="Q707" i="8"/>
  <c r="Q706" i="8"/>
  <c r="R706" i="8" s="1"/>
  <c r="Q705" i="8"/>
  <c r="R705" i="8" s="1"/>
  <c r="Q704" i="8"/>
  <c r="R704" i="8" s="1"/>
  <c r="Q703" i="8"/>
  <c r="R703" i="8" s="1"/>
  <c r="Q702" i="8"/>
  <c r="R702" i="8" s="1"/>
  <c r="R701" i="8"/>
  <c r="Q701" i="8"/>
  <c r="R700" i="8"/>
  <c r="Q700" i="8"/>
  <c r="Q699" i="8"/>
  <c r="R699" i="8" s="1"/>
  <c r="Q698" i="8"/>
  <c r="R698" i="8" s="1"/>
  <c r="Q697" i="8"/>
  <c r="R697" i="8" s="1"/>
  <c r="Q696" i="8"/>
  <c r="R696" i="8" s="1"/>
  <c r="Q695" i="8"/>
  <c r="R695" i="8" s="1"/>
  <c r="R694" i="8"/>
  <c r="Q694" i="8"/>
  <c r="R693" i="8"/>
  <c r="Q693" i="8"/>
  <c r="R692" i="8"/>
  <c r="Q692" i="8"/>
  <c r="R691" i="8"/>
  <c r="Q691" i="8"/>
  <c r="R690" i="8"/>
  <c r="Q690" i="8"/>
  <c r="R689" i="8"/>
  <c r="Q689" i="8"/>
  <c r="Q688" i="8"/>
  <c r="R688" i="8" s="1"/>
  <c r="R687" i="8"/>
  <c r="Q687" i="8"/>
  <c r="Q686" i="8"/>
  <c r="R686" i="8" s="1"/>
  <c r="Q685" i="8"/>
  <c r="R685" i="8" s="1"/>
  <c r="R684" i="8"/>
  <c r="Q684" i="8"/>
  <c r="Q683" i="8"/>
  <c r="R683" i="8" s="1"/>
  <c r="Q682" i="8"/>
  <c r="R682" i="8" s="1"/>
  <c r="Q681" i="8"/>
  <c r="R681" i="8" s="1"/>
  <c r="Q680" i="8"/>
  <c r="R680" i="8" s="1"/>
  <c r="R679" i="8"/>
  <c r="Q679" i="8"/>
  <c r="R678" i="8"/>
  <c r="Q678" i="8"/>
  <c r="Q677" i="8"/>
  <c r="R677" i="8" s="1"/>
  <c r="Q676" i="8"/>
  <c r="R676" i="8" s="1"/>
  <c r="Q675" i="8"/>
  <c r="R675" i="8" s="1"/>
  <c r="Q674" i="8"/>
  <c r="R674" i="8" s="1"/>
  <c r="Q673" i="8"/>
  <c r="R673" i="8" s="1"/>
  <c r="Q672" i="8"/>
  <c r="R672" i="8" s="1"/>
  <c r="R671" i="8"/>
  <c r="Q671" i="8"/>
  <c r="R670" i="8"/>
  <c r="Q670" i="8"/>
  <c r="R669" i="8"/>
  <c r="Q669" i="8"/>
  <c r="R668" i="8"/>
  <c r="Q668" i="8"/>
  <c r="R667" i="8"/>
  <c r="Q667" i="8"/>
  <c r="R666" i="8"/>
  <c r="Q666" i="8"/>
  <c r="Q665" i="8"/>
  <c r="R665" i="8" s="1"/>
  <c r="Q664" i="8"/>
  <c r="R664" i="8" s="1"/>
  <c r="Q663" i="8"/>
  <c r="R663" i="8" s="1"/>
  <c r="Q662" i="8"/>
  <c r="R662" i="8" s="1"/>
  <c r="Q661" i="8"/>
  <c r="R661" i="8" s="1"/>
  <c r="Q660" i="8"/>
  <c r="R660" i="8" s="1"/>
  <c r="Q659" i="8"/>
  <c r="R659" i="8" s="1"/>
  <c r="Q658" i="8"/>
  <c r="R658" i="8" s="1"/>
  <c r="R657" i="8"/>
  <c r="Q657" i="8"/>
  <c r="R656" i="8"/>
  <c r="Q656" i="8"/>
  <c r="Q655" i="8"/>
  <c r="R655" i="8" s="1"/>
  <c r="Q654" i="8"/>
  <c r="R654" i="8" s="1"/>
  <c r="Q653" i="8"/>
  <c r="R653" i="8" s="1"/>
  <c r="R652" i="8"/>
  <c r="Q652" i="8"/>
  <c r="Q651" i="8"/>
  <c r="R651" i="8" s="1"/>
  <c r="Q650" i="8"/>
  <c r="R650" i="8" s="1"/>
  <c r="Q649" i="8"/>
  <c r="R649" i="8" s="1"/>
  <c r="R648" i="8"/>
  <c r="Q648" i="8"/>
  <c r="R647" i="8"/>
  <c r="Q647" i="8"/>
  <c r="R646" i="8"/>
  <c r="Q646" i="8"/>
  <c r="R645" i="8"/>
  <c r="Q645" i="8"/>
  <c r="Q644" i="8"/>
  <c r="R644" i="8" s="1"/>
  <c r="R643" i="8"/>
  <c r="Q643" i="8"/>
  <c r="Q642" i="8"/>
  <c r="R642" i="8" s="1"/>
  <c r="Q641" i="8"/>
  <c r="R641" i="8" s="1"/>
  <c r="Q640" i="8"/>
  <c r="R640" i="8" s="1"/>
  <c r="Q639" i="8"/>
  <c r="R639" i="8" s="1"/>
  <c r="Q638" i="8"/>
  <c r="R638" i="8" s="1"/>
  <c r="R637" i="8"/>
  <c r="Q637" i="8"/>
  <c r="Q636" i="8"/>
  <c r="R636" i="8" s="1"/>
  <c r="R635" i="8"/>
  <c r="Q635" i="8"/>
  <c r="R634" i="8"/>
  <c r="Q634" i="8"/>
  <c r="Q633" i="8"/>
  <c r="R633" i="8" s="1"/>
  <c r="Q632" i="8"/>
  <c r="R632" i="8" s="1"/>
  <c r="Q631" i="8"/>
  <c r="R631" i="8" s="1"/>
  <c r="Q630" i="8"/>
  <c r="R630" i="8" s="1"/>
  <c r="R629" i="8"/>
  <c r="Q629" i="8"/>
  <c r="Q628" i="8"/>
  <c r="R628" i="8" s="1"/>
  <c r="Q627" i="8"/>
  <c r="R627" i="8" s="1"/>
  <c r="Q626" i="8"/>
  <c r="R626" i="8" s="1"/>
  <c r="R625" i="8"/>
  <c r="Q625" i="8"/>
  <c r="R624" i="8"/>
  <c r="Q624" i="8"/>
  <c r="R623" i="8"/>
  <c r="Q623" i="8"/>
  <c r="R622" i="8"/>
  <c r="Q622" i="8"/>
  <c r="Q621" i="8"/>
  <c r="R621" i="8" s="1"/>
  <c r="Q620" i="8"/>
  <c r="R620" i="8" s="1"/>
  <c r="Q619" i="8"/>
  <c r="R619" i="8" s="1"/>
  <c r="Q618" i="8"/>
  <c r="R618" i="8" s="1"/>
  <c r="Q617" i="8"/>
  <c r="R617" i="8" s="1"/>
  <c r="Q616" i="8"/>
  <c r="R616" i="8" s="1"/>
  <c r="Q615" i="8"/>
  <c r="R615" i="8" s="1"/>
  <c r="Q614" i="8"/>
  <c r="R614" i="8" s="1"/>
  <c r="R613" i="8"/>
  <c r="Q613" i="8"/>
  <c r="R612" i="8"/>
  <c r="Q612" i="8"/>
  <c r="Q611" i="8"/>
  <c r="R611" i="8" s="1"/>
  <c r="Q610" i="8"/>
  <c r="R610" i="8" s="1"/>
  <c r="Q609" i="8"/>
  <c r="R609" i="8" s="1"/>
  <c r="R608" i="8"/>
  <c r="Q608" i="8"/>
  <c r="Q607" i="8"/>
  <c r="R607" i="8" s="1"/>
  <c r="R606" i="8"/>
  <c r="Q606" i="8"/>
  <c r="Q605" i="8"/>
  <c r="R605" i="8" s="1"/>
  <c r="Q604" i="8"/>
  <c r="R604" i="8" s="1"/>
  <c r="R603" i="8"/>
  <c r="Q603" i="8"/>
  <c r="R602" i="8"/>
  <c r="Q602" i="8"/>
  <c r="R601" i="8"/>
  <c r="Q601" i="8"/>
  <c r="R600" i="8"/>
  <c r="Q600" i="8"/>
  <c r="R599" i="8"/>
  <c r="Q599" i="8"/>
  <c r="Q598" i="8"/>
  <c r="R598" i="8" s="1"/>
  <c r="Q597" i="8"/>
  <c r="R597" i="8" s="1"/>
  <c r="Q596" i="8"/>
  <c r="R596" i="8" s="1"/>
  <c r="Q595" i="8"/>
  <c r="R595" i="8" s="1"/>
  <c r="Q594" i="8"/>
  <c r="R594" i="8" s="1"/>
  <c r="Q593" i="8"/>
  <c r="R593" i="8" s="1"/>
  <c r="Q592" i="8"/>
  <c r="R592" i="8" s="1"/>
  <c r="R591" i="8"/>
  <c r="Q591" i="8"/>
  <c r="R590" i="8"/>
  <c r="Q590" i="8"/>
  <c r="Q589" i="8"/>
  <c r="R589" i="8" s="1"/>
  <c r="Q588" i="8"/>
  <c r="R588" i="8" s="1"/>
  <c r="Q587" i="8"/>
  <c r="R587" i="8" s="1"/>
  <c r="Q586" i="8"/>
  <c r="R586" i="8" s="1"/>
  <c r="R585" i="8"/>
  <c r="Q585" i="8"/>
  <c r="Q584" i="8"/>
  <c r="R584" i="8" s="1"/>
  <c r="R583" i="8"/>
  <c r="Q583" i="8"/>
  <c r="Q582" i="8"/>
  <c r="R582" i="8" s="1"/>
  <c r="Q581" i="8"/>
  <c r="R581" i="8" s="1"/>
  <c r="R580" i="8"/>
  <c r="Q580" i="8"/>
  <c r="R579" i="8"/>
  <c r="Q579" i="8"/>
  <c r="R578" i="8"/>
  <c r="Q578" i="8"/>
  <c r="R577" i="8"/>
  <c r="Q577" i="8"/>
  <c r="Q576" i="8"/>
  <c r="R576" i="8" s="1"/>
  <c r="Q575" i="8"/>
  <c r="R575" i="8" s="1"/>
  <c r="Q574" i="8"/>
  <c r="R574" i="8" s="1"/>
  <c r="Q573" i="8"/>
  <c r="R573" i="8" s="1"/>
  <c r="Q572" i="8"/>
  <c r="R572" i="8" s="1"/>
  <c r="Q571" i="8"/>
  <c r="R571" i="8" s="1"/>
  <c r="Q570" i="8"/>
  <c r="R570" i="8" s="1"/>
  <c r="R569" i="8"/>
  <c r="Q569" i="8"/>
  <c r="R568" i="8"/>
  <c r="Q568" i="8"/>
  <c r="Q567" i="8"/>
  <c r="R567" i="8" s="1"/>
  <c r="Q566" i="8"/>
  <c r="R566" i="8" s="1"/>
  <c r="Q565" i="8"/>
  <c r="R565" i="8" s="1"/>
  <c r="R564" i="8"/>
  <c r="Q564" i="8"/>
  <c r="Q563" i="8"/>
  <c r="R563" i="8" s="1"/>
  <c r="R562" i="8"/>
  <c r="Q562" i="8"/>
  <c r="Q561" i="8"/>
  <c r="R561" i="8" s="1"/>
  <c r="R560" i="8"/>
  <c r="Q560" i="8"/>
  <c r="Q559" i="8"/>
  <c r="R559" i="8" s="1"/>
  <c r="R558" i="8"/>
  <c r="Q558" i="8"/>
  <c r="R557" i="8"/>
  <c r="Q557" i="8"/>
  <c r="R556" i="8"/>
  <c r="Q556" i="8"/>
  <c r="R555" i="8"/>
  <c r="Q555" i="8"/>
  <c r="Q554" i="8"/>
  <c r="R554" i="8" s="1"/>
  <c r="Q553" i="8"/>
  <c r="R553" i="8" s="1"/>
  <c r="Q552" i="8"/>
  <c r="R552" i="8" s="1"/>
  <c r="Q551" i="8"/>
  <c r="R551" i="8" s="1"/>
  <c r="Q550" i="8"/>
  <c r="R550" i="8" s="1"/>
  <c r="Q549" i="8"/>
  <c r="R549" i="8" s="1"/>
  <c r="Q548" i="8"/>
  <c r="R548" i="8" s="1"/>
  <c r="R547" i="8"/>
  <c r="Q547" i="8"/>
  <c r="R546" i="8"/>
  <c r="Q546" i="8"/>
  <c r="R545" i="8"/>
  <c r="Q545" i="8"/>
  <c r="Q544" i="8"/>
  <c r="R544" i="8" s="1"/>
  <c r="Q543" i="8"/>
  <c r="R543" i="8" s="1"/>
  <c r="R542" i="8"/>
  <c r="Q542" i="8"/>
  <c r="R541" i="8"/>
  <c r="Q541" i="8"/>
  <c r="Q540" i="8"/>
  <c r="R540" i="8" s="1"/>
  <c r="R539" i="8"/>
  <c r="Q539" i="8"/>
  <c r="Q538" i="8"/>
  <c r="R538" i="8" s="1"/>
  <c r="R537" i="8"/>
  <c r="Q537" i="8"/>
  <c r="R536" i="8"/>
  <c r="Q536" i="8"/>
  <c r="R535" i="8"/>
  <c r="Q535" i="8"/>
  <c r="R534" i="8"/>
  <c r="Q534" i="8"/>
  <c r="R533" i="8"/>
  <c r="Q533" i="8"/>
  <c r="Q532" i="8"/>
  <c r="R532" i="8" s="1"/>
  <c r="Q531" i="8"/>
  <c r="R531" i="8" s="1"/>
  <c r="Q530" i="8"/>
  <c r="R530" i="8" s="1"/>
  <c r="Q529" i="8"/>
  <c r="R529" i="8" s="1"/>
  <c r="Q528" i="8"/>
  <c r="R528" i="8" s="1"/>
  <c r="Q527" i="8"/>
  <c r="R527" i="8" s="1"/>
  <c r="Q526" i="8"/>
  <c r="R526" i="8" s="1"/>
  <c r="R525" i="8"/>
  <c r="Q525" i="8"/>
  <c r="R524" i="8"/>
  <c r="Q524" i="8"/>
  <c r="Q523" i="8"/>
  <c r="R523" i="8" s="1"/>
  <c r="Q522" i="8"/>
  <c r="R522" i="8" s="1"/>
  <c r="Q521" i="8"/>
  <c r="R521" i="8" s="1"/>
  <c r="R520" i="8"/>
  <c r="Q520" i="8"/>
  <c r="R519" i="8"/>
  <c r="Q519" i="8"/>
  <c r="R518" i="8"/>
  <c r="Q518" i="8"/>
  <c r="Q517" i="8"/>
  <c r="R517" i="8" s="1"/>
  <c r="R516" i="8"/>
  <c r="Q516" i="8"/>
  <c r="Q515" i="8"/>
  <c r="R515" i="8" s="1"/>
  <c r="R514" i="8"/>
  <c r="Q514" i="8"/>
  <c r="R513" i="8"/>
  <c r="Q513" i="8"/>
  <c r="Q512" i="8"/>
  <c r="R512" i="8" s="1"/>
  <c r="Q511" i="8"/>
  <c r="R511" i="8" s="1"/>
  <c r="R510" i="8"/>
  <c r="Q510" i="8"/>
  <c r="R509" i="8"/>
  <c r="Q509" i="8"/>
  <c r="R508" i="8"/>
  <c r="Q508" i="8"/>
  <c r="R507" i="8"/>
  <c r="Q507" i="8"/>
  <c r="Q506" i="8"/>
  <c r="R506" i="8" s="1"/>
  <c r="R505" i="8"/>
  <c r="Q505" i="8"/>
  <c r="Q504" i="8"/>
  <c r="R504" i="8" s="1"/>
  <c r="R503" i="8"/>
  <c r="Q503" i="8"/>
  <c r="R502" i="8"/>
  <c r="Q502" i="8"/>
  <c r="Q501" i="8"/>
  <c r="R501" i="8" s="1"/>
  <c r="Q500" i="8"/>
  <c r="R500" i="8" s="1"/>
  <c r="R499" i="8"/>
  <c r="Q499" i="8"/>
  <c r="R498" i="8"/>
  <c r="Q498" i="8"/>
  <c r="R497" i="8"/>
  <c r="Q497" i="8"/>
  <c r="R496" i="8"/>
  <c r="Q496" i="8"/>
  <c r="Q495" i="8"/>
  <c r="R495" i="8" s="1"/>
  <c r="R494" i="8"/>
  <c r="Q494" i="8"/>
  <c r="Q493" i="8"/>
  <c r="R493" i="8" s="1"/>
  <c r="R492" i="8"/>
  <c r="Q492" i="8"/>
  <c r="R491" i="8"/>
  <c r="Q491" i="8"/>
  <c r="Q490" i="8"/>
  <c r="R490" i="8" s="1"/>
  <c r="Q489" i="8"/>
  <c r="R489" i="8" s="1"/>
  <c r="R488" i="8"/>
  <c r="Q488" i="8"/>
  <c r="R487" i="8"/>
  <c r="Q487" i="8"/>
  <c r="R486" i="8"/>
  <c r="Q486" i="8"/>
  <c r="R485" i="8"/>
  <c r="Q485" i="8"/>
  <c r="Q484" i="8"/>
  <c r="R484" i="8" s="1"/>
  <c r="R483" i="8"/>
  <c r="Q483" i="8"/>
  <c r="Q482" i="8"/>
  <c r="R482" i="8" s="1"/>
  <c r="R481" i="8"/>
  <c r="Q481" i="8"/>
  <c r="R480" i="8"/>
  <c r="Q480" i="8"/>
  <c r="Q479" i="8"/>
  <c r="R479" i="8" s="1"/>
  <c r="R478" i="8"/>
  <c r="Q478" i="8"/>
  <c r="R477" i="8"/>
  <c r="Q477" i="8"/>
  <c r="R476" i="8"/>
  <c r="Q476" i="8"/>
  <c r="R475" i="8"/>
  <c r="Q475" i="8"/>
  <c r="R474" i="8"/>
  <c r="Q474" i="8"/>
  <c r="Q473" i="8"/>
  <c r="R473" i="8" s="1"/>
  <c r="R472" i="8"/>
  <c r="Q472" i="8"/>
  <c r="Q471" i="8"/>
  <c r="R471" i="8" s="1"/>
  <c r="R470" i="8"/>
  <c r="Q470" i="8"/>
  <c r="R469" i="8"/>
  <c r="Q469" i="8"/>
  <c r="Q468" i="8"/>
  <c r="R468" i="8" s="1"/>
  <c r="R467" i="8"/>
  <c r="Q467" i="8"/>
  <c r="R466" i="8"/>
  <c r="Q466" i="8"/>
  <c r="R465" i="8"/>
  <c r="Q465" i="8"/>
  <c r="R464" i="8"/>
  <c r="Q464" i="8"/>
  <c r="R463" i="8"/>
  <c r="Q463" i="8"/>
  <c r="Q462" i="8"/>
  <c r="R462" i="8" s="1"/>
  <c r="R461" i="8"/>
  <c r="Q461" i="8"/>
  <c r="Q460" i="8"/>
  <c r="R460" i="8" s="1"/>
  <c r="R459" i="8"/>
  <c r="Q459" i="8"/>
  <c r="R458" i="8"/>
  <c r="Q458" i="8"/>
  <c r="Q457" i="8"/>
  <c r="R457" i="8" s="1"/>
  <c r="Q456" i="8"/>
  <c r="R456" i="8" s="1"/>
  <c r="R455" i="8"/>
  <c r="Q455" i="8"/>
  <c r="R454" i="8"/>
  <c r="Q454" i="8"/>
  <c r="R453" i="8"/>
  <c r="Q453" i="8"/>
  <c r="R452" i="8"/>
  <c r="Q452" i="8"/>
  <c r="Q451" i="8"/>
  <c r="R451" i="8" s="1"/>
  <c r="R450" i="8"/>
  <c r="Q450" i="8"/>
  <c r="Q449" i="8"/>
  <c r="R449" i="8" s="1"/>
  <c r="R448" i="8"/>
  <c r="Q448" i="8"/>
  <c r="R447" i="8"/>
  <c r="Q447" i="8"/>
  <c r="Q446" i="8"/>
  <c r="R446" i="8" s="1"/>
  <c r="Q445" i="8"/>
  <c r="R445" i="8" s="1"/>
  <c r="R444" i="8"/>
  <c r="Q444" i="8"/>
  <c r="R443" i="8"/>
  <c r="Q443" i="8"/>
  <c r="R442" i="8"/>
  <c r="Q442" i="8"/>
  <c r="R441" i="8"/>
  <c r="Q441" i="8"/>
  <c r="Q440" i="8"/>
  <c r="R440" i="8" s="1"/>
  <c r="R439" i="8"/>
  <c r="Q439" i="8"/>
  <c r="Q438" i="8"/>
  <c r="R438" i="8" s="1"/>
  <c r="R437" i="8"/>
  <c r="Q437" i="8"/>
  <c r="R436" i="8"/>
  <c r="Q436" i="8"/>
  <c r="Q435" i="8"/>
  <c r="R435" i="8" s="1"/>
  <c r="Q434" i="8"/>
  <c r="R434" i="8" s="1"/>
  <c r="R433" i="8"/>
  <c r="Q433" i="8"/>
  <c r="R432" i="8"/>
  <c r="Q432" i="8"/>
  <c r="R431" i="8"/>
  <c r="Q431" i="8"/>
  <c r="R430" i="8"/>
  <c r="Q430" i="8"/>
  <c r="Q429" i="8"/>
  <c r="R429" i="8" s="1"/>
  <c r="R428" i="8"/>
  <c r="Q428" i="8"/>
  <c r="Q427" i="8"/>
  <c r="R427" i="8" s="1"/>
  <c r="R426" i="8"/>
  <c r="Q426" i="8"/>
  <c r="R425" i="8"/>
  <c r="Q425" i="8"/>
  <c r="Q424" i="8"/>
  <c r="R424" i="8" s="1"/>
  <c r="Q423" i="8"/>
  <c r="R423" i="8" s="1"/>
  <c r="R422" i="8"/>
  <c r="Q422" i="8"/>
  <c r="R421" i="8"/>
  <c r="Q421" i="8"/>
  <c r="R420" i="8"/>
  <c r="Q420" i="8"/>
  <c r="R419" i="8"/>
  <c r="Q419" i="8"/>
  <c r="Q418" i="8"/>
  <c r="R418" i="8" s="1"/>
  <c r="R417" i="8"/>
  <c r="Q417" i="8"/>
  <c r="Q416" i="8"/>
  <c r="R416" i="8" s="1"/>
  <c r="R415" i="8"/>
  <c r="Q415" i="8"/>
  <c r="R414" i="8"/>
  <c r="Q414" i="8"/>
  <c r="Q413" i="8"/>
  <c r="R413" i="8" s="1"/>
  <c r="Q412" i="8"/>
  <c r="R412" i="8" s="1"/>
  <c r="R411" i="8"/>
  <c r="Q411" i="8"/>
  <c r="R410" i="8"/>
  <c r="Q410" i="8"/>
  <c r="R409" i="8"/>
  <c r="Q409" i="8"/>
  <c r="R408" i="8"/>
  <c r="Q408" i="8"/>
  <c r="Q407" i="8"/>
  <c r="R407" i="8" s="1"/>
  <c r="R406" i="8"/>
  <c r="Q406" i="8"/>
  <c r="Q405" i="8"/>
  <c r="R405" i="8" s="1"/>
  <c r="R404" i="8"/>
  <c r="Q404" i="8"/>
  <c r="R403" i="8"/>
  <c r="Q403" i="8"/>
  <c r="Q402" i="8"/>
  <c r="R402" i="8" s="1"/>
  <c r="Q401" i="8"/>
  <c r="R401" i="8" s="1"/>
  <c r="R400" i="8"/>
  <c r="Q400" i="8"/>
  <c r="R399" i="8"/>
  <c r="Q399" i="8"/>
  <c r="R398" i="8"/>
  <c r="Q398" i="8"/>
  <c r="R397" i="8"/>
  <c r="Q397" i="8"/>
  <c r="Q396" i="8"/>
  <c r="R396" i="8" s="1"/>
  <c r="R395" i="8"/>
  <c r="Q395" i="8"/>
  <c r="Q394" i="8"/>
  <c r="R394" i="8" s="1"/>
  <c r="R393" i="8"/>
  <c r="Q393" i="8"/>
  <c r="R392" i="8"/>
  <c r="Q392" i="8"/>
  <c r="Q391" i="8"/>
  <c r="R391" i="8" s="1"/>
  <c r="Q390" i="8"/>
  <c r="R390" i="8" s="1"/>
  <c r="R389" i="8"/>
  <c r="Q389" i="8"/>
  <c r="R388" i="8"/>
  <c r="Q388" i="8"/>
  <c r="R387" i="8"/>
  <c r="Q387" i="8"/>
  <c r="R386" i="8"/>
  <c r="Q386" i="8"/>
  <c r="Q385" i="8"/>
  <c r="R385" i="8" s="1"/>
  <c r="R384" i="8"/>
  <c r="Q384" i="8"/>
  <c r="Q383" i="8"/>
  <c r="R383" i="8" s="1"/>
  <c r="R382" i="8"/>
  <c r="Q382" i="8"/>
  <c r="R381" i="8"/>
  <c r="Q381" i="8"/>
  <c r="Q380" i="8"/>
  <c r="R380" i="8" s="1"/>
  <c r="Q379" i="8"/>
  <c r="R379" i="8" s="1"/>
  <c r="R378" i="8"/>
  <c r="Q378" i="8"/>
  <c r="R377" i="8"/>
  <c r="Q377" i="8"/>
  <c r="R376" i="8"/>
  <c r="Q376" i="8"/>
  <c r="R375" i="8"/>
  <c r="Q375" i="8"/>
  <c r="Q374" i="8"/>
  <c r="R374" i="8" s="1"/>
  <c r="R373" i="8"/>
  <c r="Q373" i="8"/>
  <c r="Q372" i="8"/>
  <c r="R372" i="8" s="1"/>
  <c r="R371" i="8"/>
  <c r="Q371" i="8"/>
  <c r="R370" i="8"/>
  <c r="Q370" i="8"/>
  <c r="Q369" i="8"/>
  <c r="R369" i="8" s="1"/>
  <c r="Q368" i="8"/>
  <c r="R368" i="8" s="1"/>
  <c r="R367" i="8"/>
  <c r="Q367" i="8"/>
  <c r="R366" i="8"/>
  <c r="Q366" i="8"/>
  <c r="R365" i="8"/>
  <c r="Q365" i="8"/>
  <c r="R364" i="8"/>
  <c r="Q364" i="8"/>
  <c r="Q363" i="8"/>
  <c r="R363" i="8" s="1"/>
  <c r="R362" i="8"/>
  <c r="Q362" i="8"/>
  <c r="Q361" i="8"/>
  <c r="R361" i="8" s="1"/>
  <c r="R360" i="8"/>
  <c r="Q360" i="8"/>
  <c r="R359" i="8"/>
  <c r="Q359" i="8"/>
  <c r="Q358" i="8"/>
  <c r="R358" i="8" s="1"/>
  <c r="Q357" i="8"/>
  <c r="R357" i="8" s="1"/>
  <c r="R356" i="8"/>
  <c r="Q356" i="8"/>
  <c r="R355" i="8"/>
  <c r="Q355" i="8"/>
  <c r="R354" i="8"/>
  <c r="Q354" i="8"/>
  <c r="R353" i="8"/>
  <c r="Q353" i="8"/>
  <c r="Q352" i="8"/>
  <c r="R352" i="8" s="1"/>
  <c r="R351" i="8"/>
  <c r="Q351" i="8"/>
  <c r="Q350" i="8"/>
  <c r="R350" i="8" s="1"/>
  <c r="R349" i="8"/>
  <c r="Q349" i="8"/>
  <c r="R348" i="8"/>
  <c r="Q348" i="8"/>
  <c r="Q347" i="8"/>
  <c r="R347" i="8" s="1"/>
  <c r="Q346" i="8"/>
  <c r="R346" i="8" s="1"/>
  <c r="R345" i="8"/>
  <c r="Q345" i="8"/>
  <c r="R344" i="8"/>
  <c r="Q344" i="8"/>
  <c r="R343" i="8"/>
  <c r="Q343" i="8"/>
  <c r="R342" i="8"/>
  <c r="Q342" i="8"/>
  <c r="Q341" i="8"/>
  <c r="R341" i="8" s="1"/>
  <c r="R340" i="8"/>
  <c r="Q340" i="8"/>
  <c r="Q339" i="8"/>
  <c r="R339" i="8" s="1"/>
  <c r="R338" i="8"/>
  <c r="Q338" i="8"/>
  <c r="R337" i="8"/>
  <c r="Q337" i="8"/>
  <c r="Q336" i="8"/>
  <c r="R336" i="8" s="1"/>
  <c r="R335" i="8"/>
  <c r="Q335" i="8"/>
  <c r="R334" i="8"/>
  <c r="Q334" i="8"/>
  <c r="R333" i="8"/>
  <c r="Q333" i="8"/>
  <c r="R332" i="8"/>
  <c r="Q332" i="8"/>
  <c r="R331" i="8"/>
  <c r="Q331" i="8"/>
  <c r="Q330" i="8"/>
  <c r="R330" i="8" s="1"/>
  <c r="R329" i="8"/>
  <c r="Q329" i="8"/>
  <c r="Q328" i="8"/>
  <c r="R328" i="8" s="1"/>
  <c r="R327" i="8"/>
  <c r="Q327" i="8"/>
  <c r="R326" i="8"/>
  <c r="Q326" i="8"/>
  <c r="Q325" i="8"/>
  <c r="R325" i="8" s="1"/>
  <c r="Q324" i="8"/>
  <c r="R324" i="8" s="1"/>
  <c r="R323" i="8"/>
  <c r="Q323" i="8"/>
  <c r="R322" i="8"/>
  <c r="Q322" i="8"/>
  <c r="R321" i="8"/>
  <c r="Q321" i="8"/>
  <c r="R320" i="8"/>
  <c r="Q320" i="8"/>
  <c r="Q319" i="8"/>
  <c r="R319" i="8" s="1"/>
  <c r="R318" i="8"/>
  <c r="Q318" i="8"/>
  <c r="Q317" i="8"/>
  <c r="R317" i="8" s="1"/>
  <c r="R316" i="8"/>
  <c r="Q316" i="8"/>
  <c r="R315" i="8"/>
  <c r="Q315" i="8"/>
  <c r="Q314" i="8"/>
  <c r="R314" i="8" s="1"/>
  <c r="Q313" i="8"/>
  <c r="R313" i="8" s="1"/>
  <c r="R312" i="8"/>
  <c r="Q312" i="8"/>
  <c r="R311" i="8"/>
  <c r="Q311" i="8"/>
  <c r="R310" i="8"/>
  <c r="Q310" i="8"/>
  <c r="R309" i="8"/>
  <c r="Q309" i="8"/>
  <c r="Q308" i="8"/>
  <c r="R308" i="8" s="1"/>
  <c r="R307" i="8"/>
  <c r="Q307" i="8"/>
  <c r="Q306" i="8"/>
  <c r="R306" i="8" s="1"/>
  <c r="R305" i="8"/>
  <c r="Q305" i="8"/>
  <c r="R304" i="8"/>
  <c r="Q304" i="8"/>
  <c r="Q303" i="8"/>
  <c r="R303" i="8" s="1"/>
  <c r="R302" i="8"/>
  <c r="Q302" i="8"/>
  <c r="R301" i="8"/>
  <c r="Q301" i="8"/>
  <c r="R300" i="8"/>
  <c r="Q300" i="8"/>
  <c r="R299" i="8"/>
  <c r="Q299" i="8"/>
  <c r="R298" i="8"/>
  <c r="Q298" i="8"/>
  <c r="Q297" i="8"/>
  <c r="R297" i="8" s="1"/>
  <c r="R296" i="8"/>
  <c r="Q296" i="8"/>
  <c r="Q295" i="8"/>
  <c r="R295" i="8" s="1"/>
  <c r="R294" i="8"/>
  <c r="Q294" i="8"/>
  <c r="R293" i="8"/>
  <c r="Q293" i="8"/>
  <c r="Q292" i="8"/>
  <c r="R292" i="8" s="1"/>
  <c r="Q291" i="8"/>
  <c r="R291" i="8" s="1"/>
  <c r="R290" i="8"/>
  <c r="Q290" i="8"/>
  <c r="R289" i="8"/>
  <c r="Q289" i="8"/>
  <c r="R288" i="8"/>
  <c r="Q288" i="8"/>
  <c r="R287" i="8"/>
  <c r="Q287" i="8"/>
  <c r="Q286" i="8"/>
  <c r="R286" i="8" s="1"/>
  <c r="R285" i="8"/>
  <c r="Q285" i="8"/>
  <c r="Q284" i="8"/>
  <c r="R284" i="8" s="1"/>
  <c r="R283" i="8"/>
  <c r="Q283" i="8"/>
  <c r="R282" i="8"/>
  <c r="Q282" i="8"/>
  <c r="Q281" i="8"/>
  <c r="R281" i="8" s="1"/>
  <c r="Q280" i="8"/>
  <c r="R280" i="8" s="1"/>
  <c r="R279" i="8"/>
  <c r="Q279" i="8"/>
  <c r="R278" i="8"/>
  <c r="Q278" i="8"/>
  <c r="R277" i="8"/>
  <c r="Q277" i="8"/>
  <c r="R276" i="8"/>
  <c r="Q276" i="8"/>
  <c r="Q275" i="8"/>
  <c r="R275" i="8" s="1"/>
  <c r="R274" i="8"/>
  <c r="Q274" i="8"/>
  <c r="Q273" i="8"/>
  <c r="R273" i="8" s="1"/>
  <c r="R272" i="8"/>
  <c r="Q272" i="8"/>
  <c r="R271" i="8"/>
  <c r="Q271" i="8"/>
  <c r="Q270" i="8"/>
  <c r="R270" i="8" s="1"/>
  <c r="Q269" i="8"/>
  <c r="R269" i="8" s="1"/>
  <c r="R268" i="8"/>
  <c r="Q268" i="8"/>
  <c r="R267" i="8"/>
  <c r="Q267" i="8"/>
  <c r="R266" i="8"/>
  <c r="Q266" i="8"/>
  <c r="R265" i="8"/>
  <c r="Q265" i="8"/>
  <c r="Q264" i="8"/>
  <c r="R264" i="8" s="1"/>
  <c r="R263" i="8"/>
  <c r="Q263" i="8"/>
  <c r="Q262" i="8"/>
  <c r="R262" i="8" s="1"/>
  <c r="R261" i="8"/>
  <c r="Q261" i="8"/>
  <c r="R260" i="8"/>
  <c r="Q260" i="8"/>
  <c r="Q259" i="8"/>
  <c r="R259" i="8" s="1"/>
  <c r="Q258" i="8"/>
  <c r="R258" i="8" s="1"/>
  <c r="R257" i="8"/>
  <c r="Q257" i="8"/>
  <c r="R256" i="8"/>
  <c r="Q256" i="8"/>
  <c r="R255" i="8"/>
  <c r="Q255" i="8"/>
  <c r="R254" i="8"/>
  <c r="Q254" i="8"/>
  <c r="Q253" i="8"/>
  <c r="R253" i="8" s="1"/>
  <c r="R252" i="8"/>
  <c r="Q252" i="8"/>
  <c r="Q251" i="8"/>
  <c r="R251" i="8" s="1"/>
  <c r="R250" i="8"/>
  <c r="Q250" i="8"/>
  <c r="R249" i="8"/>
  <c r="Q249" i="8"/>
  <c r="Q248" i="8"/>
  <c r="R248" i="8" s="1"/>
  <c r="Q247" i="8"/>
  <c r="R247" i="8" s="1"/>
  <c r="R246" i="8"/>
  <c r="Q246" i="8"/>
  <c r="R245" i="8"/>
  <c r="Q245" i="8"/>
  <c r="R244" i="8"/>
  <c r="Q244" i="8"/>
  <c r="R243" i="8"/>
  <c r="Q243" i="8"/>
  <c r="Q242" i="8"/>
  <c r="R242" i="8" s="1"/>
  <c r="R241" i="8"/>
  <c r="Q241" i="8"/>
  <c r="Q240" i="8"/>
  <c r="R240" i="8" s="1"/>
  <c r="R239" i="8"/>
  <c r="Q239" i="8"/>
  <c r="R238" i="8"/>
  <c r="Q238" i="8"/>
  <c r="Q237" i="8"/>
  <c r="R237" i="8" s="1"/>
  <c r="R236" i="8"/>
  <c r="Q236" i="8"/>
  <c r="R235" i="8"/>
  <c r="Q235" i="8"/>
  <c r="R234" i="8"/>
  <c r="Q234" i="8"/>
  <c r="R233" i="8"/>
  <c r="Q233" i="8"/>
  <c r="R232" i="8"/>
  <c r="Q232" i="8"/>
  <c r="Q231" i="8"/>
  <c r="R231" i="8" s="1"/>
  <c r="R230" i="8"/>
  <c r="Q230" i="8"/>
  <c r="Q229" i="8"/>
  <c r="R229" i="8" s="1"/>
  <c r="R228" i="8"/>
  <c r="Q228" i="8"/>
  <c r="R227" i="8"/>
  <c r="Q227" i="8"/>
  <c r="Q226" i="8"/>
  <c r="R226" i="8" s="1"/>
  <c r="R225" i="8"/>
  <c r="Q225" i="8"/>
  <c r="R224" i="8"/>
  <c r="Q224" i="8"/>
  <c r="R223" i="8"/>
  <c r="Q223" i="8"/>
  <c r="R222" i="8"/>
  <c r="Q222" i="8"/>
  <c r="R221" i="8"/>
  <c r="Q221" i="8"/>
  <c r="Q220" i="8"/>
  <c r="R220" i="8" s="1"/>
  <c r="R219" i="8"/>
  <c r="Q219" i="8"/>
  <c r="Q218" i="8"/>
  <c r="R218" i="8" s="1"/>
  <c r="R217" i="8"/>
  <c r="Q217" i="8"/>
  <c r="R216" i="8"/>
  <c r="Q216" i="8"/>
  <c r="Q215" i="8"/>
  <c r="R215" i="8" s="1"/>
  <c r="Q214" i="8"/>
  <c r="R214" i="8" s="1"/>
  <c r="R213" i="8"/>
  <c r="Q213" i="8"/>
  <c r="R212" i="8"/>
  <c r="Q212" i="8"/>
  <c r="R211" i="8"/>
  <c r="Q211" i="8"/>
  <c r="R210" i="8"/>
  <c r="Q210" i="8"/>
  <c r="Q209" i="8"/>
  <c r="R209" i="8" s="1"/>
  <c r="R208" i="8"/>
  <c r="Q208" i="8"/>
  <c r="Q207" i="8"/>
  <c r="R207" i="8" s="1"/>
  <c r="R206" i="8"/>
  <c r="Q206" i="8"/>
  <c r="R205" i="8"/>
  <c r="Q205" i="8"/>
  <c r="Q204" i="8"/>
  <c r="R204" i="8" s="1"/>
  <c r="Q203" i="8"/>
  <c r="R203" i="8" s="1"/>
  <c r="R202" i="8"/>
  <c r="Q202" i="8"/>
  <c r="R201" i="8"/>
  <c r="Q201" i="8"/>
  <c r="R200" i="8"/>
  <c r="Q200" i="8"/>
  <c r="R199" i="8"/>
  <c r="Q199" i="8"/>
  <c r="Q198" i="8"/>
  <c r="R198" i="8" s="1"/>
  <c r="R197" i="8"/>
  <c r="Q197" i="8"/>
  <c r="Q196" i="8"/>
  <c r="R196" i="8" s="1"/>
  <c r="R195" i="8"/>
  <c r="Q195" i="8"/>
  <c r="R194" i="8"/>
  <c r="Q194" i="8"/>
  <c r="Q193" i="8"/>
  <c r="R193" i="8" s="1"/>
  <c r="Q192" i="8"/>
  <c r="R192" i="8" s="1"/>
  <c r="R191" i="8"/>
  <c r="Q191" i="8"/>
  <c r="R190" i="8"/>
  <c r="Q190" i="8"/>
  <c r="R189" i="8"/>
  <c r="Q189" i="8"/>
  <c r="R188" i="8"/>
  <c r="Q188" i="8"/>
  <c r="Q187" i="8"/>
  <c r="R187" i="8" s="1"/>
  <c r="R186" i="8"/>
  <c r="Q186" i="8"/>
  <c r="Q185" i="8"/>
  <c r="R185" i="8" s="1"/>
  <c r="R184" i="8"/>
  <c r="Q184" i="8"/>
  <c r="R183" i="8"/>
  <c r="Q183" i="8"/>
  <c r="Q182" i="8"/>
  <c r="R182" i="8" s="1"/>
  <c r="Q181" i="8"/>
  <c r="R181" i="8" s="1"/>
  <c r="R180" i="8"/>
  <c r="Q180" i="8"/>
  <c r="R179" i="8"/>
  <c r="Q179" i="8"/>
  <c r="R178" i="8"/>
  <c r="Q178" i="8"/>
  <c r="R177" i="8"/>
  <c r="Q177" i="8"/>
  <c r="Q176" i="8"/>
  <c r="R176" i="8" s="1"/>
  <c r="R175" i="8"/>
  <c r="Q175" i="8"/>
  <c r="Q174" i="8"/>
  <c r="R174" i="8" s="1"/>
  <c r="R173" i="8"/>
  <c r="Q173" i="8"/>
  <c r="R172" i="8"/>
  <c r="Q172" i="8"/>
  <c r="Q171" i="8"/>
  <c r="R171" i="8" s="1"/>
  <c r="Q170" i="8"/>
  <c r="R170" i="8" s="1"/>
  <c r="R169" i="8"/>
  <c r="Q169" i="8"/>
  <c r="R168" i="8"/>
  <c r="Q168" i="8"/>
  <c r="R167" i="8"/>
  <c r="Q167" i="8"/>
  <c r="R166" i="8"/>
  <c r="Q166" i="8"/>
  <c r="Q165" i="8"/>
  <c r="R165" i="8" s="1"/>
  <c r="R164" i="8"/>
  <c r="Q164" i="8"/>
  <c r="Q163" i="8"/>
  <c r="R163" i="8" s="1"/>
  <c r="R162" i="8"/>
  <c r="Q162" i="8"/>
  <c r="R161" i="8"/>
  <c r="Q161" i="8"/>
  <c r="Q160" i="8"/>
  <c r="R160" i="8" s="1"/>
  <c r="Q159" i="8"/>
  <c r="R159" i="8" s="1"/>
  <c r="R158" i="8"/>
  <c r="Q158" i="8"/>
  <c r="R157" i="8"/>
  <c r="Q157" i="8"/>
  <c r="R156" i="8"/>
  <c r="Q156" i="8"/>
  <c r="R155" i="8"/>
  <c r="Q155" i="8"/>
  <c r="Q154" i="8"/>
  <c r="R154" i="8" s="1"/>
  <c r="R153" i="8"/>
  <c r="Q153" i="8"/>
  <c r="Q152" i="8"/>
  <c r="R152" i="8" s="1"/>
  <c r="R151" i="8"/>
  <c r="Q151" i="8"/>
  <c r="R150" i="8"/>
  <c r="Q150" i="8"/>
  <c r="Q149" i="8"/>
  <c r="R149" i="8" s="1"/>
  <c r="Q148" i="8"/>
  <c r="R148" i="8" s="1"/>
  <c r="R147" i="8"/>
  <c r="Q147" i="8"/>
  <c r="R146" i="8"/>
  <c r="Q146" i="8"/>
  <c r="R145" i="8"/>
  <c r="Q145" i="8"/>
  <c r="R144" i="8"/>
  <c r="Q144" i="8"/>
  <c r="Q143" i="8"/>
  <c r="R143" i="8" s="1"/>
  <c r="R142" i="8"/>
  <c r="Q142" i="8"/>
  <c r="Q141" i="8"/>
  <c r="R141" i="8" s="1"/>
  <c r="R140" i="8"/>
  <c r="Q140" i="8"/>
  <c r="R139" i="8"/>
  <c r="Q139" i="8"/>
  <c r="Q138" i="8"/>
  <c r="R138" i="8" s="1"/>
  <c r="Q137" i="8"/>
  <c r="R137" i="8" s="1"/>
  <c r="R136" i="8"/>
  <c r="Q136" i="8"/>
  <c r="R135" i="8"/>
  <c r="Q135" i="8"/>
  <c r="R134" i="8"/>
  <c r="Q134" i="8"/>
  <c r="R133" i="8"/>
  <c r="Q133" i="8"/>
  <c r="Q132" i="8"/>
  <c r="R132" i="8" s="1"/>
  <c r="R131" i="8"/>
  <c r="Q131" i="8"/>
  <c r="Q130" i="8"/>
  <c r="R130" i="8" s="1"/>
  <c r="R129" i="8"/>
  <c r="Q129" i="8"/>
  <c r="R128" i="8"/>
  <c r="Q128" i="8"/>
  <c r="Q127" i="8"/>
  <c r="R127" i="8" s="1"/>
  <c r="Q126" i="8"/>
  <c r="R126" i="8" s="1"/>
  <c r="R125" i="8"/>
  <c r="Q125" i="8"/>
  <c r="R124" i="8"/>
  <c r="Q124" i="8"/>
  <c r="R123" i="8"/>
  <c r="Q123" i="8"/>
  <c r="R122" i="8"/>
  <c r="Q122" i="8"/>
  <c r="Q121" i="8"/>
  <c r="R121" i="8" s="1"/>
  <c r="R120" i="8"/>
  <c r="Q120" i="8"/>
  <c r="Q119" i="8"/>
  <c r="R119" i="8" s="1"/>
  <c r="R118" i="8"/>
  <c r="Q118" i="8"/>
  <c r="R117" i="8"/>
  <c r="Q117" i="8"/>
  <c r="Q116" i="8"/>
  <c r="R116" i="8" s="1"/>
  <c r="Q115" i="8"/>
  <c r="R115" i="8" s="1"/>
  <c r="R114" i="8"/>
  <c r="Q114" i="8"/>
  <c r="R113" i="8"/>
  <c r="Q113" i="8"/>
  <c r="R112" i="8"/>
  <c r="Q112" i="8"/>
  <c r="R111" i="8"/>
  <c r="Q111" i="8"/>
  <c r="Q110" i="8"/>
  <c r="R110" i="8" s="1"/>
  <c r="R109" i="8"/>
  <c r="Q109" i="8"/>
  <c r="Q108" i="8"/>
  <c r="R108" i="8" s="1"/>
  <c r="R107" i="8"/>
  <c r="Q107" i="8"/>
  <c r="R106" i="8"/>
  <c r="Q106" i="8"/>
  <c r="Q105" i="8"/>
  <c r="R105" i="8" s="1"/>
  <c r="Q104" i="8"/>
  <c r="R104" i="8" s="1"/>
  <c r="R103" i="8"/>
  <c r="Q103" i="8"/>
  <c r="R102" i="8"/>
  <c r="Q102" i="8"/>
  <c r="R101" i="8"/>
  <c r="Q101" i="8"/>
  <c r="R100" i="8"/>
  <c r="Q100" i="8"/>
  <c r="Q99" i="8"/>
  <c r="R99" i="8" s="1"/>
  <c r="R98" i="8"/>
  <c r="Q98" i="8"/>
  <c r="Q97" i="8"/>
  <c r="R97" i="8" s="1"/>
  <c r="R96" i="8"/>
  <c r="Q96" i="8"/>
  <c r="R95" i="8"/>
  <c r="Q95" i="8"/>
  <c r="Q94" i="8"/>
  <c r="R94" i="8" s="1"/>
  <c r="R93" i="8"/>
  <c r="Q93" i="8"/>
  <c r="R92" i="8"/>
  <c r="Q92" i="8"/>
  <c r="R91" i="8"/>
  <c r="Q91" i="8"/>
  <c r="R90" i="8"/>
  <c r="Q90" i="8"/>
  <c r="R89" i="8"/>
  <c r="Q89" i="8"/>
  <c r="Q88" i="8"/>
  <c r="R88" i="8" s="1"/>
  <c r="R87" i="8"/>
  <c r="Q87" i="8"/>
  <c r="Q86" i="8"/>
  <c r="R86" i="8" s="1"/>
  <c r="R85" i="8"/>
  <c r="Q85" i="8"/>
  <c r="R84" i="8"/>
  <c r="Q84" i="8"/>
  <c r="Q83" i="8"/>
  <c r="R83" i="8" s="1"/>
  <c r="Q82" i="8"/>
  <c r="R82" i="8" s="1"/>
  <c r="R81" i="8"/>
  <c r="Q81" i="8"/>
  <c r="R80" i="8"/>
  <c r="Q80" i="8"/>
  <c r="R79" i="8"/>
  <c r="Q79" i="8"/>
  <c r="R78" i="8"/>
  <c r="Q78" i="8"/>
  <c r="Q77" i="8"/>
  <c r="R77" i="8" s="1"/>
  <c r="R76" i="8"/>
  <c r="Q76" i="8"/>
  <c r="Q75" i="8"/>
  <c r="R75" i="8" s="1"/>
  <c r="R74" i="8"/>
  <c r="Q74" i="8"/>
  <c r="R73" i="8"/>
  <c r="Q73" i="8"/>
  <c r="Q72" i="8"/>
  <c r="R72" i="8" s="1"/>
  <c r="Q71" i="8"/>
  <c r="R71" i="8" s="1"/>
  <c r="R70" i="8"/>
  <c r="Q70" i="8"/>
  <c r="R69" i="8"/>
  <c r="Q69" i="8"/>
  <c r="R68" i="8"/>
  <c r="Q68" i="8"/>
  <c r="R67" i="8"/>
  <c r="Q67" i="8"/>
  <c r="Q66" i="8"/>
  <c r="R66" i="8" s="1"/>
  <c r="R65" i="8"/>
  <c r="Q65" i="8"/>
  <c r="Q64" i="8"/>
  <c r="R64" i="8" s="1"/>
  <c r="R63" i="8"/>
  <c r="Q63" i="8"/>
  <c r="R62" i="8"/>
  <c r="Q62" i="8"/>
  <c r="Q61" i="8"/>
  <c r="R61" i="8" s="1"/>
  <c r="R60" i="8"/>
  <c r="Q60" i="8"/>
  <c r="R59" i="8"/>
  <c r="Q59" i="8"/>
  <c r="R58" i="8"/>
  <c r="Q58" i="8"/>
  <c r="R57" i="8"/>
  <c r="Q57" i="8"/>
  <c r="R56" i="8"/>
  <c r="Q56" i="8"/>
  <c r="Q55" i="8"/>
  <c r="R55" i="8" s="1"/>
  <c r="R54" i="8"/>
  <c r="Q54" i="8"/>
  <c r="Q53" i="8"/>
  <c r="R53" i="8" s="1"/>
  <c r="R52" i="8"/>
  <c r="Q52" i="8"/>
  <c r="R51" i="8"/>
  <c r="Q51" i="8"/>
  <c r="Q50" i="8"/>
  <c r="R50" i="8" s="1"/>
  <c r="Q49" i="8"/>
  <c r="R49" i="8" s="1"/>
  <c r="R48" i="8"/>
  <c r="Q48" i="8"/>
  <c r="R47" i="8"/>
  <c r="Q47" i="8"/>
  <c r="R46" i="8"/>
  <c r="Q46" i="8"/>
  <c r="R45" i="8"/>
  <c r="Q45" i="8"/>
  <c r="Q44" i="8"/>
  <c r="R44" i="8" s="1"/>
  <c r="R43" i="8"/>
  <c r="Q43" i="8"/>
  <c r="Q42" i="8"/>
  <c r="R42" i="8" s="1"/>
  <c r="R41" i="8"/>
  <c r="Q41" i="8"/>
  <c r="R40" i="8"/>
  <c r="Q40" i="8"/>
  <c r="Q39" i="8"/>
  <c r="R39" i="8" s="1"/>
  <c r="Q38" i="8"/>
  <c r="R38" i="8" s="1"/>
  <c r="R37" i="8"/>
  <c r="Q37" i="8"/>
  <c r="R36" i="8"/>
  <c r="Q36" i="8"/>
  <c r="R35" i="8"/>
  <c r="Q35" i="8"/>
  <c r="R34" i="8"/>
  <c r="Q34" i="8"/>
  <c r="Q33" i="8"/>
  <c r="R33" i="8" s="1"/>
  <c r="R32" i="8"/>
  <c r="Q32" i="8"/>
  <c r="Q31" i="8"/>
  <c r="R31" i="8" s="1"/>
  <c r="R30" i="8"/>
  <c r="Q30" i="8"/>
  <c r="R29" i="8"/>
  <c r="Q29" i="8"/>
  <c r="Q28" i="8"/>
  <c r="R28" i="8" s="1"/>
  <c r="Q27" i="8"/>
  <c r="R27" i="8" s="1"/>
  <c r="R26" i="8"/>
  <c r="Q26" i="8"/>
  <c r="R25" i="8"/>
  <c r="Q25" i="8"/>
  <c r="R24" i="8"/>
  <c r="Q24" i="8"/>
  <c r="R23" i="8"/>
  <c r="Q23" i="8"/>
  <c r="Q22" i="8"/>
  <c r="R22" i="8" s="1"/>
  <c r="R21" i="8"/>
  <c r="Q21" i="8"/>
  <c r="Q20" i="8"/>
  <c r="R20" i="8" s="1"/>
  <c r="R19" i="8"/>
  <c r="Q19" i="8"/>
  <c r="R18" i="8"/>
  <c r="Q18" i="8"/>
  <c r="Q17" i="8"/>
  <c r="R17" i="8" s="1"/>
  <c r="Q16" i="8"/>
  <c r="R16" i="8" s="1"/>
  <c r="R15" i="8"/>
  <c r="Q15" i="8"/>
  <c r="R14" i="8"/>
  <c r="Q14" i="8"/>
  <c r="R13" i="8"/>
  <c r="Q13" i="8"/>
  <c r="R12" i="8"/>
  <c r="Q12" i="8"/>
  <c r="Q11" i="8"/>
  <c r="R11" i="8" s="1"/>
  <c r="R10" i="8"/>
  <c r="Q10" i="8"/>
  <c r="Q9" i="8"/>
  <c r="R9" i="8" s="1"/>
  <c r="R8" i="8"/>
  <c r="Q8" i="8"/>
  <c r="R7" i="8"/>
  <c r="Q7" i="8"/>
  <c r="Q6" i="8"/>
  <c r="R6" i="8" s="1"/>
  <c r="Q5" i="8"/>
  <c r="R5" i="8" s="1"/>
  <c r="C12" i="7"/>
  <c r="C11" i="7"/>
  <c r="B11" i="7"/>
  <c r="B12" i="7" s="1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4" i="1" s="1"/>
  <c r="B33" i="21" l="1"/>
  <c r="B11" i="44" s="1"/>
  <c r="B3" i="1"/>
  <c r="K3" i="6"/>
  <c r="B5" i="1" s="1"/>
  <c r="B34" i="21"/>
  <c r="B14" i="44" s="1"/>
  <c r="B21" i="21"/>
  <c r="B19" i="43" s="1"/>
  <c r="C19" i="43" s="1"/>
  <c r="B20" i="21"/>
  <c r="B14" i="43" s="1"/>
  <c r="C14" i="43" s="1"/>
  <c r="B16" i="11"/>
  <c r="B17" i="44" s="1"/>
  <c r="D14" i="43"/>
  <c r="B6" i="15"/>
  <c r="B7" i="15"/>
  <c r="G63" i="39"/>
  <c r="H63" i="39" s="1"/>
  <c r="I63" i="39" s="1"/>
  <c r="J63" i="39" s="1"/>
  <c r="K63" i="39" s="1"/>
  <c r="L63" i="39" s="1"/>
  <c r="M63" i="39" s="1"/>
  <c r="B22" i="21"/>
  <c r="B20" i="43" s="1"/>
  <c r="C20" i="43" s="1"/>
  <c r="B6" i="11"/>
  <c r="B14" i="11" s="1"/>
  <c r="B17" i="43" s="1"/>
  <c r="C17" i="43" s="1"/>
  <c r="B5" i="11"/>
  <c r="B10" i="11" s="1"/>
  <c r="B3" i="43" s="1"/>
  <c r="C3" i="43" s="1"/>
  <c r="N4" i="6"/>
  <c r="L3" i="6"/>
  <c r="R22" i="39" s="1"/>
  <c r="N3" i="6"/>
  <c r="M3" i="6"/>
  <c r="D9" i="43"/>
  <c r="H41" i="39"/>
  <c r="G41" i="39"/>
  <c r="O39" i="39"/>
  <c r="B10" i="15"/>
  <c r="B4" i="43" s="1"/>
  <c r="C4" i="43" s="1"/>
  <c r="B6" i="21"/>
  <c r="M41" i="39"/>
  <c r="Z48" i="39"/>
  <c r="D74" i="39"/>
  <c r="E74" i="39" s="1"/>
  <c r="F74" i="39" s="1"/>
  <c r="G74" i="39" s="1"/>
  <c r="H74" i="39" s="1"/>
  <c r="I74" i="39" s="1"/>
  <c r="J74" i="39" s="1"/>
  <c r="V39" i="39"/>
  <c r="U39" i="39"/>
  <c r="E38" i="39"/>
  <c r="E62" i="39" s="1"/>
  <c r="W39" i="39"/>
  <c r="S40" i="39"/>
  <c r="K42" i="39"/>
  <c r="D21" i="43"/>
  <c r="E48" i="39"/>
  <c r="D48" i="39"/>
  <c r="D72" i="39" s="1"/>
  <c r="N61" i="39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Z61" i="39" s="1"/>
  <c r="AA61" i="39" s="1"/>
  <c r="AB61" i="39" s="1"/>
  <c r="E73" i="39"/>
  <c r="J47" i="39"/>
  <c r="F48" i="39"/>
  <c r="J42" i="39"/>
  <c r="I42" i="39"/>
  <c r="I66" i="39" s="1"/>
  <c r="B3" i="41"/>
  <c r="B5" i="15"/>
  <c r="B12" i="15" s="1"/>
  <c r="B4" i="44" s="1"/>
  <c r="B4" i="15"/>
  <c r="M4" i="6"/>
  <c r="C7" i="21"/>
  <c r="B24" i="21" s="1"/>
  <c r="B13" i="43" s="1"/>
  <c r="C13" i="43" s="1"/>
  <c r="L4" i="6"/>
  <c r="B7" i="21"/>
  <c r="B23" i="21" s="1"/>
  <c r="B12" i="43" s="1"/>
  <c r="C12" i="43" s="1"/>
  <c r="K4" i="6"/>
  <c r="B6" i="1" s="1"/>
  <c r="B3" i="33"/>
  <c r="B5" i="33" s="1"/>
  <c r="B22" i="43" s="1"/>
  <c r="C22" i="43" s="1"/>
  <c r="B4" i="25"/>
  <c r="B10" i="17"/>
  <c r="H48" i="39"/>
  <c r="D50" i="39"/>
  <c r="U41" i="39"/>
  <c r="K38" i="39"/>
  <c r="G39" i="39"/>
  <c r="Y40" i="39"/>
  <c r="K40" i="39"/>
  <c r="R40" i="39"/>
  <c r="Q40" i="39"/>
  <c r="D64" i="39"/>
  <c r="E64" i="39" s="1"/>
  <c r="F64" i="39" s="1"/>
  <c r="G64" i="39" s="1"/>
  <c r="H64" i="39" s="1"/>
  <c r="I64" i="39" s="1"/>
  <c r="J64" i="39" s="1"/>
  <c r="K64" i="39" s="1"/>
  <c r="L64" i="39" s="1"/>
  <c r="M64" i="39" s="1"/>
  <c r="E68" i="39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S47" i="39"/>
  <c r="D5" i="43"/>
  <c r="X40" i="39"/>
  <c r="N38" i="39"/>
  <c r="J39" i="39"/>
  <c r="F40" i="39"/>
  <c r="AB40" i="39"/>
  <c r="X41" i="39"/>
  <c r="T42" i="39"/>
  <c r="D47" i="39"/>
  <c r="D19" i="43" s="1"/>
  <c r="Z47" i="39"/>
  <c r="V48" i="39"/>
  <c r="P38" i="39"/>
  <c r="F47" i="39"/>
  <c r="R50" i="39"/>
  <c r="B18" i="21"/>
  <c r="B10" i="43" s="1"/>
  <c r="C10" i="43" s="1"/>
  <c r="B19" i="21"/>
  <c r="B11" i="43" s="1"/>
  <c r="C11" i="43" s="1"/>
  <c r="H47" i="39"/>
  <c r="L39" i="39"/>
  <c r="H40" i="39"/>
  <c r="D41" i="39"/>
  <c r="D65" i="39" s="1"/>
  <c r="E65" i="39" s="1"/>
  <c r="Z41" i="39"/>
  <c r="V42" i="39"/>
  <c r="V47" i="39"/>
  <c r="R48" i="39"/>
  <c r="N50" i="39"/>
  <c r="N39" i="39"/>
  <c r="J40" i="39"/>
  <c r="F41" i="39"/>
  <c r="AB41" i="39"/>
  <c r="Y47" i="39"/>
  <c r="U48" i="39"/>
  <c r="E60" i="39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V22" i="39" l="1"/>
  <c r="B11" i="15"/>
  <c r="B4" i="45" s="1"/>
  <c r="F62" i="39"/>
  <c r="J66" i="39"/>
  <c r="E19" i="43"/>
  <c r="E72" i="39"/>
  <c r="E9" i="43"/>
  <c r="D12" i="43"/>
  <c r="E21" i="43"/>
  <c r="AB8" i="39"/>
  <c r="F8" i="39"/>
  <c r="AA8" i="39"/>
  <c r="AB32" i="39" s="1"/>
  <c r="E8" i="39"/>
  <c r="F32" i="39" s="1"/>
  <c r="Z8" i="39"/>
  <c r="AA32" i="39" s="1"/>
  <c r="D8" i="39"/>
  <c r="E32" i="39" s="1"/>
  <c r="Y8" i="39"/>
  <c r="Z32" i="39" s="1"/>
  <c r="C8" i="39"/>
  <c r="X8" i="39"/>
  <c r="Q8" i="39"/>
  <c r="P8" i="39"/>
  <c r="N8" i="39"/>
  <c r="M8" i="39"/>
  <c r="N32" i="39" s="1"/>
  <c r="L8" i="39"/>
  <c r="K8" i="39"/>
  <c r="I8" i="39"/>
  <c r="J8" i="39"/>
  <c r="K32" i="39" s="1"/>
  <c r="W8" i="39"/>
  <c r="V8" i="39"/>
  <c r="W32" i="39" s="1"/>
  <c r="U8" i="39"/>
  <c r="V32" i="39" s="1"/>
  <c r="T8" i="39"/>
  <c r="U32" i="39" s="1"/>
  <c r="S8" i="39"/>
  <c r="T32" i="39" s="1"/>
  <c r="O8" i="39"/>
  <c r="R8" i="39"/>
  <c r="S32" i="39" s="1"/>
  <c r="H8" i="39"/>
  <c r="I32" i="39" s="1"/>
  <c r="G8" i="39"/>
  <c r="H32" i="39" s="1"/>
  <c r="W46" i="39"/>
  <c r="N64" i="39"/>
  <c r="Z21" i="39"/>
  <c r="D21" i="39"/>
  <c r="J7" i="39"/>
  <c r="Y21" i="39"/>
  <c r="C21" i="39"/>
  <c r="D45" i="39" s="1"/>
  <c r="D69" i="39" s="1"/>
  <c r="I7" i="39"/>
  <c r="J31" i="39" s="1"/>
  <c r="X21" i="39"/>
  <c r="H7" i="39"/>
  <c r="W21" i="39"/>
  <c r="G7" i="39"/>
  <c r="H31" i="39" s="1"/>
  <c r="V21" i="39"/>
  <c r="W45" i="39" s="1"/>
  <c r="AB7" i="39"/>
  <c r="F7" i="39"/>
  <c r="G31" i="39" s="1"/>
  <c r="AA21" i="39"/>
  <c r="P7" i="39"/>
  <c r="U21" i="39"/>
  <c r="V45" i="39" s="1"/>
  <c r="O7" i="39"/>
  <c r="P31" i="39" s="1"/>
  <c r="S21" i="39"/>
  <c r="K7" i="39"/>
  <c r="AB21" i="39"/>
  <c r="E7" i="39"/>
  <c r="F31" i="39" s="1"/>
  <c r="T21" i="39"/>
  <c r="U45" i="39" s="1"/>
  <c r="D7" i="39"/>
  <c r="R21" i="39"/>
  <c r="C7" i="39"/>
  <c r="P21" i="39"/>
  <c r="Q21" i="39"/>
  <c r="R45" i="39" s="1"/>
  <c r="M21" i="39"/>
  <c r="AA7" i="39"/>
  <c r="L21" i="39"/>
  <c r="Z7" i="39"/>
  <c r="K21" i="39"/>
  <c r="L45" i="39" s="1"/>
  <c r="V7" i="39"/>
  <c r="U7" i="39"/>
  <c r="V31" i="39" s="1"/>
  <c r="T7" i="39"/>
  <c r="U31" i="39" s="1"/>
  <c r="S7" i="39"/>
  <c r="T31" i="39" s="1"/>
  <c r="O21" i="39"/>
  <c r="R7" i="39"/>
  <c r="S31" i="39" s="1"/>
  <c r="N21" i="39"/>
  <c r="O45" i="39" s="1"/>
  <c r="Q7" i="39"/>
  <c r="R31" i="39" s="1"/>
  <c r="G21" i="39"/>
  <c r="J21" i="39"/>
  <c r="K45" i="39" s="1"/>
  <c r="N7" i="39"/>
  <c r="O31" i="39" s="1"/>
  <c r="I21" i="39"/>
  <c r="J45" i="39" s="1"/>
  <c r="M7" i="39"/>
  <c r="H21" i="39"/>
  <c r="L7" i="39"/>
  <c r="F21" i="39"/>
  <c r="E21" i="39"/>
  <c r="F45" i="39" s="1"/>
  <c r="W7" i="39"/>
  <c r="X31" i="39" s="1"/>
  <c r="Y7" i="39"/>
  <c r="X7" i="39"/>
  <c r="D22" i="43"/>
  <c r="N63" i="39"/>
  <c r="AF59" i="41"/>
  <c r="AG59" i="41" s="1"/>
  <c r="AF62" i="41"/>
  <c r="AG62" i="41" s="1"/>
  <c r="AF69" i="41"/>
  <c r="AG69" i="41" s="1"/>
  <c r="AF65" i="41"/>
  <c r="AG65" i="41" s="1"/>
  <c r="AF49" i="41"/>
  <c r="AG49" i="41" s="1"/>
  <c r="AF27" i="41"/>
  <c r="AG27" i="41" s="1"/>
  <c r="AF63" i="41"/>
  <c r="AG63" i="41" s="1"/>
  <c r="AF40" i="41"/>
  <c r="AG40" i="41" s="1"/>
  <c r="AF36" i="41"/>
  <c r="AG36" i="41" s="1"/>
  <c r="AF61" i="41"/>
  <c r="AG61" i="41" s="1"/>
  <c r="AF47" i="41"/>
  <c r="AG47" i="41" s="1"/>
  <c r="AF30" i="41"/>
  <c r="AG30" i="41" s="1"/>
  <c r="AF50" i="41"/>
  <c r="AG50" i="41" s="1"/>
  <c r="AF25" i="41"/>
  <c r="AG25" i="41" s="1"/>
  <c r="AF11" i="41"/>
  <c r="AG11" i="41" s="1"/>
  <c r="AF42" i="41"/>
  <c r="AG42" i="41" s="1"/>
  <c r="AF35" i="41"/>
  <c r="AG35" i="41" s="1"/>
  <c r="AF14" i="41"/>
  <c r="AG14" i="41" s="1"/>
  <c r="AF17" i="41"/>
  <c r="AG17" i="41" s="1"/>
  <c r="AF20" i="41"/>
  <c r="AG20" i="41" s="1"/>
  <c r="AF29" i="41"/>
  <c r="AG29" i="41" s="1"/>
  <c r="AF24" i="41"/>
  <c r="AG24" i="41" s="1"/>
  <c r="AF58" i="41"/>
  <c r="AG58" i="41" s="1"/>
  <c r="AF57" i="41"/>
  <c r="AG57" i="41" s="1"/>
  <c r="AF54" i="41"/>
  <c r="AG54" i="41" s="1"/>
  <c r="AF38" i="41"/>
  <c r="AG38" i="41" s="1"/>
  <c r="AF53" i="41"/>
  <c r="AG53" i="41" s="1"/>
  <c r="AF44" i="41"/>
  <c r="AG44" i="41" s="1"/>
  <c r="AF72" i="41"/>
  <c r="AG72" i="41" s="1"/>
  <c r="AF28" i="41"/>
  <c r="AG28" i="41" s="1"/>
  <c r="AF67" i="41"/>
  <c r="AG67" i="41" s="1"/>
  <c r="AF45" i="41"/>
  <c r="AG45" i="41" s="1"/>
  <c r="AF70" i="41"/>
  <c r="AG70" i="41" s="1"/>
  <c r="AF46" i="41"/>
  <c r="AG46" i="41" s="1"/>
  <c r="AF66" i="41"/>
  <c r="AG66" i="41" s="1"/>
  <c r="AF19" i="41"/>
  <c r="AG19" i="41" s="1"/>
  <c r="AF16" i="41"/>
  <c r="AG16" i="41" s="1"/>
  <c r="AF13" i="41"/>
  <c r="AG13" i="41" s="1"/>
  <c r="AF10" i="41"/>
  <c r="AG10" i="41" s="1"/>
  <c r="AF68" i="41"/>
  <c r="AG68" i="41" s="1"/>
  <c r="AF56" i="41"/>
  <c r="AG56" i="41" s="1"/>
  <c r="AF22" i="41"/>
  <c r="AG22" i="41" s="1"/>
  <c r="AF60" i="41"/>
  <c r="AG60" i="41" s="1"/>
  <c r="AF39" i="41"/>
  <c r="AG39" i="41" s="1"/>
  <c r="AF31" i="41"/>
  <c r="AG31" i="41" s="1"/>
  <c r="AF12" i="41"/>
  <c r="AG12" i="41" s="1"/>
  <c r="AF21" i="41"/>
  <c r="AG21" i="41" s="1"/>
  <c r="AF55" i="41"/>
  <c r="AG55" i="41" s="1"/>
  <c r="AF41" i="41"/>
  <c r="AG41" i="41" s="1"/>
  <c r="AF26" i="41"/>
  <c r="AG26" i="41" s="1"/>
  <c r="AF23" i="41"/>
  <c r="AG23" i="41" s="1"/>
  <c r="AF33" i="41"/>
  <c r="AG33" i="41" s="1"/>
  <c r="AF52" i="41"/>
  <c r="AG52" i="41" s="1"/>
  <c r="AF18" i="41"/>
  <c r="AG18" i="41" s="1"/>
  <c r="AF71" i="41"/>
  <c r="AG71" i="41" s="1"/>
  <c r="AF43" i="41"/>
  <c r="AG43" i="41" s="1"/>
  <c r="AF15" i="41"/>
  <c r="AG15" i="41" s="1"/>
  <c r="AF48" i="41"/>
  <c r="AG48" i="41" s="1"/>
  <c r="AF37" i="41"/>
  <c r="AG37" i="41" s="1"/>
  <c r="AF34" i="41"/>
  <c r="AG34" i="41" s="1"/>
  <c r="AF51" i="41"/>
  <c r="AG51" i="41" s="1"/>
  <c r="AF64" i="41"/>
  <c r="AG64" i="41" s="1"/>
  <c r="AF32" i="41"/>
  <c r="AG32" i="41" s="1"/>
  <c r="K74" i="39"/>
  <c r="D20" i="43"/>
  <c r="D71" i="39"/>
  <c r="B7" i="25"/>
  <c r="B5" i="44" s="1"/>
  <c r="B6" i="25"/>
  <c r="B5" i="45" s="1"/>
  <c r="D13" i="43"/>
  <c r="F65" i="39"/>
  <c r="U22" i="39"/>
  <c r="V46" i="39" s="1"/>
  <c r="T22" i="39"/>
  <c r="U46" i="39" s="1"/>
  <c r="E14" i="43"/>
  <c r="F73" i="39"/>
  <c r="S22" i="39"/>
  <c r="S46" i="39" s="1"/>
  <c r="D11" i="43"/>
  <c r="D10" i="43"/>
  <c r="E5" i="43"/>
  <c r="AB22" i="39"/>
  <c r="AA22" i="39"/>
  <c r="AB46" i="39" s="1"/>
  <c r="Y22" i="39"/>
  <c r="C22" i="39"/>
  <c r="D46" i="39" s="1"/>
  <c r="D70" i="39" s="1"/>
  <c r="Z22" i="39"/>
  <c r="AA46" i="39" s="1"/>
  <c r="Q22" i="39"/>
  <c r="R46" i="39" s="1"/>
  <c r="P22" i="39"/>
  <c r="O22" i="39"/>
  <c r="G22" i="39"/>
  <c r="F22" i="39"/>
  <c r="E22" i="39"/>
  <c r="D22" i="39"/>
  <c r="B7" i="17"/>
  <c r="B18" i="44" s="1"/>
  <c r="B5" i="17"/>
  <c r="B18" i="43" s="1"/>
  <c r="C18" i="43" s="1"/>
  <c r="X22" i="39"/>
  <c r="W22" i="39"/>
  <c r="X46" i="39" s="1"/>
  <c r="N22" i="39"/>
  <c r="M22" i="39"/>
  <c r="N46" i="39" s="1"/>
  <c r="L22" i="39"/>
  <c r="M46" i="39" s="1"/>
  <c r="K22" i="39"/>
  <c r="L46" i="39" s="1"/>
  <c r="J22" i="39"/>
  <c r="K46" i="39" s="1"/>
  <c r="I22" i="39"/>
  <c r="J46" i="39" s="1"/>
  <c r="H22" i="39"/>
  <c r="I46" i="39" s="1"/>
  <c r="L31" i="39" l="1"/>
  <c r="P45" i="39"/>
  <c r="G46" i="39"/>
  <c r="X32" i="39"/>
  <c r="P32" i="39"/>
  <c r="H46" i="39"/>
  <c r="D17" i="43"/>
  <c r="W31" i="39"/>
  <c r="H45" i="39"/>
  <c r="P46" i="39"/>
  <c r="Q46" i="39"/>
  <c r="AA31" i="39"/>
  <c r="X45" i="39"/>
  <c r="L32" i="39"/>
  <c r="Y31" i="39"/>
  <c r="O58" i="41"/>
  <c r="M58" i="41"/>
  <c r="K58" i="41"/>
  <c r="Q58" i="41"/>
  <c r="L58" i="41"/>
  <c r="J58" i="41"/>
  <c r="I58" i="41"/>
  <c r="W58" i="41"/>
  <c r="V58" i="41"/>
  <c r="U58" i="41"/>
  <c r="T58" i="41"/>
  <c r="S58" i="41"/>
  <c r="R58" i="41"/>
  <c r="F58" i="41"/>
  <c r="E58" i="41"/>
  <c r="D58" i="41"/>
  <c r="C58" i="41"/>
  <c r="AB58" i="41"/>
  <c r="AA58" i="41"/>
  <c r="Z58" i="41"/>
  <c r="Y58" i="41"/>
  <c r="X58" i="41"/>
  <c r="P58" i="41"/>
  <c r="N58" i="41"/>
  <c r="H58" i="41"/>
  <c r="G58" i="41"/>
  <c r="H59" i="41"/>
  <c r="G59" i="41"/>
  <c r="AB59" i="41"/>
  <c r="F59" i="41"/>
  <c r="Z59" i="41"/>
  <c r="D59" i="41"/>
  <c r="N59" i="41"/>
  <c r="K59" i="41"/>
  <c r="J59" i="41"/>
  <c r="I59" i="41"/>
  <c r="X59" i="41"/>
  <c r="W59" i="41"/>
  <c r="V59" i="41"/>
  <c r="U59" i="41"/>
  <c r="T59" i="41"/>
  <c r="S59" i="41"/>
  <c r="AA59" i="41"/>
  <c r="Y59" i="41"/>
  <c r="R59" i="41"/>
  <c r="Q59" i="41"/>
  <c r="P59" i="41"/>
  <c r="O59" i="41"/>
  <c r="M59" i="41"/>
  <c r="E59" i="41"/>
  <c r="L59" i="41"/>
  <c r="C59" i="41"/>
  <c r="L39" i="41"/>
  <c r="M39" i="41"/>
  <c r="I39" i="41"/>
  <c r="S39" i="41"/>
  <c r="R39" i="41"/>
  <c r="Q39" i="41"/>
  <c r="P39" i="41"/>
  <c r="O39" i="41"/>
  <c r="N39" i="41"/>
  <c r="Z39" i="41"/>
  <c r="AB39" i="41"/>
  <c r="AA39" i="41"/>
  <c r="Y39" i="41"/>
  <c r="X39" i="41"/>
  <c r="W39" i="41"/>
  <c r="V39" i="41"/>
  <c r="U39" i="41"/>
  <c r="J39" i="41"/>
  <c r="G39" i="41"/>
  <c r="F39" i="41"/>
  <c r="E39" i="41"/>
  <c r="D39" i="41"/>
  <c r="C39" i="41"/>
  <c r="T39" i="41"/>
  <c r="K39" i="41"/>
  <c r="H39" i="41"/>
  <c r="O64" i="39"/>
  <c r="W60" i="41"/>
  <c r="V60" i="41"/>
  <c r="U60" i="41"/>
  <c r="S60" i="41"/>
  <c r="J60" i="41"/>
  <c r="G60" i="41"/>
  <c r="F60" i="41"/>
  <c r="E60" i="41"/>
  <c r="AB60" i="41"/>
  <c r="AA60" i="41"/>
  <c r="Z60" i="41"/>
  <c r="Y60" i="41"/>
  <c r="X60" i="41"/>
  <c r="T60" i="41"/>
  <c r="H60" i="41"/>
  <c r="K60" i="41"/>
  <c r="I60" i="41"/>
  <c r="D60" i="41"/>
  <c r="C60" i="41"/>
  <c r="R60" i="41"/>
  <c r="Q60" i="41"/>
  <c r="P60" i="41"/>
  <c r="O60" i="41"/>
  <c r="N60" i="41"/>
  <c r="M60" i="41"/>
  <c r="L60" i="41"/>
  <c r="U22" i="41"/>
  <c r="W22" i="41"/>
  <c r="W16" i="42" s="1"/>
  <c r="V22" i="41"/>
  <c r="T22" i="41"/>
  <c r="S22" i="41"/>
  <c r="R22" i="41"/>
  <c r="Q22" i="41"/>
  <c r="P22" i="41"/>
  <c r="K22" i="41"/>
  <c r="J22" i="41"/>
  <c r="I22" i="41"/>
  <c r="H22" i="41"/>
  <c r="G22" i="41"/>
  <c r="F22" i="41"/>
  <c r="E22" i="41"/>
  <c r="D22" i="41"/>
  <c r="AB22" i="41"/>
  <c r="C22" i="41"/>
  <c r="N22" i="41"/>
  <c r="M22" i="41"/>
  <c r="M16" i="42" s="1"/>
  <c r="L22" i="41"/>
  <c r="AA22" i="41"/>
  <c r="AA16" i="42" s="1"/>
  <c r="O22" i="41"/>
  <c r="Z22" i="41"/>
  <c r="Z16" i="42" s="1"/>
  <c r="Y22" i="41"/>
  <c r="Y16" i="42" s="1"/>
  <c r="X22" i="41"/>
  <c r="Q32" i="41"/>
  <c r="H32" i="41"/>
  <c r="U32" i="41"/>
  <c r="T32" i="41"/>
  <c r="S32" i="41"/>
  <c r="R32" i="41"/>
  <c r="P32" i="41"/>
  <c r="O32" i="41"/>
  <c r="N32" i="41"/>
  <c r="M32" i="41"/>
  <c r="L32" i="41"/>
  <c r="K32" i="41"/>
  <c r="J32" i="41"/>
  <c r="I32" i="41"/>
  <c r="G32" i="41"/>
  <c r="F32" i="41"/>
  <c r="W32" i="41"/>
  <c r="D32" i="41"/>
  <c r="C32" i="41"/>
  <c r="AB32" i="41"/>
  <c r="Z32" i="41"/>
  <c r="Y32" i="41"/>
  <c r="X32" i="41"/>
  <c r="V32" i="41"/>
  <c r="E32" i="41"/>
  <c r="AA32" i="41"/>
  <c r="K17" i="41"/>
  <c r="J17" i="41"/>
  <c r="I17" i="41"/>
  <c r="H17" i="41"/>
  <c r="H11" i="42" s="1"/>
  <c r="G17" i="41"/>
  <c r="P17" i="41"/>
  <c r="O17" i="41"/>
  <c r="N17" i="41"/>
  <c r="M17" i="41"/>
  <c r="L17" i="41"/>
  <c r="F17" i="41"/>
  <c r="E17" i="41"/>
  <c r="D17" i="41"/>
  <c r="D11" i="42" s="1"/>
  <c r="U17" i="41"/>
  <c r="Y17" i="41"/>
  <c r="X17" i="41"/>
  <c r="X11" i="42" s="1"/>
  <c r="W17" i="41"/>
  <c r="V17" i="41"/>
  <c r="S17" i="41"/>
  <c r="T17" i="41"/>
  <c r="R17" i="41"/>
  <c r="Q17" i="41"/>
  <c r="C17" i="41"/>
  <c r="AB17" i="41"/>
  <c r="Z17" i="41"/>
  <c r="AA17" i="41"/>
  <c r="Q64" i="41"/>
  <c r="R64" i="41"/>
  <c r="P64" i="41"/>
  <c r="O64" i="41"/>
  <c r="M64" i="41"/>
  <c r="AB64" i="41"/>
  <c r="Y64" i="41"/>
  <c r="X64" i="41"/>
  <c r="W64" i="41"/>
  <c r="H64" i="41"/>
  <c r="G64" i="41"/>
  <c r="F64" i="41"/>
  <c r="E64" i="41"/>
  <c r="D64" i="41"/>
  <c r="C64" i="41"/>
  <c r="T64" i="41"/>
  <c r="U64" i="41"/>
  <c r="S64" i="41"/>
  <c r="N64" i="41"/>
  <c r="L64" i="41"/>
  <c r="K64" i="41"/>
  <c r="J64" i="41"/>
  <c r="I64" i="41"/>
  <c r="AA64" i="41"/>
  <c r="Z64" i="41"/>
  <c r="V64" i="41"/>
  <c r="G65" i="39"/>
  <c r="R35" i="41"/>
  <c r="M35" i="41"/>
  <c r="J35" i="41"/>
  <c r="G35" i="41"/>
  <c r="F35" i="41"/>
  <c r="E35" i="41"/>
  <c r="D35" i="41"/>
  <c r="AB35" i="41"/>
  <c r="C35" i="41"/>
  <c r="AA35" i="41"/>
  <c r="P35" i="41"/>
  <c r="Z35" i="41"/>
  <c r="Y35" i="41"/>
  <c r="X35" i="41"/>
  <c r="T35" i="41"/>
  <c r="Q35" i="41"/>
  <c r="O35" i="41"/>
  <c r="N35" i="41"/>
  <c r="L35" i="41"/>
  <c r="K35" i="41"/>
  <c r="W35" i="41"/>
  <c r="V35" i="41"/>
  <c r="U35" i="41"/>
  <c r="S35" i="41"/>
  <c r="I35" i="41"/>
  <c r="H35" i="41"/>
  <c r="Y66" i="41"/>
  <c r="C66" i="41"/>
  <c r="F66" i="41"/>
  <c r="AB66" i="41"/>
  <c r="E66" i="41"/>
  <c r="AA66" i="41"/>
  <c r="D66" i="41"/>
  <c r="X66" i="41"/>
  <c r="Z66" i="41"/>
  <c r="U66" i="41"/>
  <c r="T66" i="41"/>
  <c r="S66" i="41"/>
  <c r="Q66" i="41"/>
  <c r="P66" i="41"/>
  <c r="O66" i="41"/>
  <c r="N66" i="41"/>
  <c r="M66" i="41"/>
  <c r="L66" i="41"/>
  <c r="J66" i="41"/>
  <c r="I66" i="41"/>
  <c r="H66" i="41"/>
  <c r="G66" i="41"/>
  <c r="W66" i="41"/>
  <c r="V66" i="41"/>
  <c r="R66" i="41"/>
  <c r="K66" i="41"/>
  <c r="W50" i="41"/>
  <c r="O50" i="41"/>
  <c r="L50" i="41"/>
  <c r="J50" i="41"/>
  <c r="E50" i="41"/>
  <c r="D50" i="41"/>
  <c r="C50" i="41"/>
  <c r="AB50" i="41"/>
  <c r="AA50" i="41"/>
  <c r="Z50" i="41"/>
  <c r="N50" i="41"/>
  <c r="F50" i="41"/>
  <c r="X50" i="41"/>
  <c r="U50" i="41"/>
  <c r="T50" i="41"/>
  <c r="S50" i="41"/>
  <c r="R50" i="41"/>
  <c r="Q50" i="41"/>
  <c r="Y50" i="41"/>
  <c r="M50" i="41"/>
  <c r="V50" i="41"/>
  <c r="P50" i="41"/>
  <c r="K50" i="41"/>
  <c r="I50" i="41"/>
  <c r="H50" i="41"/>
  <c r="G50" i="41"/>
  <c r="AB43" i="41"/>
  <c r="F43" i="41"/>
  <c r="L43" i="41"/>
  <c r="I43" i="41"/>
  <c r="C43" i="41"/>
  <c r="AA43" i="41"/>
  <c r="Z43" i="41"/>
  <c r="Y43" i="41"/>
  <c r="X43" i="41"/>
  <c r="W43" i="41"/>
  <c r="M43" i="41"/>
  <c r="U43" i="41"/>
  <c r="T43" i="41"/>
  <c r="S43" i="41"/>
  <c r="R43" i="41"/>
  <c r="Q43" i="41"/>
  <c r="P43" i="41"/>
  <c r="O43" i="41"/>
  <c r="N43" i="41"/>
  <c r="H43" i="41"/>
  <c r="E43" i="41"/>
  <c r="D43" i="41"/>
  <c r="G43" i="41"/>
  <c r="V43" i="41"/>
  <c r="K43" i="41"/>
  <c r="J43" i="41"/>
  <c r="N45" i="41"/>
  <c r="W45" i="41"/>
  <c r="T45" i="41"/>
  <c r="U45" i="41"/>
  <c r="S45" i="41"/>
  <c r="R45" i="41"/>
  <c r="Q45" i="41"/>
  <c r="P45" i="41"/>
  <c r="O45" i="41"/>
  <c r="D45" i="41"/>
  <c r="AB45" i="41"/>
  <c r="AA45" i="41"/>
  <c r="H45" i="41"/>
  <c r="F45" i="41"/>
  <c r="E45" i="41"/>
  <c r="C45" i="41"/>
  <c r="X45" i="41"/>
  <c r="M45" i="41"/>
  <c r="L45" i="41"/>
  <c r="K45" i="41"/>
  <c r="G45" i="41"/>
  <c r="J45" i="41"/>
  <c r="I45" i="41"/>
  <c r="V45" i="41"/>
  <c r="Z45" i="41"/>
  <c r="Y45" i="41"/>
  <c r="R67" i="41"/>
  <c r="W67" i="41"/>
  <c r="V67" i="41"/>
  <c r="U67" i="41"/>
  <c r="S67" i="41"/>
  <c r="Z67" i="41"/>
  <c r="T67" i="41"/>
  <c r="Q67" i="41"/>
  <c r="P67" i="41"/>
  <c r="AA67" i="41"/>
  <c r="Y67" i="41"/>
  <c r="X67" i="41"/>
  <c r="O67" i="41"/>
  <c r="N67" i="41"/>
  <c r="M67" i="41"/>
  <c r="C67" i="41"/>
  <c r="AB67" i="41"/>
  <c r="L67" i="41"/>
  <c r="K67" i="41"/>
  <c r="I67" i="41"/>
  <c r="E67" i="41"/>
  <c r="D67" i="41"/>
  <c r="J67" i="41"/>
  <c r="G67" i="41"/>
  <c r="F67" i="41"/>
  <c r="H67" i="41"/>
  <c r="M45" i="39"/>
  <c r="I31" i="39"/>
  <c r="P29" i="41"/>
  <c r="Z29" i="41"/>
  <c r="C29" i="41"/>
  <c r="K29" i="41"/>
  <c r="J29" i="41"/>
  <c r="I29" i="41"/>
  <c r="H29" i="41"/>
  <c r="G29" i="41"/>
  <c r="F29" i="41"/>
  <c r="D29" i="41"/>
  <c r="AB29" i="41"/>
  <c r="AA29" i="41"/>
  <c r="Y29" i="41"/>
  <c r="X29" i="41"/>
  <c r="W29" i="41"/>
  <c r="V29" i="41"/>
  <c r="U29" i="41"/>
  <c r="E29" i="41"/>
  <c r="S29" i="41"/>
  <c r="R29" i="41"/>
  <c r="Q29" i="41"/>
  <c r="M29" i="41"/>
  <c r="O29" i="41"/>
  <c r="N29" i="41"/>
  <c r="N23" i="42" s="1"/>
  <c r="L29" i="41"/>
  <c r="T29" i="41"/>
  <c r="T45" i="39"/>
  <c r="K68" i="41"/>
  <c r="Q68" i="41"/>
  <c r="P68" i="41"/>
  <c r="O68" i="41"/>
  <c r="M68" i="41"/>
  <c r="X68" i="41"/>
  <c r="U68" i="41"/>
  <c r="T68" i="41"/>
  <c r="S68" i="41"/>
  <c r="AB68" i="41"/>
  <c r="AA68" i="41"/>
  <c r="Z68" i="41"/>
  <c r="Y68" i="41"/>
  <c r="W68" i="41"/>
  <c r="E68" i="41"/>
  <c r="D68" i="41"/>
  <c r="C68" i="41"/>
  <c r="V68" i="41"/>
  <c r="R68" i="41"/>
  <c r="N68" i="41"/>
  <c r="L68" i="41"/>
  <c r="J68" i="41"/>
  <c r="G68" i="41"/>
  <c r="I68" i="41"/>
  <c r="H68" i="41"/>
  <c r="F68" i="41"/>
  <c r="P51" i="41"/>
  <c r="I51" i="41"/>
  <c r="F51" i="41"/>
  <c r="AA51" i="41"/>
  <c r="D51" i="41"/>
  <c r="AB51" i="41"/>
  <c r="Z51" i="41"/>
  <c r="Y51" i="41"/>
  <c r="X51" i="41"/>
  <c r="W51" i="41"/>
  <c r="L51" i="41"/>
  <c r="M51" i="41"/>
  <c r="K51" i="41"/>
  <c r="J51" i="41"/>
  <c r="H51" i="41"/>
  <c r="G51" i="41"/>
  <c r="E51" i="41"/>
  <c r="C51" i="41"/>
  <c r="S51" i="41"/>
  <c r="N51" i="41"/>
  <c r="R51" i="41"/>
  <c r="Q51" i="41"/>
  <c r="O51" i="41"/>
  <c r="T51" i="41"/>
  <c r="U51" i="41"/>
  <c r="V51" i="41"/>
  <c r="Y34" i="41"/>
  <c r="C34" i="41"/>
  <c r="S34" i="41"/>
  <c r="P34" i="41"/>
  <c r="K34" i="41"/>
  <c r="J34" i="41"/>
  <c r="I34" i="41"/>
  <c r="H34" i="41"/>
  <c r="G34" i="41"/>
  <c r="F34" i="41"/>
  <c r="T34" i="41"/>
  <c r="AB34" i="41"/>
  <c r="AA34" i="41"/>
  <c r="Z34" i="41"/>
  <c r="X34" i="41"/>
  <c r="W34" i="41"/>
  <c r="V34" i="41"/>
  <c r="U34" i="41"/>
  <c r="R34" i="41"/>
  <c r="L34" i="41"/>
  <c r="Q34" i="41"/>
  <c r="O34" i="41"/>
  <c r="E34" i="41"/>
  <c r="N34" i="41"/>
  <c r="M34" i="41"/>
  <c r="D34" i="41"/>
  <c r="Q31" i="39"/>
  <c r="F21" i="43"/>
  <c r="E13" i="43"/>
  <c r="I11" i="41"/>
  <c r="H11" i="41"/>
  <c r="G11" i="41"/>
  <c r="AB11" i="41"/>
  <c r="F11" i="41"/>
  <c r="AA11" i="41"/>
  <c r="E11" i="41"/>
  <c r="T11" i="41"/>
  <c r="S11" i="41"/>
  <c r="R11" i="41"/>
  <c r="Q11" i="41"/>
  <c r="P11" i="41"/>
  <c r="O11" i="41"/>
  <c r="N11" i="41"/>
  <c r="M11" i="41"/>
  <c r="U11" i="41"/>
  <c r="J11" i="41"/>
  <c r="D11" i="41"/>
  <c r="C11" i="41"/>
  <c r="Z11" i="41"/>
  <c r="V11" i="41"/>
  <c r="L11" i="41"/>
  <c r="K11" i="41"/>
  <c r="Y11" i="41"/>
  <c r="X11" i="41"/>
  <c r="W11" i="41"/>
  <c r="O63" i="39"/>
  <c r="I30" i="41"/>
  <c r="T30" i="41"/>
  <c r="F30" i="41"/>
  <c r="E30" i="41"/>
  <c r="AB30" i="41"/>
  <c r="D30" i="41"/>
  <c r="AA30" i="41"/>
  <c r="C30" i="41"/>
  <c r="C24" i="42" s="1"/>
  <c r="Z30" i="41"/>
  <c r="Y30" i="41"/>
  <c r="L30" i="41"/>
  <c r="K30" i="41"/>
  <c r="J30" i="41"/>
  <c r="H30" i="41"/>
  <c r="G30" i="41"/>
  <c r="M30" i="41"/>
  <c r="U30" i="41"/>
  <c r="X30" i="41"/>
  <c r="W30" i="41"/>
  <c r="R30" i="41"/>
  <c r="Q30" i="41"/>
  <c r="V30" i="41"/>
  <c r="S30" i="41"/>
  <c r="P30" i="41"/>
  <c r="O30" i="41"/>
  <c r="N30" i="41"/>
  <c r="S70" i="41"/>
  <c r="AB70" i="41"/>
  <c r="E70" i="41"/>
  <c r="AA70" i="41"/>
  <c r="D70" i="41"/>
  <c r="Z70" i="41"/>
  <c r="C70" i="41"/>
  <c r="X70" i="41"/>
  <c r="U70" i="41"/>
  <c r="Q70" i="41"/>
  <c r="P70" i="41"/>
  <c r="O70" i="41"/>
  <c r="G70" i="41"/>
  <c r="F70" i="41"/>
  <c r="N70" i="41"/>
  <c r="Y70" i="41"/>
  <c r="I70" i="41"/>
  <c r="L70" i="41"/>
  <c r="K70" i="41"/>
  <c r="J70" i="41"/>
  <c r="H70" i="41"/>
  <c r="W70" i="41"/>
  <c r="V70" i="41"/>
  <c r="T70" i="41"/>
  <c r="R70" i="41"/>
  <c r="M70" i="41"/>
  <c r="E10" i="43"/>
  <c r="P61" i="41"/>
  <c r="O61" i="41"/>
  <c r="N61" i="41"/>
  <c r="L61" i="41"/>
  <c r="G61" i="41"/>
  <c r="D61" i="41"/>
  <c r="C61" i="41"/>
  <c r="AB61" i="41"/>
  <c r="AA61" i="41"/>
  <c r="Z61" i="41"/>
  <c r="Y61" i="41"/>
  <c r="X61" i="41"/>
  <c r="J61" i="41"/>
  <c r="R61" i="41"/>
  <c r="Q61" i="41"/>
  <c r="M61" i="41"/>
  <c r="K61" i="41"/>
  <c r="I61" i="41"/>
  <c r="H61" i="41"/>
  <c r="F61" i="41"/>
  <c r="E61" i="41"/>
  <c r="V61" i="41"/>
  <c r="U61" i="41"/>
  <c r="T61" i="41"/>
  <c r="S61" i="41"/>
  <c r="W61" i="41"/>
  <c r="J32" i="39"/>
  <c r="F72" i="39"/>
  <c r="I52" i="41"/>
  <c r="Z52" i="41"/>
  <c r="C52" i="41"/>
  <c r="W52" i="41"/>
  <c r="U52" i="41"/>
  <c r="AA52" i="41"/>
  <c r="Y52" i="41"/>
  <c r="X52" i="41"/>
  <c r="V52" i="41"/>
  <c r="T52" i="41"/>
  <c r="S52" i="41"/>
  <c r="H52" i="41"/>
  <c r="P52" i="41"/>
  <c r="O52" i="41"/>
  <c r="N52" i="41"/>
  <c r="M52" i="41"/>
  <c r="L52" i="41"/>
  <c r="K52" i="41"/>
  <c r="J52" i="41"/>
  <c r="G52" i="41"/>
  <c r="AB52" i="41"/>
  <c r="R52" i="41"/>
  <c r="Q52" i="41"/>
  <c r="F52" i="41"/>
  <c r="E52" i="41"/>
  <c r="D52" i="41"/>
  <c r="K36" i="41"/>
  <c r="G36" i="41"/>
  <c r="AA36" i="41"/>
  <c r="D36" i="41"/>
  <c r="C36" i="41"/>
  <c r="AB36" i="41"/>
  <c r="Z36" i="41"/>
  <c r="Y36" i="41"/>
  <c r="X36" i="41"/>
  <c r="W36" i="41"/>
  <c r="M36" i="41"/>
  <c r="I36" i="41"/>
  <c r="H36" i="41"/>
  <c r="F36" i="41"/>
  <c r="E36" i="41"/>
  <c r="N36" i="41"/>
  <c r="U36" i="41"/>
  <c r="V36" i="41"/>
  <c r="T36" i="41"/>
  <c r="S36" i="41"/>
  <c r="R36" i="41"/>
  <c r="Q36" i="41"/>
  <c r="P36" i="41"/>
  <c r="O36" i="41"/>
  <c r="L36" i="41"/>
  <c r="J36" i="41"/>
  <c r="O46" i="39"/>
  <c r="J33" i="41"/>
  <c r="Y33" i="41"/>
  <c r="P33" i="41"/>
  <c r="O33" i="41"/>
  <c r="N33" i="41"/>
  <c r="M33" i="41"/>
  <c r="L33" i="41"/>
  <c r="K33" i="41"/>
  <c r="W33" i="41"/>
  <c r="V33" i="41"/>
  <c r="U33" i="41"/>
  <c r="T33" i="41"/>
  <c r="S33" i="41"/>
  <c r="R33" i="41"/>
  <c r="Q33" i="41"/>
  <c r="I33" i="41"/>
  <c r="H33" i="41"/>
  <c r="AA33" i="41"/>
  <c r="X33" i="41"/>
  <c r="G33" i="41"/>
  <c r="F33" i="41"/>
  <c r="E33" i="41"/>
  <c r="D33" i="41"/>
  <c r="AB33" i="41"/>
  <c r="Z33" i="41"/>
  <c r="C33" i="41"/>
  <c r="W28" i="41"/>
  <c r="W22" i="42" s="1"/>
  <c r="I28" i="41"/>
  <c r="I22" i="42" s="1"/>
  <c r="P28" i="41"/>
  <c r="P22" i="42" s="1"/>
  <c r="O28" i="41"/>
  <c r="N28" i="41"/>
  <c r="M28" i="41"/>
  <c r="L28" i="41"/>
  <c r="K28" i="41"/>
  <c r="AB28" i="41"/>
  <c r="AA28" i="41"/>
  <c r="Z28" i="41"/>
  <c r="Y28" i="41"/>
  <c r="R28" i="41"/>
  <c r="J28" i="41"/>
  <c r="H28" i="41"/>
  <c r="G28" i="41"/>
  <c r="F28" i="41"/>
  <c r="E28" i="41"/>
  <c r="X28" i="41"/>
  <c r="V28" i="41"/>
  <c r="V22" i="42" s="1"/>
  <c r="U28" i="41"/>
  <c r="T28" i="41"/>
  <c r="T22" i="42" s="1"/>
  <c r="S28" i="41"/>
  <c r="S22" i="42" s="1"/>
  <c r="C28" i="41"/>
  <c r="C22" i="42" s="1"/>
  <c r="Q28" i="41"/>
  <c r="Q22" i="42" s="1"/>
  <c r="D28" i="41"/>
  <c r="AA40" i="41"/>
  <c r="E40" i="41"/>
  <c r="G40" i="41"/>
  <c r="Z40" i="41"/>
  <c r="C40" i="41"/>
  <c r="O40" i="41"/>
  <c r="N40" i="41"/>
  <c r="M40" i="41"/>
  <c r="L40" i="41"/>
  <c r="K40" i="41"/>
  <c r="J40" i="41"/>
  <c r="V40" i="41"/>
  <c r="AB40" i="41"/>
  <c r="Y40" i="41"/>
  <c r="X40" i="41"/>
  <c r="W40" i="41"/>
  <c r="F40" i="41"/>
  <c r="P40" i="41"/>
  <c r="I40" i="41"/>
  <c r="H40" i="41"/>
  <c r="D40" i="41"/>
  <c r="S40" i="41"/>
  <c r="T40" i="41"/>
  <c r="U40" i="41"/>
  <c r="R40" i="41"/>
  <c r="Q40" i="41"/>
  <c r="Z31" i="39"/>
  <c r="AB31" i="39"/>
  <c r="Y45" i="39"/>
  <c r="M32" i="39"/>
  <c r="Y56" i="41"/>
  <c r="C56" i="41"/>
  <c r="Z56" i="41"/>
  <c r="V56" i="41"/>
  <c r="U56" i="41"/>
  <c r="T56" i="41"/>
  <c r="S56" i="41"/>
  <c r="R56" i="41"/>
  <c r="Q56" i="41"/>
  <c r="P56" i="41"/>
  <c r="O56" i="41"/>
  <c r="N56" i="41"/>
  <c r="D56" i="41"/>
  <c r="AB56" i="41"/>
  <c r="AA56" i="41"/>
  <c r="X56" i="41"/>
  <c r="W56" i="41"/>
  <c r="M56" i="41"/>
  <c r="L56" i="41"/>
  <c r="K56" i="41"/>
  <c r="J56" i="41"/>
  <c r="I56" i="41"/>
  <c r="H56" i="41"/>
  <c r="E56" i="41"/>
  <c r="G56" i="41"/>
  <c r="F56" i="41"/>
  <c r="Z46" i="39"/>
  <c r="M42" i="41"/>
  <c r="R42" i="41"/>
  <c r="O42" i="41"/>
  <c r="G42" i="41"/>
  <c r="F42" i="41"/>
  <c r="E42" i="41"/>
  <c r="D42" i="41"/>
  <c r="AB42" i="41"/>
  <c r="C42" i="41"/>
  <c r="AA42" i="41"/>
  <c r="P42" i="41"/>
  <c r="S42" i="41"/>
  <c r="Q42" i="41"/>
  <c r="N42" i="41"/>
  <c r="L42" i="41"/>
  <c r="K42" i="41"/>
  <c r="J42" i="41"/>
  <c r="I42" i="41"/>
  <c r="H42" i="41"/>
  <c r="Z42" i="41"/>
  <c r="Y42" i="41"/>
  <c r="X42" i="41"/>
  <c r="W42" i="41"/>
  <c r="V42" i="41"/>
  <c r="T42" i="41"/>
  <c r="U42" i="41"/>
  <c r="Z37" i="41"/>
  <c r="D37" i="41"/>
  <c r="X37" i="41"/>
  <c r="U37" i="41"/>
  <c r="AA37" i="41"/>
  <c r="Y37" i="41"/>
  <c r="W37" i="41"/>
  <c r="V37" i="41"/>
  <c r="T37" i="41"/>
  <c r="S37" i="41"/>
  <c r="I37" i="41"/>
  <c r="M37" i="41"/>
  <c r="L37" i="41"/>
  <c r="K37" i="41"/>
  <c r="J37" i="41"/>
  <c r="H37" i="41"/>
  <c r="G37" i="41"/>
  <c r="F37" i="41"/>
  <c r="E37" i="41"/>
  <c r="Q37" i="41"/>
  <c r="O37" i="41"/>
  <c r="N37" i="41"/>
  <c r="C37" i="41"/>
  <c r="AB37" i="41"/>
  <c r="R37" i="41"/>
  <c r="P37" i="41"/>
  <c r="F5" i="43"/>
  <c r="E71" i="39"/>
  <c r="AA72" i="41"/>
  <c r="E72" i="41"/>
  <c r="P72" i="41"/>
  <c r="O72" i="41"/>
  <c r="N72" i="41"/>
  <c r="L72" i="41"/>
  <c r="U72" i="41"/>
  <c r="R72" i="41"/>
  <c r="Q72" i="41"/>
  <c r="M72" i="41"/>
  <c r="S72" i="41"/>
  <c r="K72" i="41"/>
  <c r="J72" i="41"/>
  <c r="I72" i="41"/>
  <c r="H72" i="41"/>
  <c r="G72" i="41"/>
  <c r="AB72" i="41"/>
  <c r="Z72" i="41"/>
  <c r="Y72" i="41"/>
  <c r="X72" i="41"/>
  <c r="W72" i="41"/>
  <c r="T72" i="41"/>
  <c r="V72" i="41"/>
  <c r="F72" i="41"/>
  <c r="D72" i="41"/>
  <c r="C72" i="41"/>
  <c r="X63" i="41"/>
  <c r="W63" i="41"/>
  <c r="V63" i="41"/>
  <c r="T63" i="41"/>
  <c r="D63" i="41"/>
  <c r="AA63" i="41"/>
  <c r="Z63" i="41"/>
  <c r="Y63" i="41"/>
  <c r="G63" i="41"/>
  <c r="F63" i="41"/>
  <c r="E63" i="41"/>
  <c r="C63" i="41"/>
  <c r="N63" i="41"/>
  <c r="AB63" i="41"/>
  <c r="S63" i="41"/>
  <c r="R63" i="41"/>
  <c r="Q63" i="41"/>
  <c r="P63" i="41"/>
  <c r="O63" i="41"/>
  <c r="K63" i="41"/>
  <c r="J63" i="41"/>
  <c r="I63" i="41"/>
  <c r="H63" i="41"/>
  <c r="U63" i="41"/>
  <c r="M63" i="41"/>
  <c r="L63" i="41"/>
  <c r="N45" i="39"/>
  <c r="F19" i="43"/>
  <c r="O26" i="41"/>
  <c r="U26" i="41"/>
  <c r="Z26" i="41"/>
  <c r="Z20" i="42" s="1"/>
  <c r="Y26" i="41"/>
  <c r="Y20" i="42" s="1"/>
  <c r="X26" i="41"/>
  <c r="W26" i="41"/>
  <c r="W20" i="42" s="1"/>
  <c r="V26" i="41"/>
  <c r="V20" i="42" s="1"/>
  <c r="T26" i="41"/>
  <c r="AB26" i="41"/>
  <c r="AB20" i="42" s="1"/>
  <c r="AA26" i="41"/>
  <c r="S26" i="41"/>
  <c r="R26" i="41"/>
  <c r="Q26" i="41"/>
  <c r="P26" i="41"/>
  <c r="N26" i="41"/>
  <c r="M26" i="41"/>
  <c r="L26" i="41"/>
  <c r="K26" i="41"/>
  <c r="J26" i="41"/>
  <c r="I26" i="41"/>
  <c r="H26" i="41"/>
  <c r="G26" i="41"/>
  <c r="F26" i="41"/>
  <c r="E26" i="41"/>
  <c r="D26" i="41"/>
  <c r="C26" i="41"/>
  <c r="U44" i="41"/>
  <c r="F44" i="41"/>
  <c r="Z44" i="41"/>
  <c r="C44" i="41"/>
  <c r="Y44" i="41"/>
  <c r="X44" i="41"/>
  <c r="W44" i="41"/>
  <c r="V44" i="41"/>
  <c r="T44" i="41"/>
  <c r="S44" i="41"/>
  <c r="I44" i="41"/>
  <c r="AB44" i="41"/>
  <c r="AA44" i="41"/>
  <c r="R44" i="41"/>
  <c r="Q44" i="41"/>
  <c r="P44" i="41"/>
  <c r="O44" i="41"/>
  <c r="D44" i="41"/>
  <c r="N44" i="41"/>
  <c r="M44" i="41"/>
  <c r="L44" i="41"/>
  <c r="K44" i="41"/>
  <c r="J44" i="41"/>
  <c r="H44" i="41"/>
  <c r="G44" i="41"/>
  <c r="E44" i="41"/>
  <c r="H27" i="41"/>
  <c r="H21" i="42" s="1"/>
  <c r="O27" i="41"/>
  <c r="U27" i="41"/>
  <c r="T27" i="41"/>
  <c r="S27" i="41"/>
  <c r="R27" i="41"/>
  <c r="Q27" i="41"/>
  <c r="P27" i="41"/>
  <c r="AB27" i="41"/>
  <c r="AA27" i="41"/>
  <c r="Z27" i="41"/>
  <c r="Y27" i="41"/>
  <c r="X27" i="41"/>
  <c r="W27" i="41"/>
  <c r="J27" i="41"/>
  <c r="I27" i="41"/>
  <c r="G27" i="41"/>
  <c r="F27" i="41"/>
  <c r="E27" i="41"/>
  <c r="C27" i="41"/>
  <c r="C21" i="42" s="1"/>
  <c r="D27" i="41"/>
  <c r="D21" i="42" s="1"/>
  <c r="L27" i="41"/>
  <c r="K27" i="41"/>
  <c r="K21" i="42" s="1"/>
  <c r="N27" i="41"/>
  <c r="V27" i="41"/>
  <c r="M27" i="41"/>
  <c r="O32" i="39"/>
  <c r="E12" i="43"/>
  <c r="F9" i="43"/>
  <c r="N23" i="41"/>
  <c r="Q23" i="41"/>
  <c r="R23" i="41"/>
  <c r="P23" i="41"/>
  <c r="O23" i="41"/>
  <c r="M23" i="41"/>
  <c r="L23" i="41"/>
  <c r="K23" i="41"/>
  <c r="T23" i="41"/>
  <c r="T17" i="42" s="1"/>
  <c r="T17" i="46" s="1"/>
  <c r="S23" i="41"/>
  <c r="S17" i="42" s="1"/>
  <c r="S17" i="46" s="1"/>
  <c r="J23" i="41"/>
  <c r="I23" i="41"/>
  <c r="H23" i="41"/>
  <c r="G23" i="41"/>
  <c r="F23" i="41"/>
  <c r="E23" i="41"/>
  <c r="U23" i="41"/>
  <c r="C23" i="41"/>
  <c r="AB23" i="41"/>
  <c r="AA23" i="41"/>
  <c r="Z23" i="41"/>
  <c r="Y23" i="41"/>
  <c r="X23" i="41"/>
  <c r="D23" i="41"/>
  <c r="W23" i="41"/>
  <c r="V23" i="41"/>
  <c r="Y46" i="39"/>
  <c r="E11" i="43"/>
  <c r="D18" i="43"/>
  <c r="T41" i="41"/>
  <c r="X41" i="41"/>
  <c r="U41" i="41"/>
  <c r="K41" i="41"/>
  <c r="J41" i="41"/>
  <c r="I41" i="41"/>
  <c r="H41" i="41"/>
  <c r="G41" i="41"/>
  <c r="F41" i="41"/>
  <c r="R41" i="41"/>
  <c r="L41" i="41"/>
  <c r="E41" i="41"/>
  <c r="D41" i="41"/>
  <c r="C41" i="41"/>
  <c r="P41" i="41"/>
  <c r="N41" i="41"/>
  <c r="M41" i="41"/>
  <c r="AA41" i="41"/>
  <c r="AB41" i="41"/>
  <c r="Z41" i="41"/>
  <c r="Y41" i="41"/>
  <c r="W41" i="41"/>
  <c r="V41" i="41"/>
  <c r="O41" i="41"/>
  <c r="S41" i="41"/>
  <c r="Q41" i="41"/>
  <c r="X53" i="41"/>
  <c r="T53" i="41"/>
  <c r="Q53" i="41"/>
  <c r="O53" i="41"/>
  <c r="Y53" i="41"/>
  <c r="W53" i="41"/>
  <c r="V53" i="41"/>
  <c r="U53" i="41"/>
  <c r="S53" i="41"/>
  <c r="R53" i="41"/>
  <c r="F53" i="41"/>
  <c r="AB53" i="41"/>
  <c r="AA53" i="41"/>
  <c r="Z53" i="41"/>
  <c r="P53" i="41"/>
  <c r="N53" i="41"/>
  <c r="M53" i="41"/>
  <c r="C53" i="41"/>
  <c r="K53" i="41"/>
  <c r="L53" i="41"/>
  <c r="J53" i="41"/>
  <c r="H53" i="41"/>
  <c r="I53" i="41"/>
  <c r="G53" i="41"/>
  <c r="E53" i="41"/>
  <c r="D53" i="41"/>
  <c r="H49" i="41"/>
  <c r="U49" i="41"/>
  <c r="R49" i="41"/>
  <c r="P49" i="41"/>
  <c r="G49" i="41"/>
  <c r="F49" i="41"/>
  <c r="E49" i="41"/>
  <c r="D49" i="41"/>
  <c r="C49" i="41"/>
  <c r="AB49" i="41"/>
  <c r="O49" i="41"/>
  <c r="AA49" i="41"/>
  <c r="Z49" i="41"/>
  <c r="Y49" i="41"/>
  <c r="X49" i="41"/>
  <c r="W49" i="41"/>
  <c r="V49" i="41"/>
  <c r="I49" i="41"/>
  <c r="S49" i="41"/>
  <c r="T49" i="41"/>
  <c r="Q49" i="41"/>
  <c r="L49" i="41"/>
  <c r="N49" i="41"/>
  <c r="M49" i="41"/>
  <c r="K49" i="41"/>
  <c r="J49" i="41"/>
  <c r="G45" i="39"/>
  <c r="Q45" i="39"/>
  <c r="Z45" i="39"/>
  <c r="Q32" i="39"/>
  <c r="K66" i="39"/>
  <c r="J55" i="41"/>
  <c r="H55" i="41"/>
  <c r="AB55" i="41"/>
  <c r="E55" i="41"/>
  <c r="AA55" i="41"/>
  <c r="D55" i="41"/>
  <c r="Z55" i="41"/>
  <c r="C55" i="41"/>
  <c r="U55" i="41"/>
  <c r="T55" i="41"/>
  <c r="S55" i="41"/>
  <c r="R55" i="41"/>
  <c r="Q55" i="41"/>
  <c r="P55" i="41"/>
  <c r="L55" i="41"/>
  <c r="K55" i="41"/>
  <c r="I55" i="41"/>
  <c r="G55" i="41"/>
  <c r="F55" i="41"/>
  <c r="W55" i="41"/>
  <c r="Y55" i="41"/>
  <c r="X55" i="41"/>
  <c r="V55" i="41"/>
  <c r="O55" i="41"/>
  <c r="N55" i="41"/>
  <c r="M55" i="41"/>
  <c r="S38" i="41"/>
  <c r="R38" i="41"/>
  <c r="O38" i="41"/>
  <c r="W38" i="41"/>
  <c r="V38" i="41"/>
  <c r="U38" i="41"/>
  <c r="T38" i="41"/>
  <c r="Q38" i="41"/>
  <c r="P38" i="41"/>
  <c r="E38" i="41"/>
  <c r="Y38" i="41"/>
  <c r="X38" i="41"/>
  <c r="N38" i="41"/>
  <c r="M38" i="41"/>
  <c r="L38" i="41"/>
  <c r="K38" i="41"/>
  <c r="J38" i="41"/>
  <c r="I38" i="41"/>
  <c r="D38" i="41"/>
  <c r="AB38" i="41"/>
  <c r="H38" i="41"/>
  <c r="AA38" i="41"/>
  <c r="Z38" i="41"/>
  <c r="G38" i="41"/>
  <c r="F38" i="41"/>
  <c r="C38" i="41"/>
  <c r="J65" i="41"/>
  <c r="L65" i="41"/>
  <c r="K65" i="41"/>
  <c r="I65" i="41"/>
  <c r="G65" i="41"/>
  <c r="Z65" i="41"/>
  <c r="W65" i="41"/>
  <c r="V65" i="41"/>
  <c r="U65" i="41"/>
  <c r="O65" i="41"/>
  <c r="N65" i="41"/>
  <c r="M65" i="41"/>
  <c r="H65" i="41"/>
  <c r="F65" i="41"/>
  <c r="E65" i="41"/>
  <c r="Y65" i="41"/>
  <c r="AB65" i="41"/>
  <c r="AA65" i="41"/>
  <c r="X65" i="41"/>
  <c r="T65" i="41"/>
  <c r="S65" i="41"/>
  <c r="R65" i="41"/>
  <c r="Q65" i="41"/>
  <c r="P65" i="41"/>
  <c r="D65" i="41"/>
  <c r="C65" i="41"/>
  <c r="M31" i="39"/>
  <c r="D31" i="39"/>
  <c r="K31" i="39"/>
  <c r="R32" i="39"/>
  <c r="L20" i="41"/>
  <c r="K20" i="41"/>
  <c r="J20" i="41"/>
  <c r="I20" i="41"/>
  <c r="H20" i="41"/>
  <c r="N20" i="41"/>
  <c r="M20" i="41"/>
  <c r="G20" i="41"/>
  <c r="F20" i="41"/>
  <c r="E20" i="41"/>
  <c r="D20" i="41"/>
  <c r="C20" i="41"/>
  <c r="U20" i="41"/>
  <c r="P20" i="41"/>
  <c r="O20" i="41"/>
  <c r="O14" i="42" s="1"/>
  <c r="AB20" i="41"/>
  <c r="AA20" i="41"/>
  <c r="X20" i="41"/>
  <c r="Z20" i="41"/>
  <c r="Y20" i="41"/>
  <c r="W20" i="41"/>
  <c r="Q20" i="41"/>
  <c r="V20" i="41"/>
  <c r="T20" i="41"/>
  <c r="S20" i="41"/>
  <c r="R20" i="41"/>
  <c r="AB45" i="39"/>
  <c r="O48" i="41"/>
  <c r="AA48" i="41"/>
  <c r="D48" i="41"/>
  <c r="X48" i="41"/>
  <c r="V48" i="41"/>
  <c r="J48" i="41"/>
  <c r="I48" i="41"/>
  <c r="H48" i="41"/>
  <c r="G48" i="41"/>
  <c r="F48" i="41"/>
  <c r="E48" i="41"/>
  <c r="R48" i="41"/>
  <c r="W48" i="41"/>
  <c r="U48" i="41"/>
  <c r="T48" i="41"/>
  <c r="S48" i="41"/>
  <c r="Q48" i="41"/>
  <c r="P48" i="41"/>
  <c r="N48" i="41"/>
  <c r="M48" i="41"/>
  <c r="AB48" i="41"/>
  <c r="Z48" i="41"/>
  <c r="Y48" i="41"/>
  <c r="L48" i="41"/>
  <c r="K48" i="41"/>
  <c r="C48" i="41"/>
  <c r="V25" i="41"/>
  <c r="AA25" i="41"/>
  <c r="D25" i="41"/>
  <c r="G25" i="41"/>
  <c r="F25" i="41"/>
  <c r="E25" i="41"/>
  <c r="AB25" i="41"/>
  <c r="C25" i="41"/>
  <c r="Z25" i="41"/>
  <c r="Y25" i="41"/>
  <c r="U25" i="41"/>
  <c r="T25" i="41"/>
  <c r="S25" i="41"/>
  <c r="R25" i="41"/>
  <c r="Q25" i="41"/>
  <c r="P25" i="41"/>
  <c r="O25" i="41"/>
  <c r="N25" i="41"/>
  <c r="H25" i="41"/>
  <c r="X25" i="41"/>
  <c r="K25" i="41"/>
  <c r="W25" i="41"/>
  <c r="M25" i="41"/>
  <c r="L25" i="41"/>
  <c r="J25" i="41"/>
  <c r="I25" i="41"/>
  <c r="V47" i="41"/>
  <c r="J47" i="41"/>
  <c r="G47" i="41"/>
  <c r="AB47" i="41"/>
  <c r="M47" i="41"/>
  <c r="L47" i="41"/>
  <c r="K47" i="41"/>
  <c r="I47" i="41"/>
  <c r="H47" i="41"/>
  <c r="F47" i="41"/>
  <c r="T47" i="41"/>
  <c r="P47" i="41"/>
  <c r="O47" i="41"/>
  <c r="N47" i="41"/>
  <c r="E47" i="41"/>
  <c r="D47" i="41"/>
  <c r="C47" i="41"/>
  <c r="W47" i="41"/>
  <c r="AA47" i="41"/>
  <c r="Z47" i="41"/>
  <c r="X47" i="41"/>
  <c r="Y47" i="41"/>
  <c r="U47" i="41"/>
  <c r="S47" i="41"/>
  <c r="R47" i="41"/>
  <c r="Q47" i="41"/>
  <c r="E22" i="43"/>
  <c r="Z18" i="41"/>
  <c r="D18" i="41"/>
  <c r="D12" i="42" s="1"/>
  <c r="D10" i="44" s="1"/>
  <c r="Y18" i="41"/>
  <c r="C18" i="41"/>
  <c r="C12" i="42" s="1"/>
  <c r="X18" i="41"/>
  <c r="W18" i="41"/>
  <c r="V18" i="41"/>
  <c r="M18" i="41"/>
  <c r="L18" i="41"/>
  <c r="K18" i="41"/>
  <c r="J18" i="41"/>
  <c r="I18" i="41"/>
  <c r="H18" i="41"/>
  <c r="G18" i="41"/>
  <c r="F18" i="41"/>
  <c r="S18" i="41"/>
  <c r="Q18" i="41"/>
  <c r="P18" i="41"/>
  <c r="O18" i="41"/>
  <c r="N18" i="41"/>
  <c r="E18" i="41"/>
  <c r="U18" i="41"/>
  <c r="AB18" i="41"/>
  <c r="AA18" i="41"/>
  <c r="T18" i="41"/>
  <c r="T12" i="42" s="1"/>
  <c r="R18" i="41"/>
  <c r="R12" i="42" s="1"/>
  <c r="E46" i="39"/>
  <c r="E70" i="39" s="1"/>
  <c r="T46" i="39"/>
  <c r="AB21" i="41"/>
  <c r="AA21" i="41"/>
  <c r="E21" i="41"/>
  <c r="Z21" i="41"/>
  <c r="D21" i="41"/>
  <c r="Y21" i="41"/>
  <c r="C21" i="41"/>
  <c r="X21" i="41"/>
  <c r="W21" i="41"/>
  <c r="L21" i="41"/>
  <c r="L15" i="42" s="1"/>
  <c r="K21" i="41"/>
  <c r="K15" i="42" s="1"/>
  <c r="J21" i="41"/>
  <c r="J15" i="42" s="1"/>
  <c r="I21" i="41"/>
  <c r="I15" i="42" s="1"/>
  <c r="H21" i="41"/>
  <c r="H15" i="42" s="1"/>
  <c r="G21" i="41"/>
  <c r="G15" i="42" s="1"/>
  <c r="F21" i="41"/>
  <c r="F15" i="42" s="1"/>
  <c r="S21" i="41"/>
  <c r="Q21" i="41"/>
  <c r="Q15" i="42" s="1"/>
  <c r="P21" i="41"/>
  <c r="P15" i="42" s="1"/>
  <c r="O21" i="41"/>
  <c r="N21" i="41"/>
  <c r="M21" i="41"/>
  <c r="V21" i="41"/>
  <c r="U21" i="41"/>
  <c r="T21" i="41"/>
  <c r="R21" i="41"/>
  <c r="Q54" i="41"/>
  <c r="N54" i="41"/>
  <c r="K54" i="41"/>
  <c r="J54" i="41"/>
  <c r="I54" i="41"/>
  <c r="W54" i="41"/>
  <c r="V54" i="41"/>
  <c r="U54" i="41"/>
  <c r="T54" i="41"/>
  <c r="S54" i="41"/>
  <c r="R54" i="41"/>
  <c r="C54" i="41"/>
  <c r="AB54" i="41"/>
  <c r="Z54" i="41"/>
  <c r="X54" i="41"/>
  <c r="P54" i="41"/>
  <c r="O54" i="41"/>
  <c r="M54" i="41"/>
  <c r="L54" i="41"/>
  <c r="AA54" i="41"/>
  <c r="H54" i="41"/>
  <c r="Y54" i="41"/>
  <c r="G54" i="41"/>
  <c r="F54" i="41"/>
  <c r="E54" i="41"/>
  <c r="D54" i="41"/>
  <c r="Z69" i="41"/>
  <c r="D69" i="41"/>
  <c r="K69" i="41"/>
  <c r="J69" i="41"/>
  <c r="I69" i="41"/>
  <c r="G69" i="41"/>
  <c r="V69" i="41"/>
  <c r="S69" i="41"/>
  <c r="R69" i="41"/>
  <c r="Q69" i="41"/>
  <c r="AB69" i="41"/>
  <c r="AA69" i="41"/>
  <c r="L69" i="41"/>
  <c r="U69" i="41"/>
  <c r="T69" i="41"/>
  <c r="P69" i="41"/>
  <c r="O69" i="41"/>
  <c r="N69" i="41"/>
  <c r="M69" i="41"/>
  <c r="H69" i="41"/>
  <c r="F69" i="41"/>
  <c r="C69" i="41"/>
  <c r="Y69" i="41"/>
  <c r="X69" i="41"/>
  <c r="W69" i="41"/>
  <c r="E69" i="41"/>
  <c r="I45" i="39"/>
  <c r="S45" i="39"/>
  <c r="E45" i="39"/>
  <c r="E17" i="43" s="1"/>
  <c r="Y32" i="39"/>
  <c r="X31" i="41"/>
  <c r="N31" i="41"/>
  <c r="Z31" i="41"/>
  <c r="Y31" i="41"/>
  <c r="W31" i="41"/>
  <c r="V31" i="41"/>
  <c r="U31" i="41"/>
  <c r="T31" i="41"/>
  <c r="L31" i="41"/>
  <c r="K31" i="41"/>
  <c r="J31" i="41"/>
  <c r="I31" i="41"/>
  <c r="H31" i="41"/>
  <c r="G31" i="41"/>
  <c r="F31" i="41"/>
  <c r="E31" i="41"/>
  <c r="AA31" i="41"/>
  <c r="S31" i="41"/>
  <c r="R31" i="41"/>
  <c r="Q31" i="41"/>
  <c r="P31" i="41"/>
  <c r="AB31" i="41"/>
  <c r="O31" i="41"/>
  <c r="M31" i="41"/>
  <c r="D31" i="41"/>
  <c r="C31" i="41"/>
  <c r="F14" i="43"/>
  <c r="L74" i="39"/>
  <c r="G24" i="41"/>
  <c r="K24" i="41"/>
  <c r="M24" i="41"/>
  <c r="L24" i="41"/>
  <c r="J24" i="41"/>
  <c r="I24" i="41"/>
  <c r="H24" i="41"/>
  <c r="F24" i="41"/>
  <c r="U24" i="41"/>
  <c r="T24" i="41"/>
  <c r="S24" i="41"/>
  <c r="R24" i="41"/>
  <c r="Q24" i="41"/>
  <c r="P24" i="41"/>
  <c r="P18" i="42" s="1"/>
  <c r="P18" i="46" s="1"/>
  <c r="O24" i="41"/>
  <c r="O18" i="42" s="1"/>
  <c r="O18" i="46" s="1"/>
  <c r="N24" i="41"/>
  <c r="AB24" i="41"/>
  <c r="AB18" i="42" s="1"/>
  <c r="AB18" i="46" s="1"/>
  <c r="AA24" i="41"/>
  <c r="AA18" i="42" s="1"/>
  <c r="AA18" i="46" s="1"/>
  <c r="Z24" i="41"/>
  <c r="Y24" i="41"/>
  <c r="X24" i="41"/>
  <c r="W24" i="41"/>
  <c r="V24" i="41"/>
  <c r="C24" i="41"/>
  <c r="E24" i="41"/>
  <c r="D24" i="41"/>
  <c r="J14" i="41"/>
  <c r="I14" i="41"/>
  <c r="H14" i="41"/>
  <c r="G14" i="41"/>
  <c r="AB14" i="41"/>
  <c r="F14" i="41"/>
  <c r="R14" i="41"/>
  <c r="Q14" i="41"/>
  <c r="P14" i="41"/>
  <c r="O14" i="41"/>
  <c r="N14" i="41"/>
  <c r="M14" i="41"/>
  <c r="M8" i="42" s="1"/>
  <c r="M8" i="46" s="1"/>
  <c r="L14" i="41"/>
  <c r="L8" i="42" s="1"/>
  <c r="L8" i="46" s="1"/>
  <c r="K14" i="41"/>
  <c r="K8" i="42" s="1"/>
  <c r="K8" i="46" s="1"/>
  <c r="U14" i="41"/>
  <c r="AA14" i="41"/>
  <c r="Z14" i="41"/>
  <c r="Y14" i="41"/>
  <c r="X14" i="41"/>
  <c r="W14" i="41"/>
  <c r="V14" i="41"/>
  <c r="T14" i="41"/>
  <c r="D14" i="41"/>
  <c r="E14" i="41"/>
  <c r="S14" i="41"/>
  <c r="C14" i="41"/>
  <c r="G32" i="39"/>
  <c r="P10" i="41"/>
  <c r="O10" i="41"/>
  <c r="N10" i="41"/>
  <c r="M10" i="41"/>
  <c r="L10" i="41"/>
  <c r="V10" i="41"/>
  <c r="V4" i="42" s="1"/>
  <c r="V4" i="46" s="1"/>
  <c r="U10" i="41"/>
  <c r="U4" i="42" s="1"/>
  <c r="U4" i="46" s="1"/>
  <c r="T10" i="41"/>
  <c r="T4" i="42" s="1"/>
  <c r="T4" i="46" s="1"/>
  <c r="S10" i="41"/>
  <c r="S4" i="42" s="1"/>
  <c r="S4" i="46" s="1"/>
  <c r="R10" i="41"/>
  <c r="Q10" i="41"/>
  <c r="K10" i="41"/>
  <c r="J10" i="41"/>
  <c r="AB10" i="41"/>
  <c r="AA10" i="41"/>
  <c r="Z10" i="41"/>
  <c r="Y10" i="41"/>
  <c r="X10" i="41"/>
  <c r="W10" i="41"/>
  <c r="I10" i="41"/>
  <c r="I4" i="42" s="1"/>
  <c r="I4" i="46" s="1"/>
  <c r="H10" i="41"/>
  <c r="G10" i="41"/>
  <c r="F10" i="41"/>
  <c r="F4" i="42" s="1"/>
  <c r="F4" i="46" s="1"/>
  <c r="E10" i="41"/>
  <c r="E4" i="42" s="1"/>
  <c r="E4" i="46" s="1"/>
  <c r="D10" i="41"/>
  <c r="C10" i="41"/>
  <c r="Q13" i="41"/>
  <c r="P13" i="41"/>
  <c r="O13" i="41"/>
  <c r="N13" i="41"/>
  <c r="N7" i="42" s="1"/>
  <c r="M13" i="41"/>
  <c r="M7" i="42" s="1"/>
  <c r="T13" i="41"/>
  <c r="S13" i="41"/>
  <c r="R13" i="41"/>
  <c r="L13" i="41"/>
  <c r="K13" i="41"/>
  <c r="J13" i="41"/>
  <c r="I13" i="41"/>
  <c r="H13" i="41"/>
  <c r="AB13" i="41"/>
  <c r="AA13" i="41"/>
  <c r="Z13" i="41"/>
  <c r="Y13" i="41"/>
  <c r="X13" i="41"/>
  <c r="G13" i="41"/>
  <c r="F13" i="41"/>
  <c r="E13" i="41"/>
  <c r="E7" i="42" s="1"/>
  <c r="D13" i="41"/>
  <c r="D7" i="42" s="1"/>
  <c r="D5" i="44" s="1"/>
  <c r="C13" i="41"/>
  <c r="C7" i="42" s="1"/>
  <c r="W13" i="41"/>
  <c r="V13" i="41"/>
  <c r="V7" i="42" s="1"/>
  <c r="U13" i="41"/>
  <c r="U7" i="42" s="1"/>
  <c r="R16" i="41"/>
  <c r="R10" i="42" s="1"/>
  <c r="R10" i="46" s="1"/>
  <c r="Q16" i="41"/>
  <c r="P16" i="41"/>
  <c r="O16" i="41"/>
  <c r="N16" i="41"/>
  <c r="M16" i="41"/>
  <c r="L16" i="41"/>
  <c r="K16" i="41"/>
  <c r="J16" i="41"/>
  <c r="I16" i="41"/>
  <c r="H16" i="41"/>
  <c r="G16" i="41"/>
  <c r="F16" i="41"/>
  <c r="AB16" i="41"/>
  <c r="AA16" i="41"/>
  <c r="Z16" i="41"/>
  <c r="Y16" i="41"/>
  <c r="X16" i="41"/>
  <c r="W16" i="41"/>
  <c r="W10" i="42" s="1"/>
  <c r="W10" i="46" s="1"/>
  <c r="V16" i="41"/>
  <c r="V10" i="42" s="1"/>
  <c r="V10" i="46" s="1"/>
  <c r="S16" i="41"/>
  <c r="S10" i="42" s="1"/>
  <c r="S10" i="46" s="1"/>
  <c r="T16" i="41"/>
  <c r="T10" i="42" s="1"/>
  <c r="T10" i="46" s="1"/>
  <c r="E16" i="41"/>
  <c r="E10" i="42" s="1"/>
  <c r="E10" i="46" s="1"/>
  <c r="D16" i="41"/>
  <c r="C16" i="41"/>
  <c r="U16" i="41"/>
  <c r="S19" i="41"/>
  <c r="R19" i="41"/>
  <c r="Q19" i="41"/>
  <c r="P19" i="41"/>
  <c r="O19" i="41"/>
  <c r="K19" i="41"/>
  <c r="J19" i="41"/>
  <c r="I19" i="41"/>
  <c r="H19" i="41"/>
  <c r="G19" i="41"/>
  <c r="F19" i="41"/>
  <c r="E19" i="41"/>
  <c r="D19" i="41"/>
  <c r="AB19" i="41"/>
  <c r="AB13" i="42" s="1"/>
  <c r="AA19" i="41"/>
  <c r="Z19" i="41"/>
  <c r="Z13" i="42" s="1"/>
  <c r="Y19" i="41"/>
  <c r="Y13" i="42" s="1"/>
  <c r="X19" i="41"/>
  <c r="X13" i="42" s="1"/>
  <c r="U19" i="41"/>
  <c r="W19" i="41"/>
  <c r="V19" i="41"/>
  <c r="T19" i="41"/>
  <c r="N19" i="41"/>
  <c r="M19" i="41"/>
  <c r="L19" i="41"/>
  <c r="C19" i="41"/>
  <c r="Y15" i="41"/>
  <c r="C15" i="41"/>
  <c r="X15" i="41"/>
  <c r="W15" i="41"/>
  <c r="V15" i="41"/>
  <c r="U15" i="41"/>
  <c r="O15" i="41"/>
  <c r="O9" i="42" s="1"/>
  <c r="O9" i="46" s="1"/>
  <c r="N15" i="41"/>
  <c r="M15" i="41"/>
  <c r="L15" i="41"/>
  <c r="L9" i="42" s="1"/>
  <c r="L9" i="46" s="1"/>
  <c r="K15" i="41"/>
  <c r="K9" i="42" s="1"/>
  <c r="K9" i="46" s="1"/>
  <c r="J15" i="41"/>
  <c r="J9" i="42" s="1"/>
  <c r="J9" i="46" s="1"/>
  <c r="I15" i="41"/>
  <c r="H15" i="41"/>
  <c r="S15" i="41"/>
  <c r="S9" i="42" s="1"/>
  <c r="S9" i="46" s="1"/>
  <c r="Q15" i="41"/>
  <c r="P15" i="41"/>
  <c r="G15" i="41"/>
  <c r="F15" i="41"/>
  <c r="E15" i="41"/>
  <c r="AA15" i="41"/>
  <c r="Z15" i="41"/>
  <c r="T15" i="41"/>
  <c r="R15" i="41"/>
  <c r="R9" i="42" s="1"/>
  <c r="R9" i="46" s="1"/>
  <c r="D15" i="41"/>
  <c r="AB15" i="41"/>
  <c r="G46" i="41"/>
  <c r="Q46" i="41"/>
  <c r="N46" i="41"/>
  <c r="R46" i="41"/>
  <c r="P46" i="41"/>
  <c r="O46" i="41"/>
  <c r="M46" i="41"/>
  <c r="L46" i="41"/>
  <c r="K46" i="41"/>
  <c r="Y46" i="41"/>
  <c r="E46" i="41"/>
  <c r="D46" i="41"/>
  <c r="C46" i="41"/>
  <c r="AA46" i="41"/>
  <c r="X46" i="41"/>
  <c r="W46" i="41"/>
  <c r="V46" i="41"/>
  <c r="U46" i="41"/>
  <c r="T46" i="41"/>
  <c r="AB46" i="41"/>
  <c r="Z46" i="41"/>
  <c r="I46" i="41"/>
  <c r="H46" i="41"/>
  <c r="S46" i="41"/>
  <c r="J46" i="41"/>
  <c r="F46" i="41"/>
  <c r="L71" i="41"/>
  <c r="V71" i="41"/>
  <c r="U71" i="41"/>
  <c r="T71" i="41"/>
  <c r="R71" i="41"/>
  <c r="W71" i="41"/>
  <c r="P71" i="41"/>
  <c r="O71" i="41"/>
  <c r="N71" i="41"/>
  <c r="I71" i="41"/>
  <c r="H71" i="41"/>
  <c r="G71" i="41"/>
  <c r="F71" i="41"/>
  <c r="E71" i="41"/>
  <c r="D71" i="41"/>
  <c r="Y71" i="41"/>
  <c r="M71" i="41"/>
  <c r="K71" i="41"/>
  <c r="J71" i="41"/>
  <c r="C71" i="41"/>
  <c r="AB71" i="41"/>
  <c r="Z71" i="41"/>
  <c r="X71" i="41"/>
  <c r="S71" i="41"/>
  <c r="Q71" i="41"/>
  <c r="AA71" i="41"/>
  <c r="F46" i="39"/>
  <c r="G73" i="39"/>
  <c r="E20" i="43"/>
  <c r="X12" i="41"/>
  <c r="W12" i="41"/>
  <c r="V12" i="41"/>
  <c r="U12" i="41"/>
  <c r="T12" i="41"/>
  <c r="Q12" i="41"/>
  <c r="P12" i="41"/>
  <c r="O12" i="41"/>
  <c r="N12" i="41"/>
  <c r="M12" i="41"/>
  <c r="L12" i="41"/>
  <c r="K12" i="41"/>
  <c r="J12" i="41"/>
  <c r="S12" i="41"/>
  <c r="I12" i="41"/>
  <c r="I6" i="42" s="1"/>
  <c r="H12" i="41"/>
  <c r="H6" i="42" s="1"/>
  <c r="G12" i="41"/>
  <c r="G6" i="42" s="1"/>
  <c r="F12" i="41"/>
  <c r="F6" i="42" s="1"/>
  <c r="E12" i="41"/>
  <c r="E6" i="42" s="1"/>
  <c r="AB12" i="41"/>
  <c r="AA12" i="41"/>
  <c r="Z12" i="41"/>
  <c r="Y12" i="41"/>
  <c r="R12" i="41"/>
  <c r="D12" i="41"/>
  <c r="C12" i="41"/>
  <c r="V57" i="41"/>
  <c r="R57" i="41"/>
  <c r="T57" i="41"/>
  <c r="P57" i="41"/>
  <c r="O57" i="41"/>
  <c r="N57" i="41"/>
  <c r="W57" i="41"/>
  <c r="U57" i="41"/>
  <c r="S57" i="41"/>
  <c r="Q57" i="41"/>
  <c r="M57" i="41"/>
  <c r="L57" i="41"/>
  <c r="AB57" i="41"/>
  <c r="AA57" i="41"/>
  <c r="F57" i="41"/>
  <c r="D57" i="41"/>
  <c r="C57" i="41"/>
  <c r="Y57" i="41"/>
  <c r="E57" i="41"/>
  <c r="Z57" i="41"/>
  <c r="J57" i="41"/>
  <c r="I57" i="41"/>
  <c r="H57" i="41"/>
  <c r="G57" i="41"/>
  <c r="X57" i="41"/>
  <c r="K57" i="41"/>
  <c r="I62" i="41"/>
  <c r="H62" i="41"/>
  <c r="G62" i="41"/>
  <c r="AA62" i="41"/>
  <c r="E62" i="41"/>
  <c r="D62" i="41"/>
  <c r="AB62" i="41"/>
  <c r="Z62" i="41"/>
  <c r="Y62" i="41"/>
  <c r="X62" i="41"/>
  <c r="N62" i="41"/>
  <c r="W62" i="41"/>
  <c r="V62" i="41"/>
  <c r="U62" i="41"/>
  <c r="T62" i="41"/>
  <c r="S62" i="41"/>
  <c r="R62" i="41"/>
  <c r="Q62" i="41"/>
  <c r="O62" i="41"/>
  <c r="P62" i="41"/>
  <c r="M62" i="41"/>
  <c r="L62" i="41"/>
  <c r="K62" i="41"/>
  <c r="J62" i="41"/>
  <c r="F62" i="41"/>
  <c r="C62" i="41"/>
  <c r="N31" i="39"/>
  <c r="E31" i="39"/>
  <c r="AA45" i="39"/>
  <c r="D32" i="39"/>
  <c r="G62" i="39"/>
  <c r="H9" i="42" l="1"/>
  <c r="H9" i="46" s="1"/>
  <c r="O5" i="42"/>
  <c r="AB6" i="42"/>
  <c r="O7" i="42"/>
  <c r="K16" i="42"/>
  <c r="L4" i="42"/>
  <c r="L4" i="46" s="1"/>
  <c r="S18" i="42"/>
  <c r="S18" i="46" s="1"/>
  <c r="C23" i="42"/>
  <c r="AA7" i="42"/>
  <c r="P17" i="42"/>
  <c r="P17" i="46" s="1"/>
  <c r="M23" i="42"/>
  <c r="D17" i="42"/>
  <c r="D17" i="46" s="1"/>
  <c r="Q17" i="42"/>
  <c r="Q17" i="46" s="1"/>
  <c r="U24" i="42"/>
  <c r="L5" i="42"/>
  <c r="F11" i="42"/>
  <c r="N16" i="42"/>
  <c r="P7" i="42"/>
  <c r="P8" i="42"/>
  <c r="P8" i="46" s="1"/>
  <c r="F21" i="42"/>
  <c r="Q8" i="42"/>
  <c r="Q8" i="46" s="1"/>
  <c r="E13" i="42"/>
  <c r="E11" i="45" s="1"/>
  <c r="E13" i="46" s="1"/>
  <c r="T24" i="42"/>
  <c r="S6" i="42"/>
  <c r="V16" i="42"/>
  <c r="J6" i="42"/>
  <c r="X21" i="42"/>
  <c r="E11" i="42"/>
  <c r="K10" i="42"/>
  <c r="K10" i="46" s="1"/>
  <c r="E18" i="42"/>
  <c r="E18" i="46" s="1"/>
  <c r="N19" i="42"/>
  <c r="H14" i="42"/>
  <c r="X17" i="42"/>
  <c r="X17" i="46" s="1"/>
  <c r="M24" i="42"/>
  <c r="V5" i="42"/>
  <c r="C16" i="42"/>
  <c r="C14" i="44" s="1"/>
  <c r="C14" i="45" s="1"/>
  <c r="C16" i="46" s="1"/>
  <c r="U13" i="42"/>
  <c r="Q18" i="42"/>
  <c r="Q18" i="46" s="1"/>
  <c r="O8" i="42"/>
  <c r="O8" i="46" s="1"/>
  <c r="X20" i="42"/>
  <c r="L23" i="42"/>
  <c r="C8" i="42"/>
  <c r="C8" i="46" s="1"/>
  <c r="Z23" i="42"/>
  <c r="Y11" i="42"/>
  <c r="Y21" i="42"/>
  <c r="U11" i="42"/>
  <c r="J13" i="42"/>
  <c r="Q6" i="42"/>
  <c r="L10" i="42"/>
  <c r="L10" i="46" s="1"/>
  <c r="R14" i="42"/>
  <c r="E23" i="42"/>
  <c r="R13" i="42"/>
  <c r="M10" i="42"/>
  <c r="M10" i="46" s="1"/>
  <c r="X8" i="42"/>
  <c r="X8" i="46" s="1"/>
  <c r="S14" i="42"/>
  <c r="J14" i="42"/>
  <c r="D16" i="42"/>
  <c r="AA24" i="42"/>
  <c r="N8" i="42"/>
  <c r="N8" i="46" s="1"/>
  <c r="E12" i="42"/>
  <c r="E21" i="42"/>
  <c r="G21" i="42"/>
  <c r="I21" i="42"/>
  <c r="K17" i="42"/>
  <c r="K17" i="46" s="1"/>
  <c r="X7" i="42"/>
  <c r="L17" i="42"/>
  <c r="L17" i="46" s="1"/>
  <c r="U16" i="42"/>
  <c r="Z7" i="42"/>
  <c r="H10" i="42"/>
  <c r="H10" i="46" s="1"/>
  <c r="Y5" i="42"/>
  <c r="K5" i="42"/>
  <c r="Q13" i="42"/>
  <c r="O19" i="42"/>
  <c r="I14" i="42"/>
  <c r="Y8" i="42"/>
  <c r="Y8" i="46" s="1"/>
  <c r="T14" i="42"/>
  <c r="K14" i="42"/>
  <c r="AA17" i="42"/>
  <c r="AA17" i="46" s="1"/>
  <c r="O11" i="42"/>
  <c r="I9" i="42"/>
  <c r="I9" i="46" s="1"/>
  <c r="N18" i="42"/>
  <c r="N18" i="46" s="1"/>
  <c r="Q5" i="42"/>
  <c r="AB19" i="42"/>
  <c r="U20" i="42"/>
  <c r="T18" i="42"/>
  <c r="T18" i="46" s="1"/>
  <c r="J21" i="42"/>
  <c r="W11" i="42"/>
  <c r="O16" i="42"/>
  <c r="G10" i="42"/>
  <c r="G10" i="46" s="1"/>
  <c r="O23" i="42"/>
  <c r="I10" i="42"/>
  <c r="I10" i="46" s="1"/>
  <c r="G9" i="42"/>
  <c r="G9" i="46" s="1"/>
  <c r="X18" i="42"/>
  <c r="X18" i="46" s="1"/>
  <c r="N15" i="42"/>
  <c r="X12" i="42"/>
  <c r="R19" i="42"/>
  <c r="V14" i="42"/>
  <c r="L14" i="42"/>
  <c r="AB17" i="42"/>
  <c r="AB17" i="46" s="1"/>
  <c r="N22" i="42"/>
  <c r="J5" i="42"/>
  <c r="C19" i="42"/>
  <c r="C17" i="44" s="1"/>
  <c r="Q7" i="42"/>
  <c r="O20" i="42"/>
  <c r="U18" i="42"/>
  <c r="U18" i="46" s="1"/>
  <c r="H4" i="42"/>
  <c r="H4" i="46" s="1"/>
  <c r="H5" i="42"/>
  <c r="L16" i="42"/>
  <c r="C9" i="42"/>
  <c r="C9" i="46" s="1"/>
  <c r="R17" i="42"/>
  <c r="R17" i="46" s="1"/>
  <c r="I5" i="42"/>
  <c r="K18" i="42"/>
  <c r="K18" i="46" s="1"/>
  <c r="O15" i="42"/>
  <c r="Q14" i="42"/>
  <c r="D22" i="42"/>
  <c r="D20" i="44" s="1"/>
  <c r="D20" i="45" s="1"/>
  <c r="D22" i="46" s="1"/>
  <c r="O22" i="42"/>
  <c r="U5" i="42"/>
  <c r="G11" i="42"/>
  <c r="F70" i="39"/>
  <c r="F17" i="43"/>
  <c r="L21" i="42"/>
  <c r="P19" i="42"/>
  <c r="G5" i="43"/>
  <c r="W7" i="42"/>
  <c r="M17" i="42"/>
  <c r="M17" i="46" s="1"/>
  <c r="X24" i="42"/>
  <c r="AA12" i="42"/>
  <c r="C19" i="44"/>
  <c r="C19" i="45" s="1"/>
  <c r="C21" i="46" s="1"/>
  <c r="C21" i="44"/>
  <c r="C21" i="45" s="1"/>
  <c r="C23" i="46" s="1"/>
  <c r="T20" i="42"/>
  <c r="C20" i="44"/>
  <c r="C20" i="45" s="1"/>
  <c r="C22" i="46" s="1"/>
  <c r="H73" i="39"/>
  <c r="G72" i="39"/>
  <c r="AB12" i="42"/>
  <c r="O17" i="42"/>
  <c r="O17" i="46" s="1"/>
  <c r="Z5" i="42"/>
  <c r="D9" i="44"/>
  <c r="D9" i="45" s="1"/>
  <c r="D11" i="46" s="1"/>
  <c r="R23" i="42"/>
  <c r="T19" i="42"/>
  <c r="W17" i="42"/>
  <c r="W17" i="46" s="1"/>
  <c r="G21" i="43"/>
  <c r="S15" i="42"/>
  <c r="S19" i="42"/>
  <c r="R8" i="42"/>
  <c r="R8" i="46" s="1"/>
  <c r="U19" i="42"/>
  <c r="L24" i="42"/>
  <c r="K6" i="42"/>
  <c r="G7" i="42"/>
  <c r="Y19" i="42"/>
  <c r="F20" i="42"/>
  <c r="Y24" i="42"/>
  <c r="AB16" i="42"/>
  <c r="G13" i="42"/>
  <c r="G20" i="42"/>
  <c r="E22" i="42"/>
  <c r="M6" i="42"/>
  <c r="F18" i="42"/>
  <c r="F18" i="46" s="1"/>
  <c r="F22" i="42"/>
  <c r="C22" i="44"/>
  <c r="C22" i="45" s="1"/>
  <c r="C24" i="46" s="1"/>
  <c r="N6" i="42"/>
  <c r="H8" i="42"/>
  <c r="H8" i="46" s="1"/>
  <c r="X23" i="42"/>
  <c r="D9" i="42"/>
  <c r="D9" i="46" s="1"/>
  <c r="E19" i="42"/>
  <c r="AA23" i="42"/>
  <c r="AA11" i="42"/>
  <c r="H16" i="42"/>
  <c r="T9" i="42"/>
  <c r="T9" i="46" s="1"/>
  <c r="Y9" i="42"/>
  <c r="Y9" i="46" s="1"/>
  <c r="O13" i="42"/>
  <c r="J10" i="42"/>
  <c r="J10" i="46" s="1"/>
  <c r="H7" i="42"/>
  <c r="Y4" i="42"/>
  <c r="Y4" i="46" s="1"/>
  <c r="T8" i="42"/>
  <c r="T8" i="46" s="1"/>
  <c r="D18" i="42"/>
  <c r="D18" i="46" s="1"/>
  <c r="L18" i="42"/>
  <c r="L18" i="46" s="1"/>
  <c r="C15" i="42"/>
  <c r="H12" i="42"/>
  <c r="I19" i="42"/>
  <c r="G19" i="42"/>
  <c r="U14" i="42"/>
  <c r="U17" i="42"/>
  <c r="U17" i="46" s="1"/>
  <c r="AB21" i="42"/>
  <c r="L20" i="42"/>
  <c r="R22" i="42"/>
  <c r="N24" i="42"/>
  <c r="E24" i="42"/>
  <c r="R5" i="42"/>
  <c r="AB23" i="42"/>
  <c r="Z11" i="42"/>
  <c r="I11" i="42"/>
  <c r="I16" i="42"/>
  <c r="D5" i="45"/>
  <c r="D7" i="46" s="1"/>
  <c r="U12" i="42"/>
  <c r="C20" i="42"/>
  <c r="C5" i="42"/>
  <c r="N4" i="42"/>
  <c r="N4" i="46" s="1"/>
  <c r="L11" i="42"/>
  <c r="AA10" i="42"/>
  <c r="AA10" i="46" s="1"/>
  <c r="X14" i="42"/>
  <c r="W21" i="42"/>
  <c r="Y7" i="42"/>
  <c r="Q12" i="42"/>
  <c r="W23" i="42"/>
  <c r="S8" i="42"/>
  <c r="S8" i="46" s="1"/>
  <c r="P11" i="42"/>
  <c r="D24" i="42"/>
  <c r="D8" i="42"/>
  <c r="D8" i="46" s="1"/>
  <c r="K20" i="42"/>
  <c r="P13" i="42"/>
  <c r="I7" i="42"/>
  <c r="Z4" i="42"/>
  <c r="Z4" i="46" s="1"/>
  <c r="V8" i="42"/>
  <c r="V8" i="46" s="1"/>
  <c r="M18" i="42"/>
  <c r="M18" i="46" s="1"/>
  <c r="Y15" i="42"/>
  <c r="I12" i="42"/>
  <c r="J19" i="42"/>
  <c r="D19" i="42"/>
  <c r="C14" i="42"/>
  <c r="E17" i="42"/>
  <c r="E17" i="46" s="1"/>
  <c r="P21" i="42"/>
  <c r="M20" i="42"/>
  <c r="Y22" i="42"/>
  <c r="O24" i="42"/>
  <c r="F24" i="42"/>
  <c r="S5" i="42"/>
  <c r="D23" i="42"/>
  <c r="AB11" i="42"/>
  <c r="J11" i="42"/>
  <c r="J16" i="42"/>
  <c r="C4" i="42"/>
  <c r="C4" i="46" s="1"/>
  <c r="D13" i="42"/>
  <c r="S23" i="42"/>
  <c r="Z10" i="42"/>
  <c r="Z10" i="46" s="1"/>
  <c r="Y14" i="42"/>
  <c r="Y17" i="42"/>
  <c r="Y17" i="46" s="1"/>
  <c r="V9" i="42"/>
  <c r="V9" i="46" s="1"/>
  <c r="E16" i="42"/>
  <c r="AB14" i="42"/>
  <c r="O6" i="42"/>
  <c r="W4" i="42"/>
  <c r="W4" i="46" s="1"/>
  <c r="W15" i="42"/>
  <c r="G16" i="42"/>
  <c r="AB7" i="42"/>
  <c r="X15" i="42"/>
  <c r="F12" i="43"/>
  <c r="Z9" i="42"/>
  <c r="Z9" i="46" s="1"/>
  <c r="C6" i="42"/>
  <c r="U6" i="42"/>
  <c r="AA9" i="42"/>
  <c r="AA9" i="46" s="1"/>
  <c r="L13" i="42"/>
  <c r="J7" i="42"/>
  <c r="AA4" i="42"/>
  <c r="AA4" i="46" s="1"/>
  <c r="W8" i="42"/>
  <c r="W8" i="46" s="1"/>
  <c r="C18" i="42"/>
  <c r="C18" i="46" s="1"/>
  <c r="D15" i="42"/>
  <c r="J12" i="42"/>
  <c r="L19" i="42"/>
  <c r="AA19" i="42"/>
  <c r="D14" i="42"/>
  <c r="F17" i="42"/>
  <c r="F17" i="46" s="1"/>
  <c r="Q21" i="42"/>
  <c r="N20" i="42"/>
  <c r="Z22" i="42"/>
  <c r="P24" i="42"/>
  <c r="T5" i="42"/>
  <c r="F23" i="42"/>
  <c r="C11" i="42"/>
  <c r="K11" i="42"/>
  <c r="Q23" i="42"/>
  <c r="R18" i="42"/>
  <c r="R18" i="46" s="1"/>
  <c r="D20" i="42"/>
  <c r="K24" i="42"/>
  <c r="N9" i="42"/>
  <c r="N9" i="46" s="1"/>
  <c r="F7" i="42"/>
  <c r="M11" i="42"/>
  <c r="L6" i="42"/>
  <c r="G4" i="42"/>
  <c r="G4" i="46" s="1"/>
  <c r="P12" i="42"/>
  <c r="M5" i="42"/>
  <c r="F10" i="42"/>
  <c r="F10" i="46" s="1"/>
  <c r="I13" i="42"/>
  <c r="I8" i="42"/>
  <c r="I8" i="46" s="1"/>
  <c r="Y23" i="42"/>
  <c r="C17" i="42"/>
  <c r="C17" i="46" s="1"/>
  <c r="C13" i="42"/>
  <c r="V6" i="42"/>
  <c r="K7" i="42"/>
  <c r="AB4" i="42"/>
  <c r="AB4" i="46" s="1"/>
  <c r="V18" i="42"/>
  <c r="V18" i="46" s="1"/>
  <c r="G18" i="42"/>
  <c r="G18" i="46" s="1"/>
  <c r="R15" i="42"/>
  <c r="Z15" i="42"/>
  <c r="K12" i="42"/>
  <c r="M19" i="42"/>
  <c r="V19" i="42"/>
  <c r="E14" i="42"/>
  <c r="E12" i="44" s="1"/>
  <c r="G17" i="42"/>
  <c r="G17" i="46" s="1"/>
  <c r="R21" i="42"/>
  <c r="P20" i="42"/>
  <c r="AA22" i="42"/>
  <c r="S24" i="42"/>
  <c r="I24" i="42"/>
  <c r="E5" i="42"/>
  <c r="G23" i="42"/>
  <c r="Q11" i="42"/>
  <c r="P16" i="42"/>
  <c r="H24" i="42"/>
  <c r="X10" i="42"/>
  <c r="X10" i="46" s="1"/>
  <c r="J24" i="42"/>
  <c r="D4" i="42"/>
  <c r="D4" i="46" s="1"/>
  <c r="F22" i="43"/>
  <c r="E22" i="44"/>
  <c r="U22" i="42"/>
  <c r="O4" i="42"/>
  <c r="O4" i="46" s="1"/>
  <c r="F8" i="42"/>
  <c r="F8" i="46" s="1"/>
  <c r="X22" i="42"/>
  <c r="U9" i="42"/>
  <c r="U9" i="46" s="1"/>
  <c r="Z19" i="42"/>
  <c r="Z24" i="42"/>
  <c r="N11" i="42"/>
  <c r="W9" i="42"/>
  <c r="W9" i="46" s="1"/>
  <c r="F12" i="42"/>
  <c r="Z21" i="42"/>
  <c r="J8" i="42"/>
  <c r="J8" i="46" s="1"/>
  <c r="J22" i="42"/>
  <c r="AB24" i="42"/>
  <c r="T6" i="42"/>
  <c r="D6" i="42"/>
  <c r="M13" i="42"/>
  <c r="R6" i="42"/>
  <c r="F9" i="42"/>
  <c r="F9" i="46" s="1"/>
  <c r="S13" i="42"/>
  <c r="N10" i="42"/>
  <c r="N10" i="46" s="1"/>
  <c r="L7" i="42"/>
  <c r="J4" i="42"/>
  <c r="J4" i="46" s="1"/>
  <c r="W18" i="42"/>
  <c r="W18" i="46" s="1"/>
  <c r="M74" i="39"/>
  <c r="T15" i="42"/>
  <c r="E15" i="42"/>
  <c r="L12" i="42"/>
  <c r="W19" i="42"/>
  <c r="F14" i="42"/>
  <c r="H17" i="42"/>
  <c r="H17" i="46" s="1"/>
  <c r="E69" i="39"/>
  <c r="S21" i="42"/>
  <c r="Q20" i="42"/>
  <c r="AB22" i="42"/>
  <c r="V24" i="42"/>
  <c r="AA5" i="42"/>
  <c r="H23" i="42"/>
  <c r="R11" i="42"/>
  <c r="Q16" i="42"/>
  <c r="Y12" i="42"/>
  <c r="F11" i="43"/>
  <c r="E11" i="44"/>
  <c r="Q19" i="42"/>
  <c r="G24" i="42"/>
  <c r="F13" i="43"/>
  <c r="M9" i="42"/>
  <c r="M9" i="46" s="1"/>
  <c r="W14" i="42"/>
  <c r="D5" i="42"/>
  <c r="Z14" i="42"/>
  <c r="AB10" i="42"/>
  <c r="AB10" i="46" s="1"/>
  <c r="F5" i="44"/>
  <c r="H13" i="42"/>
  <c r="AA14" i="42"/>
  <c r="Z17" i="42"/>
  <c r="Z17" i="46" s="1"/>
  <c r="AB9" i="42"/>
  <c r="AB9" i="46" s="1"/>
  <c r="H18" i="42"/>
  <c r="H18" i="46" s="1"/>
  <c r="I20" i="42"/>
  <c r="F16" i="42"/>
  <c r="E8" i="42"/>
  <c r="E8" i="46" s="1"/>
  <c r="J20" i="42"/>
  <c r="P6" i="42"/>
  <c r="X4" i="42"/>
  <c r="X4" i="46" s="1"/>
  <c r="G12" i="42"/>
  <c r="AA21" i="42"/>
  <c r="N13" i="42"/>
  <c r="Y6" i="42"/>
  <c r="T13" i="42"/>
  <c r="O10" i="42"/>
  <c r="O10" i="46" s="1"/>
  <c r="R7" i="42"/>
  <c r="K4" i="42"/>
  <c r="K4" i="46" s="1"/>
  <c r="Z8" i="42"/>
  <c r="Z8" i="46" s="1"/>
  <c r="U15" i="42"/>
  <c r="AA15" i="42"/>
  <c r="M12" i="42"/>
  <c r="K19" i="42"/>
  <c r="G14" i="42"/>
  <c r="I17" i="42"/>
  <c r="I17" i="46" s="1"/>
  <c r="M21" i="42"/>
  <c r="T21" i="42"/>
  <c r="R20" i="42"/>
  <c r="K22" i="42"/>
  <c r="E5" i="44"/>
  <c r="E5" i="45" s="1"/>
  <c r="E7" i="46" s="1"/>
  <c r="Q24" i="42"/>
  <c r="P63" i="39"/>
  <c r="F5" i="42"/>
  <c r="I23" i="42"/>
  <c r="T11" i="42"/>
  <c r="R16" i="42"/>
  <c r="E18" i="43"/>
  <c r="D56" i="39"/>
  <c r="D4" i="43"/>
  <c r="Z12" i="42"/>
  <c r="L66" i="39"/>
  <c r="E20" i="42"/>
  <c r="F13" i="42"/>
  <c r="F10" i="43"/>
  <c r="E10" i="44"/>
  <c r="E10" i="45" s="1"/>
  <c r="E12" i="46" s="1"/>
  <c r="H65" i="39"/>
  <c r="P64" i="39"/>
  <c r="E9" i="44"/>
  <c r="E9" i="45" s="1"/>
  <c r="E11" i="46" s="1"/>
  <c r="G19" i="43"/>
  <c r="G9" i="43"/>
  <c r="F9" i="44"/>
  <c r="F9" i="45" s="1"/>
  <c r="F11" i="46" s="1"/>
  <c r="S12" i="42"/>
  <c r="G22" i="42"/>
  <c r="H22" i="42"/>
  <c r="P5" i="42"/>
  <c r="J18" i="42"/>
  <c r="J18" i="46" s="1"/>
  <c r="F19" i="42"/>
  <c r="E9" i="42"/>
  <c r="E9" i="46" s="1"/>
  <c r="W6" i="42"/>
  <c r="X6" i="42"/>
  <c r="U10" i="42"/>
  <c r="U10" i="46" s="1"/>
  <c r="Z6" i="42"/>
  <c r="P9" i="42"/>
  <c r="P9" i="46" s="1"/>
  <c r="V13" i="42"/>
  <c r="C10" i="42"/>
  <c r="C10" i="46" s="1"/>
  <c r="P10" i="42"/>
  <c r="P10" i="46" s="1"/>
  <c r="S7" i="42"/>
  <c r="Q4" i="42"/>
  <c r="Q4" i="46" s="1"/>
  <c r="AA8" i="42"/>
  <c r="AA8" i="46" s="1"/>
  <c r="Y18" i="42"/>
  <c r="Y18" i="46" s="1"/>
  <c r="V15" i="42"/>
  <c r="AB15" i="42"/>
  <c r="V12" i="42"/>
  <c r="X19" i="42"/>
  <c r="M14" i="42"/>
  <c r="J17" i="42"/>
  <c r="J17" i="46" s="1"/>
  <c r="V21" i="42"/>
  <c r="U21" i="42"/>
  <c r="S20" i="42"/>
  <c r="D19" i="44"/>
  <c r="D19" i="45" s="1"/>
  <c r="D21" i="46" s="1"/>
  <c r="L22" i="42"/>
  <c r="C5" i="44"/>
  <c r="C5" i="45" s="1"/>
  <c r="C7" i="46" s="1"/>
  <c r="R24" i="42"/>
  <c r="W5" i="42"/>
  <c r="AB5" i="42"/>
  <c r="J23" i="42"/>
  <c r="S11" i="42"/>
  <c r="S16" i="42"/>
  <c r="C10" i="44"/>
  <c r="C10" i="45" s="1"/>
  <c r="C12" i="46" s="1"/>
  <c r="P23" i="42"/>
  <c r="H62" i="39"/>
  <c r="D10" i="45"/>
  <c r="D12" i="46" s="1"/>
  <c r="AA13" i="42"/>
  <c r="M4" i="42"/>
  <c r="M4" i="46" s="1"/>
  <c r="V17" i="42"/>
  <c r="V17" i="46" s="1"/>
  <c r="Y10" i="42"/>
  <c r="Y10" i="46" s="1"/>
  <c r="N12" i="42"/>
  <c r="D55" i="39"/>
  <c r="D3" i="43"/>
  <c r="P4" i="42"/>
  <c r="P4" i="46" s="1"/>
  <c r="O12" i="42"/>
  <c r="N17" i="42"/>
  <c r="N17" i="46" s="1"/>
  <c r="U23" i="42"/>
  <c r="AB8" i="42"/>
  <c r="AB8" i="46" s="1"/>
  <c r="V23" i="42"/>
  <c r="G8" i="42"/>
  <c r="G8" i="46" s="1"/>
  <c r="H20" i="42"/>
  <c r="N5" i="42"/>
  <c r="X9" i="42"/>
  <c r="X9" i="46" s="1"/>
  <c r="I18" i="42"/>
  <c r="I18" i="46" s="1"/>
  <c r="K13" i="42"/>
  <c r="P14" i="42"/>
  <c r="AA6" i="42"/>
  <c r="F20" i="43"/>
  <c r="F20" i="44" s="1"/>
  <c r="Q9" i="42"/>
  <c r="Q9" i="46" s="1"/>
  <c r="W13" i="42"/>
  <c r="D10" i="42"/>
  <c r="D10" i="46" s="1"/>
  <c r="Q10" i="42"/>
  <c r="Q10" i="46" s="1"/>
  <c r="T7" i="42"/>
  <c r="R4" i="42"/>
  <c r="R4" i="46" s="1"/>
  <c r="U8" i="42"/>
  <c r="U8" i="46" s="1"/>
  <c r="Z18" i="42"/>
  <c r="Z18" i="46" s="1"/>
  <c r="G14" i="43"/>
  <c r="F14" i="44"/>
  <c r="M15" i="42"/>
  <c r="W12" i="42"/>
  <c r="H19" i="42"/>
  <c r="N14" i="42"/>
  <c r="N21" i="42"/>
  <c r="O21" i="42"/>
  <c r="AA20" i="42"/>
  <c r="F71" i="39"/>
  <c r="E19" i="44"/>
  <c r="E19" i="45" s="1"/>
  <c r="E21" i="46" s="1"/>
  <c r="M22" i="42"/>
  <c r="W24" i="42"/>
  <c r="X5" i="42"/>
  <c r="G5" i="42"/>
  <c r="T23" i="42"/>
  <c r="K23" i="42"/>
  <c r="V11" i="42"/>
  <c r="X16" i="42"/>
  <c r="T16" i="42"/>
  <c r="D14" i="45" l="1"/>
  <c r="D16" i="46" s="1"/>
  <c r="C17" i="45"/>
  <c r="C19" i="46" s="1"/>
  <c r="AC8" i="46"/>
  <c r="AC9" i="46"/>
  <c r="G21" i="44"/>
  <c r="G21" i="45" s="1"/>
  <c r="G23" i="46" s="1"/>
  <c r="E21" i="44"/>
  <c r="E21" i="45" s="1"/>
  <c r="E23" i="46" s="1"/>
  <c r="D14" i="44"/>
  <c r="N74" i="39"/>
  <c r="I62" i="39"/>
  <c r="F14" i="45"/>
  <c r="F16" i="46" s="1"/>
  <c r="H19" i="43"/>
  <c r="C18" i="44"/>
  <c r="C18" i="45" s="1"/>
  <c r="C20" i="46" s="1"/>
  <c r="M66" i="39"/>
  <c r="G20" i="43"/>
  <c r="F69" i="39"/>
  <c r="E17" i="44"/>
  <c r="E17" i="45" s="1"/>
  <c r="E19" i="46" s="1"/>
  <c r="C11" i="44"/>
  <c r="C11" i="45" s="1"/>
  <c r="C13" i="46" s="1"/>
  <c r="D13" i="44"/>
  <c r="D13" i="45" s="1"/>
  <c r="D15" i="46" s="1"/>
  <c r="E14" i="44"/>
  <c r="E14" i="45" s="1"/>
  <c r="E16" i="46" s="1"/>
  <c r="AC17" i="46"/>
  <c r="AC18" i="46"/>
  <c r="H5" i="43"/>
  <c r="G5" i="44"/>
  <c r="G5" i="45" s="1"/>
  <c r="G7" i="46" s="1"/>
  <c r="C12" i="45"/>
  <c r="C14" i="46" s="1"/>
  <c r="C12" i="44"/>
  <c r="Q64" i="39"/>
  <c r="D17" i="44"/>
  <c r="D17" i="45" s="1"/>
  <c r="D19" i="46" s="1"/>
  <c r="G71" i="39"/>
  <c r="F19" i="44"/>
  <c r="F19" i="45" s="1"/>
  <c r="F21" i="46" s="1"/>
  <c r="I65" i="39"/>
  <c r="G11" i="43"/>
  <c r="F11" i="44"/>
  <c r="F11" i="45" s="1"/>
  <c r="F13" i="46" s="1"/>
  <c r="C13" i="44"/>
  <c r="C13" i="45" s="1"/>
  <c r="C15" i="46" s="1"/>
  <c r="C9" i="44"/>
  <c r="C9" i="45" s="1"/>
  <c r="C11" i="46" s="1"/>
  <c r="C4" i="44"/>
  <c r="C4" i="45" s="1"/>
  <c r="C6" i="46" s="1"/>
  <c r="F20" i="45"/>
  <c r="F22" i="46" s="1"/>
  <c r="F12" i="45"/>
  <c r="F14" i="46" s="1"/>
  <c r="F21" i="44"/>
  <c r="F21" i="45" s="1"/>
  <c r="F23" i="46" s="1"/>
  <c r="C3" i="44"/>
  <c r="C3" i="45" s="1"/>
  <c r="C5" i="46" s="1"/>
  <c r="G20" i="44"/>
  <c r="G20" i="45" s="1"/>
  <c r="H72" i="39"/>
  <c r="D11" i="44"/>
  <c r="D11" i="45" s="1"/>
  <c r="D13" i="46" s="1"/>
  <c r="G12" i="43"/>
  <c r="F12" i="44"/>
  <c r="AC4" i="46"/>
  <c r="E20" i="44"/>
  <c r="E20" i="45" s="1"/>
  <c r="E22" i="46" s="1"/>
  <c r="H21" i="44"/>
  <c r="I73" i="39"/>
  <c r="F18" i="43"/>
  <c r="H14" i="43"/>
  <c r="G14" i="44"/>
  <c r="G14" i="45" s="1"/>
  <c r="G16" i="46" s="1"/>
  <c r="Q63" i="39"/>
  <c r="E4" i="43"/>
  <c r="D22" i="44"/>
  <c r="D22" i="45" s="1"/>
  <c r="D24" i="46" s="1"/>
  <c r="H21" i="43"/>
  <c r="E12" i="45"/>
  <c r="E14" i="46" s="1"/>
  <c r="D18" i="44"/>
  <c r="D18" i="45" s="1"/>
  <c r="D20" i="46" s="1"/>
  <c r="G17" i="43"/>
  <c r="AC10" i="46"/>
  <c r="G10" i="43"/>
  <c r="F10" i="44"/>
  <c r="F10" i="45" s="1"/>
  <c r="F12" i="46" s="1"/>
  <c r="D3" i="45"/>
  <c r="D5" i="46" s="1"/>
  <c r="H21" i="45"/>
  <c r="G22" i="43"/>
  <c r="F22" i="44"/>
  <c r="F22" i="45" s="1"/>
  <c r="F24" i="46" s="1"/>
  <c r="D4" i="45"/>
  <c r="D6" i="46" s="1"/>
  <c r="D21" i="45"/>
  <c r="D23" i="46" s="1"/>
  <c r="D21" i="44"/>
  <c r="E56" i="39"/>
  <c r="D4" i="44"/>
  <c r="E3" i="43"/>
  <c r="E13" i="44"/>
  <c r="E13" i="45" s="1"/>
  <c r="E15" i="46" s="1"/>
  <c r="D12" i="44"/>
  <c r="D12" i="45" s="1"/>
  <c r="D14" i="46" s="1"/>
  <c r="E55" i="39"/>
  <c r="D3" i="44"/>
  <c r="H9" i="43"/>
  <c r="G9" i="44"/>
  <c r="G9" i="45" s="1"/>
  <c r="G11" i="46" s="1"/>
  <c r="G13" i="43"/>
  <c r="F13" i="44"/>
  <c r="F13" i="45" s="1"/>
  <c r="F15" i="46" s="1"/>
  <c r="F5" i="45"/>
  <c r="F7" i="46" s="1"/>
  <c r="E18" i="44"/>
  <c r="E18" i="45" s="1"/>
  <c r="E20" i="46" s="1"/>
  <c r="E22" i="45"/>
  <c r="E24" i="46" s="1"/>
  <c r="G70" i="39"/>
  <c r="F18" i="44"/>
  <c r="N66" i="39" l="1"/>
  <c r="H10" i="43"/>
  <c r="G10" i="44"/>
  <c r="G10" i="45" s="1"/>
  <c r="G12" i="46" s="1"/>
  <c r="I72" i="39"/>
  <c r="J62" i="39"/>
  <c r="F3" i="43"/>
  <c r="F4" i="43"/>
  <c r="H71" i="39"/>
  <c r="G19" i="44"/>
  <c r="G19" i="45" s="1"/>
  <c r="G21" i="46" s="1"/>
  <c r="R63" i="39"/>
  <c r="G69" i="39"/>
  <c r="F17" i="44"/>
  <c r="F17" i="45" s="1"/>
  <c r="F19" i="46" s="1"/>
  <c r="O74" i="39"/>
  <c r="H13" i="43"/>
  <c r="G13" i="44"/>
  <c r="G13" i="45" s="1"/>
  <c r="G15" i="46" s="1"/>
  <c r="H70" i="39"/>
  <c r="I21" i="43"/>
  <c r="H23" i="46"/>
  <c r="J73" i="39"/>
  <c r="I5" i="43"/>
  <c r="H5" i="44"/>
  <c r="H5" i="45" s="1"/>
  <c r="H7" i="46" s="1"/>
  <c r="I9" i="43"/>
  <c r="H9" i="44"/>
  <c r="H9" i="45" s="1"/>
  <c r="H11" i="46" s="1"/>
  <c r="H12" i="43"/>
  <c r="G12" i="44"/>
  <c r="G12" i="45" s="1"/>
  <c r="G14" i="46" s="1"/>
  <c r="G22" i="46"/>
  <c r="H20" i="43"/>
  <c r="F55" i="39"/>
  <c r="E3" i="44"/>
  <c r="E3" i="45" s="1"/>
  <c r="E5" i="46" s="1"/>
  <c r="G18" i="43"/>
  <c r="H22" i="43"/>
  <c r="G22" i="44"/>
  <c r="G22" i="45" s="1"/>
  <c r="G24" i="46" s="1"/>
  <c r="J65" i="39"/>
  <c r="H11" i="43"/>
  <c r="G11" i="44"/>
  <c r="G11" i="45" s="1"/>
  <c r="G13" i="46" s="1"/>
  <c r="I14" i="43"/>
  <c r="H14" i="44"/>
  <c r="H14" i="45" s="1"/>
  <c r="H16" i="46" s="1"/>
  <c r="F56" i="39"/>
  <c r="E4" i="44"/>
  <c r="E4" i="45" s="1"/>
  <c r="E6" i="46" s="1"/>
  <c r="H17" i="43"/>
  <c r="F18" i="45"/>
  <c r="F20" i="46" s="1"/>
  <c r="R64" i="39"/>
  <c r="I19" i="43"/>
  <c r="H18" i="43" l="1"/>
  <c r="H18" i="44" s="1"/>
  <c r="K65" i="39"/>
  <c r="I22" i="43"/>
  <c r="H22" i="44"/>
  <c r="H22" i="45"/>
  <c r="H24" i="46" s="1"/>
  <c r="J21" i="43"/>
  <c r="J19" i="43"/>
  <c r="G55" i="39"/>
  <c r="F3" i="44"/>
  <c r="G56" i="39"/>
  <c r="F4" i="44"/>
  <c r="F4" i="45" s="1"/>
  <c r="F6" i="46" s="1"/>
  <c r="G3" i="43"/>
  <c r="F3" i="45"/>
  <c r="F5" i="46" s="1"/>
  <c r="S64" i="39"/>
  <c r="I17" i="43"/>
  <c r="G18" i="44"/>
  <c r="G18" i="45" s="1"/>
  <c r="G20" i="46" s="1"/>
  <c r="I70" i="39"/>
  <c r="I20" i="43"/>
  <c r="K62" i="39"/>
  <c r="I13" i="43"/>
  <c r="H13" i="44"/>
  <c r="H13" i="45" s="1"/>
  <c r="H15" i="46" s="1"/>
  <c r="I12" i="43"/>
  <c r="H12" i="44"/>
  <c r="H12" i="45" s="1"/>
  <c r="H14" i="46" s="1"/>
  <c r="P74" i="39"/>
  <c r="H20" i="44"/>
  <c r="H20" i="45" s="1"/>
  <c r="H22" i="46" s="1"/>
  <c r="I20" i="44"/>
  <c r="J72" i="39"/>
  <c r="H69" i="39"/>
  <c r="G17" i="44"/>
  <c r="G17" i="45" s="1"/>
  <c r="G19" i="46" s="1"/>
  <c r="I11" i="43"/>
  <c r="H11" i="44"/>
  <c r="H11" i="45"/>
  <c r="H13" i="46" s="1"/>
  <c r="J14" i="43"/>
  <c r="I14" i="44"/>
  <c r="I14" i="45" s="1"/>
  <c r="I16" i="46" s="1"/>
  <c r="I10" i="43"/>
  <c r="H10" i="44"/>
  <c r="H10" i="45" s="1"/>
  <c r="H12" i="46" s="1"/>
  <c r="J9" i="43"/>
  <c r="I9" i="44"/>
  <c r="I9" i="45"/>
  <c r="I11" i="46" s="1"/>
  <c r="S63" i="39"/>
  <c r="J5" i="43"/>
  <c r="I5" i="44"/>
  <c r="I5" i="45"/>
  <c r="I7" i="46" s="1"/>
  <c r="O66" i="39"/>
  <c r="I71" i="39"/>
  <c r="H19" i="44"/>
  <c r="H19" i="45" s="1"/>
  <c r="H21" i="46" s="1"/>
  <c r="J21" i="44"/>
  <c r="K73" i="39"/>
  <c r="I21" i="44"/>
  <c r="I21" i="45" s="1"/>
  <c r="I23" i="46" s="1"/>
  <c r="G4" i="43"/>
  <c r="J17" i="43" l="1"/>
  <c r="Q74" i="39"/>
  <c r="T64" i="39"/>
  <c r="H3" i="43"/>
  <c r="K14" i="43"/>
  <c r="J14" i="44"/>
  <c r="J14" i="45"/>
  <c r="J16" i="46" s="1"/>
  <c r="K21" i="43"/>
  <c r="J21" i="45"/>
  <c r="J23" i="46" s="1"/>
  <c r="J20" i="43"/>
  <c r="J20" i="44" s="1"/>
  <c r="I20" i="45"/>
  <c r="I22" i="46" s="1"/>
  <c r="J71" i="39"/>
  <c r="I19" i="44"/>
  <c r="I19" i="45" s="1"/>
  <c r="I21" i="46" s="1"/>
  <c r="J11" i="43"/>
  <c r="I11" i="44"/>
  <c r="I11" i="45" s="1"/>
  <c r="I13" i="46" s="1"/>
  <c r="P66" i="39"/>
  <c r="J70" i="39"/>
  <c r="J22" i="43"/>
  <c r="I22" i="44"/>
  <c r="I22" i="45"/>
  <c r="I24" i="46" s="1"/>
  <c r="I69" i="39"/>
  <c r="H17" i="44"/>
  <c r="H17" i="45" s="1"/>
  <c r="H19" i="46" s="1"/>
  <c r="K5" i="43"/>
  <c r="J5" i="44"/>
  <c r="J5" i="45"/>
  <c r="J7" i="46" s="1"/>
  <c r="K72" i="39"/>
  <c r="L65" i="39"/>
  <c r="J10" i="43"/>
  <c r="I10" i="44"/>
  <c r="I10" i="45" s="1"/>
  <c r="I12" i="46" s="1"/>
  <c r="T63" i="39"/>
  <c r="H56" i="39"/>
  <c r="G4" i="44"/>
  <c r="G4" i="45" s="1"/>
  <c r="G6" i="46" s="1"/>
  <c r="K19" i="43"/>
  <c r="I18" i="43"/>
  <c r="H18" i="45"/>
  <c r="H20" i="46" s="1"/>
  <c r="K9" i="43"/>
  <c r="J9" i="44"/>
  <c r="J9" i="45" s="1"/>
  <c r="J11" i="46" s="1"/>
  <c r="J12" i="43"/>
  <c r="I12" i="44"/>
  <c r="I12" i="45"/>
  <c r="I14" i="46" s="1"/>
  <c r="H55" i="39"/>
  <c r="G3" i="44"/>
  <c r="G3" i="45" s="1"/>
  <c r="G5" i="46" s="1"/>
  <c r="H4" i="43"/>
  <c r="J13" i="43"/>
  <c r="I13" i="44"/>
  <c r="I13" i="45" s="1"/>
  <c r="I15" i="46" s="1"/>
  <c r="L73" i="39"/>
  <c r="L62" i="39"/>
  <c r="U63" i="39" l="1"/>
  <c r="U64" i="39"/>
  <c r="I4" i="43"/>
  <c r="R74" i="39"/>
  <c r="K11" i="43"/>
  <c r="J11" i="44"/>
  <c r="J11" i="45"/>
  <c r="J13" i="46" s="1"/>
  <c r="I55" i="39"/>
  <c r="H3" i="44"/>
  <c r="H3" i="45" s="1"/>
  <c r="H5" i="46" s="1"/>
  <c r="M65" i="39"/>
  <c r="K71" i="39"/>
  <c r="J19" i="44"/>
  <c r="J19" i="45" s="1"/>
  <c r="J21" i="46" s="1"/>
  <c r="K12" i="43"/>
  <c r="J12" i="44"/>
  <c r="J12" i="45" s="1"/>
  <c r="J14" i="46" s="1"/>
  <c r="L21" i="43"/>
  <c r="J18" i="43"/>
  <c r="I18" i="45"/>
  <c r="I20" i="46" s="1"/>
  <c r="J69" i="39"/>
  <c r="I17" i="44"/>
  <c r="I17" i="45" s="1"/>
  <c r="I19" i="46" s="1"/>
  <c r="M62" i="39"/>
  <c r="M73" i="39"/>
  <c r="L21" i="44"/>
  <c r="K21" i="44"/>
  <c r="K21" i="45" s="1"/>
  <c r="K23" i="46" s="1"/>
  <c r="L19" i="43"/>
  <c r="L14" i="43"/>
  <c r="K14" i="44"/>
  <c r="K14" i="45"/>
  <c r="K16" i="46" s="1"/>
  <c r="K22" i="43"/>
  <c r="J22" i="44"/>
  <c r="J22" i="45"/>
  <c r="J24" i="46" s="1"/>
  <c r="I18" i="44"/>
  <c r="I3" i="43"/>
  <c r="K13" i="43"/>
  <c r="J13" i="44"/>
  <c r="J13" i="45" s="1"/>
  <c r="J15" i="46" s="1"/>
  <c r="I56" i="39"/>
  <c r="H4" i="44"/>
  <c r="H4" i="45" s="1"/>
  <c r="H6" i="46" s="1"/>
  <c r="K70" i="39"/>
  <c r="J18" i="44"/>
  <c r="Q66" i="39"/>
  <c r="K10" i="43"/>
  <c r="J10" i="44"/>
  <c r="J10" i="45" s="1"/>
  <c r="J12" i="46" s="1"/>
  <c r="K17" i="43"/>
  <c r="L72" i="39"/>
  <c r="K20" i="43"/>
  <c r="J20" i="45"/>
  <c r="J22" i="46" s="1"/>
  <c r="L9" i="43"/>
  <c r="K9" i="44"/>
  <c r="K9" i="45"/>
  <c r="K11" i="46" s="1"/>
  <c r="L5" i="43"/>
  <c r="K5" i="44"/>
  <c r="K5" i="45"/>
  <c r="K7" i="46" s="1"/>
  <c r="R66" i="39" l="1"/>
  <c r="M5" i="43"/>
  <c r="L5" i="44"/>
  <c r="L5" i="45" s="1"/>
  <c r="L7" i="46" s="1"/>
  <c r="J56" i="39"/>
  <c r="I4" i="44"/>
  <c r="M9" i="43"/>
  <c r="L9" i="44"/>
  <c r="L9" i="45"/>
  <c r="L11" i="46" s="1"/>
  <c r="L12" i="43"/>
  <c r="K12" i="44"/>
  <c r="K12" i="45" s="1"/>
  <c r="K14" i="46" s="1"/>
  <c r="L10" i="43"/>
  <c r="K10" i="44"/>
  <c r="K10" i="45" s="1"/>
  <c r="K12" i="46" s="1"/>
  <c r="M14" i="43"/>
  <c r="L14" i="44"/>
  <c r="L14" i="45" s="1"/>
  <c r="L16" i="46" s="1"/>
  <c r="L71" i="39"/>
  <c r="K19" i="44"/>
  <c r="K19" i="45" s="1"/>
  <c r="K21" i="46" s="1"/>
  <c r="S74" i="39"/>
  <c r="K18" i="43"/>
  <c r="K18" i="44" s="1"/>
  <c r="J18" i="45"/>
  <c r="J20" i="46" s="1"/>
  <c r="N65" i="39"/>
  <c r="M19" i="43"/>
  <c r="N73" i="39"/>
  <c r="M21" i="44"/>
  <c r="L11" i="43"/>
  <c r="K11" i="44"/>
  <c r="K11" i="45"/>
  <c r="K13" i="46" s="1"/>
  <c r="L13" i="43"/>
  <c r="K13" i="44"/>
  <c r="K13" i="45" s="1"/>
  <c r="K15" i="46" s="1"/>
  <c r="L20" i="43"/>
  <c r="J4" i="43"/>
  <c r="I4" i="45"/>
  <c r="I6" i="46" s="1"/>
  <c r="M72" i="39"/>
  <c r="L20" i="44"/>
  <c r="V64" i="39"/>
  <c r="M21" i="43"/>
  <c r="L21" i="45"/>
  <c r="L23" i="46" s="1"/>
  <c r="L17" i="43"/>
  <c r="V63" i="39"/>
  <c r="L70" i="39"/>
  <c r="J55" i="39"/>
  <c r="I3" i="44"/>
  <c r="I3" i="45" s="1"/>
  <c r="I5" i="46" s="1"/>
  <c r="N62" i="39"/>
  <c r="K69" i="39"/>
  <c r="J17" i="44"/>
  <c r="J17" i="45" s="1"/>
  <c r="J19" i="46" s="1"/>
  <c r="J3" i="43"/>
  <c r="K20" i="44"/>
  <c r="K20" i="45" s="1"/>
  <c r="K22" i="46" s="1"/>
  <c r="L22" i="43"/>
  <c r="K22" i="44"/>
  <c r="K22" i="45"/>
  <c r="K24" i="46" s="1"/>
  <c r="M10" i="43" l="1"/>
  <c r="L10" i="44"/>
  <c r="L10" i="45" s="1"/>
  <c r="L12" i="46" s="1"/>
  <c r="O73" i="39"/>
  <c r="N21" i="44"/>
  <c r="N19" i="43"/>
  <c r="M22" i="43"/>
  <c r="L22" i="44"/>
  <c r="L22" i="45" s="1"/>
  <c r="L24" i="46" s="1"/>
  <c r="W64" i="39"/>
  <c r="N72" i="39"/>
  <c r="N9" i="43"/>
  <c r="M9" i="44"/>
  <c r="M9" i="45"/>
  <c r="M11" i="46" s="1"/>
  <c r="K3" i="43"/>
  <c r="K4" i="43"/>
  <c r="N14" i="43"/>
  <c r="M14" i="44"/>
  <c r="M14" i="45" s="1"/>
  <c r="M16" i="46" s="1"/>
  <c r="M70" i="39"/>
  <c r="M13" i="43"/>
  <c r="L13" i="44"/>
  <c r="L13" i="45" s="1"/>
  <c r="L15" i="46" s="1"/>
  <c r="W63" i="39"/>
  <c r="M17" i="43"/>
  <c r="M12" i="43"/>
  <c r="L12" i="44"/>
  <c r="L12" i="45" s="1"/>
  <c r="L14" i="46" s="1"/>
  <c r="N21" i="43"/>
  <c r="M21" i="45"/>
  <c r="M23" i="46" s="1"/>
  <c r="O65" i="39"/>
  <c r="M71" i="39"/>
  <c r="L19" i="44"/>
  <c r="L19" i="45" s="1"/>
  <c r="L21" i="46" s="1"/>
  <c r="N5" i="43"/>
  <c r="M5" i="44"/>
  <c r="M5" i="45" s="1"/>
  <c r="M7" i="46" s="1"/>
  <c r="M11" i="43"/>
  <c r="L11" i="44"/>
  <c r="L11" i="45"/>
  <c r="L13" i="46" s="1"/>
  <c r="L18" i="43"/>
  <c r="L18" i="44" s="1"/>
  <c r="K18" i="45"/>
  <c r="K20" i="46" s="1"/>
  <c r="K56" i="39"/>
  <c r="J4" i="44"/>
  <c r="J4" i="45" s="1"/>
  <c r="J6" i="46" s="1"/>
  <c r="L69" i="39"/>
  <c r="K17" i="44"/>
  <c r="K17" i="45" s="1"/>
  <c r="K19" i="46" s="1"/>
  <c r="T74" i="39"/>
  <c r="M20" i="43"/>
  <c r="M20" i="44" s="1"/>
  <c r="L20" i="45"/>
  <c r="L22" i="46" s="1"/>
  <c r="O62" i="39"/>
  <c r="K55" i="39"/>
  <c r="J3" i="44"/>
  <c r="J3" i="45" s="1"/>
  <c r="J5" i="46" s="1"/>
  <c r="S66" i="39"/>
  <c r="O9" i="43" l="1"/>
  <c r="N9" i="44"/>
  <c r="N9" i="45" s="1"/>
  <c r="N11" i="46" s="1"/>
  <c r="O72" i="39"/>
  <c r="N11" i="43"/>
  <c r="M11" i="44"/>
  <c r="M11" i="45" s="1"/>
  <c r="M13" i="46" s="1"/>
  <c r="X64" i="39"/>
  <c r="N13" i="43"/>
  <c r="M13" i="44"/>
  <c r="M13" i="45" s="1"/>
  <c r="M15" i="46" s="1"/>
  <c r="T66" i="39"/>
  <c r="L55" i="39"/>
  <c r="K3" i="44"/>
  <c r="N70" i="39"/>
  <c r="N22" i="43"/>
  <c r="M22" i="44"/>
  <c r="M22" i="45" s="1"/>
  <c r="M24" i="46" s="1"/>
  <c r="P62" i="39"/>
  <c r="N12" i="43"/>
  <c r="M12" i="44"/>
  <c r="M12" i="45" s="1"/>
  <c r="M14" i="46" s="1"/>
  <c r="L56" i="39"/>
  <c r="K4" i="44"/>
  <c r="K4" i="45" s="1"/>
  <c r="K6" i="46" s="1"/>
  <c r="M18" i="43"/>
  <c r="L18" i="45"/>
  <c r="L20" i="46" s="1"/>
  <c r="N71" i="39"/>
  <c r="M19" i="44"/>
  <c r="M19" i="45" s="1"/>
  <c r="M21" i="46" s="1"/>
  <c r="P65" i="39"/>
  <c r="O14" i="43"/>
  <c r="N14" i="44"/>
  <c r="N14" i="45" s="1"/>
  <c r="N16" i="46" s="1"/>
  <c r="P73" i="39"/>
  <c r="N17" i="43"/>
  <c r="X63" i="39"/>
  <c r="O5" i="43"/>
  <c r="N5" i="44"/>
  <c r="N5" i="45"/>
  <c r="N7" i="46" s="1"/>
  <c r="N20" i="43"/>
  <c r="M20" i="45"/>
  <c r="M22" i="46" s="1"/>
  <c r="O19" i="43"/>
  <c r="O21" i="43"/>
  <c r="N21" i="45"/>
  <c r="N23" i="46" s="1"/>
  <c r="L4" i="43"/>
  <c r="U74" i="39"/>
  <c r="M69" i="39"/>
  <c r="L17" i="44"/>
  <c r="L17" i="45" s="1"/>
  <c r="L19" i="46" s="1"/>
  <c r="L3" i="43"/>
  <c r="K3" i="45"/>
  <c r="K5" i="46" s="1"/>
  <c r="N10" i="43"/>
  <c r="M10" i="44"/>
  <c r="M10" i="45" s="1"/>
  <c r="M12" i="46" s="1"/>
  <c r="P21" i="43" l="1"/>
  <c r="M55" i="39"/>
  <c r="L3" i="44"/>
  <c r="L3" i="45" s="1"/>
  <c r="L5" i="46" s="1"/>
  <c r="Q65" i="39"/>
  <c r="U66" i="39"/>
  <c r="P19" i="43"/>
  <c r="O71" i="39"/>
  <c r="N19" i="44"/>
  <c r="N19" i="45" s="1"/>
  <c r="N21" i="46" s="1"/>
  <c r="N18" i="43"/>
  <c r="N18" i="44" s="1"/>
  <c r="M18" i="45"/>
  <c r="M20" i="46" s="1"/>
  <c r="O20" i="43"/>
  <c r="O20" i="44" s="1"/>
  <c r="N20" i="45"/>
  <c r="N22" i="46" s="1"/>
  <c r="M3" i="43"/>
  <c r="Q62" i="39"/>
  <c r="V74" i="39"/>
  <c r="Q73" i="39"/>
  <c r="P21" i="44"/>
  <c r="O22" i="43"/>
  <c r="N22" i="44"/>
  <c r="N22" i="45" s="1"/>
  <c r="N24" i="46" s="1"/>
  <c r="M4" i="43"/>
  <c r="L4" i="45"/>
  <c r="L6" i="46" s="1"/>
  <c r="M18" i="44"/>
  <c r="O70" i="39"/>
  <c r="P14" i="43"/>
  <c r="O14" i="44"/>
  <c r="O14" i="45" s="1"/>
  <c r="O16" i="46" s="1"/>
  <c r="M56" i="39"/>
  <c r="L4" i="44"/>
  <c r="Y64" i="39"/>
  <c r="O10" i="43"/>
  <c r="N10" i="44"/>
  <c r="N10" i="45" s="1"/>
  <c r="N12" i="46" s="1"/>
  <c r="P5" i="43"/>
  <c r="O5" i="44"/>
  <c r="O5" i="45" s="1"/>
  <c r="O7" i="46" s="1"/>
  <c r="O12" i="43"/>
  <c r="N12" i="44"/>
  <c r="N12" i="45" s="1"/>
  <c r="N14" i="46" s="1"/>
  <c r="P72" i="39"/>
  <c r="O13" i="43"/>
  <c r="N13" i="44"/>
  <c r="N13" i="45" s="1"/>
  <c r="N15" i="46" s="1"/>
  <c r="O11" i="43"/>
  <c r="N11" i="44"/>
  <c r="N11" i="45"/>
  <c r="N13" i="46" s="1"/>
  <c r="Y63" i="39"/>
  <c r="N69" i="39"/>
  <c r="M17" i="44"/>
  <c r="M17" i="45" s="1"/>
  <c r="M19" i="46" s="1"/>
  <c r="N20" i="44"/>
  <c r="O17" i="43"/>
  <c r="O21" i="44"/>
  <c r="O21" i="45" s="1"/>
  <c r="O23" i="46" s="1"/>
  <c r="P9" i="43"/>
  <c r="O9" i="44"/>
  <c r="O9" i="45" s="1"/>
  <c r="O11" i="46" s="1"/>
  <c r="N56" i="39" l="1"/>
  <c r="M4" i="44"/>
  <c r="N4" i="43"/>
  <c r="M4" i="45"/>
  <c r="M6" i="46" s="1"/>
  <c r="N3" i="43"/>
  <c r="O18" i="43"/>
  <c r="N18" i="45"/>
  <c r="N20" i="46" s="1"/>
  <c r="Q19" i="43"/>
  <c r="O69" i="39"/>
  <c r="N17" i="44"/>
  <c r="N17" i="45" s="1"/>
  <c r="N19" i="46" s="1"/>
  <c r="R65" i="39"/>
  <c r="P20" i="43"/>
  <c r="O20" i="45"/>
  <c r="O22" i="46" s="1"/>
  <c r="P20" i="44"/>
  <c r="Q72" i="39"/>
  <c r="Q9" i="43"/>
  <c r="P9" i="44"/>
  <c r="P9" i="45"/>
  <c r="P11" i="46" s="1"/>
  <c r="P17" i="43"/>
  <c r="Q5" i="43"/>
  <c r="P5" i="44"/>
  <c r="P5" i="45" s="1"/>
  <c r="P7" i="46" s="1"/>
  <c r="P22" i="43"/>
  <c r="O22" i="44"/>
  <c r="O22" i="45" s="1"/>
  <c r="O24" i="46" s="1"/>
  <c r="V66" i="39"/>
  <c r="Z63" i="39"/>
  <c r="P10" i="43"/>
  <c r="O10" i="44"/>
  <c r="O10" i="45" s="1"/>
  <c r="O12" i="46" s="1"/>
  <c r="W74" i="39"/>
  <c r="N55" i="39"/>
  <c r="M3" i="44"/>
  <c r="M3" i="45" s="1"/>
  <c r="M5" i="46" s="1"/>
  <c r="Q14" i="43"/>
  <c r="P14" i="44"/>
  <c r="P14" i="45" s="1"/>
  <c r="P16" i="46" s="1"/>
  <c r="P70" i="39"/>
  <c r="O18" i="44"/>
  <c r="P12" i="43"/>
  <c r="O12" i="44"/>
  <c r="O12" i="45" s="1"/>
  <c r="O14" i="46" s="1"/>
  <c r="P71" i="39"/>
  <c r="O19" i="44"/>
  <c r="O19" i="45" s="1"/>
  <c r="O21" i="46" s="1"/>
  <c r="Z64" i="39"/>
  <c r="R62" i="39"/>
  <c r="P13" i="43"/>
  <c r="O13" i="44"/>
  <c r="O13" i="45" s="1"/>
  <c r="O15" i="46" s="1"/>
  <c r="R73" i="39"/>
  <c r="P11" i="43"/>
  <c r="O11" i="44"/>
  <c r="O11" i="45" s="1"/>
  <c r="O13" i="46" s="1"/>
  <c r="Q21" i="43"/>
  <c r="P21" i="45"/>
  <c r="P23" i="46" s="1"/>
  <c r="Q10" i="43" l="1"/>
  <c r="P10" i="44"/>
  <c r="P10" i="45" s="1"/>
  <c r="P12" i="46" s="1"/>
  <c r="AA64" i="39"/>
  <c r="W66" i="39"/>
  <c r="P18" i="43"/>
  <c r="O18" i="45"/>
  <c r="O20" i="46" s="1"/>
  <c r="Q11" i="43"/>
  <c r="P11" i="44"/>
  <c r="P11" i="45" s="1"/>
  <c r="P13" i="46" s="1"/>
  <c r="S62" i="39"/>
  <c r="Q12" i="43"/>
  <c r="P12" i="44"/>
  <c r="P12" i="45" s="1"/>
  <c r="P14" i="46" s="1"/>
  <c r="R5" i="43"/>
  <c r="Q5" i="44"/>
  <c r="Q5" i="45" s="1"/>
  <c r="Q7" i="46" s="1"/>
  <c r="R14" i="43"/>
  <c r="Q14" i="44"/>
  <c r="Q14" i="45" s="1"/>
  <c r="Q16" i="46" s="1"/>
  <c r="Q17" i="43"/>
  <c r="Q20" i="43"/>
  <c r="Q20" i="44" s="1"/>
  <c r="P20" i="45"/>
  <c r="P22" i="46" s="1"/>
  <c r="S65" i="39"/>
  <c r="P69" i="39"/>
  <c r="O17" i="44"/>
  <c r="O17" i="45" s="1"/>
  <c r="O19" i="46" s="1"/>
  <c r="R19" i="43"/>
  <c r="R21" i="43"/>
  <c r="Q70" i="39"/>
  <c r="Q22" i="43"/>
  <c r="P22" i="44"/>
  <c r="P22" i="45" s="1"/>
  <c r="P24" i="46" s="1"/>
  <c r="Q21" i="44"/>
  <c r="Q21" i="45" s="1"/>
  <c r="Q23" i="46" s="1"/>
  <c r="O4" i="43"/>
  <c r="AA63" i="39"/>
  <c r="O3" i="43"/>
  <c r="S73" i="39"/>
  <c r="O55" i="39"/>
  <c r="N3" i="44"/>
  <c r="N3" i="45" s="1"/>
  <c r="N5" i="46" s="1"/>
  <c r="X74" i="39"/>
  <c r="Q13" i="43"/>
  <c r="P13" i="44"/>
  <c r="P13" i="45" s="1"/>
  <c r="P15" i="46" s="1"/>
  <c r="Q71" i="39"/>
  <c r="P19" i="44"/>
  <c r="P19" i="45" s="1"/>
  <c r="P21" i="46" s="1"/>
  <c r="R9" i="43"/>
  <c r="Q9" i="44"/>
  <c r="Q9" i="45" s="1"/>
  <c r="Q11" i="46" s="1"/>
  <c r="R72" i="39"/>
  <c r="O56" i="39"/>
  <c r="N4" i="44"/>
  <c r="N4" i="45" s="1"/>
  <c r="N6" i="46" s="1"/>
  <c r="S19" i="43" l="1"/>
  <c r="T65" i="39"/>
  <c r="P4" i="43"/>
  <c r="R17" i="43"/>
  <c r="Q18" i="43"/>
  <c r="P18" i="45"/>
  <c r="P20" i="46" s="1"/>
  <c r="Y74" i="39"/>
  <c r="R12" i="43"/>
  <c r="Q12" i="44"/>
  <c r="Q12" i="45" s="1"/>
  <c r="Q14" i="46" s="1"/>
  <c r="X66" i="39"/>
  <c r="R22" i="43"/>
  <c r="Q22" i="44"/>
  <c r="Q22" i="45" s="1"/>
  <c r="Q24" i="46" s="1"/>
  <c r="AB64" i="39"/>
  <c r="P55" i="39"/>
  <c r="O3" i="44"/>
  <c r="T73" i="39"/>
  <c r="S9" i="43"/>
  <c r="R9" i="44"/>
  <c r="R9" i="45" s="1"/>
  <c r="R11" i="46" s="1"/>
  <c r="T62" i="39"/>
  <c r="P3" i="43"/>
  <c r="O3" i="45"/>
  <c r="O5" i="46" s="1"/>
  <c r="R11" i="43"/>
  <c r="Q11" i="44"/>
  <c r="Q11" i="45" s="1"/>
  <c r="Q13" i="46" s="1"/>
  <c r="AB63" i="39"/>
  <c r="S14" i="43"/>
  <c r="R14" i="44"/>
  <c r="R14" i="45" s="1"/>
  <c r="R16" i="46" s="1"/>
  <c r="P18" i="44"/>
  <c r="S21" i="43"/>
  <c r="S21" i="44" s="1"/>
  <c r="R21" i="44"/>
  <c r="R21" i="45" s="1"/>
  <c r="R23" i="46" s="1"/>
  <c r="Q69" i="39"/>
  <c r="P17" i="44"/>
  <c r="P17" i="45" s="1"/>
  <c r="P19" i="46" s="1"/>
  <c r="P56" i="39"/>
  <c r="O4" i="44"/>
  <c r="O4" i="45" s="1"/>
  <c r="O6" i="46" s="1"/>
  <c r="S72" i="39"/>
  <c r="R20" i="43"/>
  <c r="Q20" i="45"/>
  <c r="Q22" i="46" s="1"/>
  <c r="R71" i="39"/>
  <c r="Q19" i="44"/>
  <c r="Q19" i="45" s="1"/>
  <c r="Q21" i="46" s="1"/>
  <c r="R13" i="43"/>
  <c r="Q13" i="44"/>
  <c r="Q13" i="45" s="1"/>
  <c r="Q15" i="46" s="1"/>
  <c r="R70" i="39"/>
  <c r="S5" i="43"/>
  <c r="R5" i="44"/>
  <c r="R5" i="45" s="1"/>
  <c r="R7" i="46" s="1"/>
  <c r="R10" i="43"/>
  <c r="Q10" i="44"/>
  <c r="Q10" i="45" s="1"/>
  <c r="Q12" i="46" s="1"/>
  <c r="Y66" i="39" l="1"/>
  <c r="Q3" i="43"/>
  <c r="S10" i="43"/>
  <c r="R10" i="44"/>
  <c r="R10" i="45" s="1"/>
  <c r="R12" i="46" s="1"/>
  <c r="R18" i="43"/>
  <c r="R18" i="44" s="1"/>
  <c r="U73" i="39"/>
  <c r="T5" i="43"/>
  <c r="S5" i="44"/>
  <c r="S5" i="45" s="1"/>
  <c r="S7" i="46" s="1"/>
  <c r="T9" i="43"/>
  <c r="S9" i="44"/>
  <c r="S9" i="45" s="1"/>
  <c r="S11" i="46" s="1"/>
  <c r="S17" i="43"/>
  <c r="Q18" i="44"/>
  <c r="Q18" i="45" s="1"/>
  <c r="Q20" i="46" s="1"/>
  <c r="Q55" i="39"/>
  <c r="P3" i="44"/>
  <c r="P3" i="45" s="1"/>
  <c r="P5" i="46" s="1"/>
  <c r="S20" i="43"/>
  <c r="S20" i="44" s="1"/>
  <c r="R20" i="44"/>
  <c r="R20" i="45" s="1"/>
  <c r="R22" i="46" s="1"/>
  <c r="Q4" i="43"/>
  <c r="P4" i="45"/>
  <c r="P6" i="46" s="1"/>
  <c r="T21" i="43"/>
  <c r="T21" i="44" s="1"/>
  <c r="S21" i="45"/>
  <c r="S23" i="46" s="1"/>
  <c r="S70" i="39"/>
  <c r="S71" i="39"/>
  <c r="R19" i="44"/>
  <c r="R19" i="45" s="1"/>
  <c r="R21" i="46" s="1"/>
  <c r="S11" i="43"/>
  <c r="R11" i="44"/>
  <c r="R11" i="45" s="1"/>
  <c r="R13" i="46" s="1"/>
  <c r="T72" i="39"/>
  <c r="S12" i="43"/>
  <c r="R12" i="44"/>
  <c r="R12" i="45" s="1"/>
  <c r="R14" i="46" s="1"/>
  <c r="Z74" i="39"/>
  <c r="T14" i="43"/>
  <c r="S14" i="44"/>
  <c r="S14" i="45" s="1"/>
  <c r="S16" i="46" s="1"/>
  <c r="U65" i="39"/>
  <c r="S13" i="43"/>
  <c r="R13" i="44"/>
  <c r="R13" i="45" s="1"/>
  <c r="R15" i="46" s="1"/>
  <c r="Q56" i="39"/>
  <c r="P4" i="44"/>
  <c r="U62" i="39"/>
  <c r="R69" i="39"/>
  <c r="Q17" i="44"/>
  <c r="Q17" i="45" s="1"/>
  <c r="Q19" i="46" s="1"/>
  <c r="T19" i="43"/>
  <c r="S22" i="43"/>
  <c r="R22" i="44"/>
  <c r="R22" i="45" s="1"/>
  <c r="R24" i="46" s="1"/>
  <c r="T71" i="39" l="1"/>
  <c r="S19" i="44"/>
  <c r="S19" i="45" s="1"/>
  <c r="S21" i="46" s="1"/>
  <c r="V73" i="39"/>
  <c r="U19" i="43"/>
  <c r="T20" i="43"/>
  <c r="S20" i="45"/>
  <c r="S22" i="46" s="1"/>
  <c r="T11" i="43"/>
  <c r="S11" i="44"/>
  <c r="S11" i="45" s="1"/>
  <c r="S13" i="46" s="1"/>
  <c r="U9" i="43"/>
  <c r="T9" i="44"/>
  <c r="T9" i="45" s="1"/>
  <c r="T11" i="46" s="1"/>
  <c r="U5" i="43"/>
  <c r="T5" i="44"/>
  <c r="T5" i="45" s="1"/>
  <c r="T7" i="46" s="1"/>
  <c r="T22" i="43"/>
  <c r="S22" i="44"/>
  <c r="S22" i="45" s="1"/>
  <c r="S24" i="46" s="1"/>
  <c r="R4" i="43"/>
  <c r="AA74" i="39"/>
  <c r="S18" i="43"/>
  <c r="S18" i="44" s="1"/>
  <c r="R18" i="45"/>
  <c r="R20" i="46" s="1"/>
  <c r="T10" i="43"/>
  <c r="S10" i="44"/>
  <c r="S10" i="45" s="1"/>
  <c r="S12" i="46" s="1"/>
  <c r="R55" i="39"/>
  <c r="Q3" i="44"/>
  <c r="Q3" i="45" s="1"/>
  <c r="Q5" i="46" s="1"/>
  <c r="T13" i="43"/>
  <c r="S13" i="44"/>
  <c r="S13" i="45" s="1"/>
  <c r="S15" i="46" s="1"/>
  <c r="U14" i="43"/>
  <c r="T14" i="44"/>
  <c r="T14" i="45" s="1"/>
  <c r="T16" i="46" s="1"/>
  <c r="T12" i="43"/>
  <c r="S12" i="44"/>
  <c r="S12" i="45" s="1"/>
  <c r="S14" i="46" s="1"/>
  <c r="R3" i="43"/>
  <c r="U21" i="43"/>
  <c r="T21" i="45"/>
  <c r="T23" i="46" s="1"/>
  <c r="R56" i="39"/>
  <c r="Q4" i="44"/>
  <c r="Q4" i="45" s="1"/>
  <c r="Q6" i="46" s="1"/>
  <c r="T70" i="39"/>
  <c r="V65" i="39"/>
  <c r="T20" i="44"/>
  <c r="U72" i="39"/>
  <c r="S69" i="39"/>
  <c r="R17" i="44"/>
  <c r="R17" i="45" s="1"/>
  <c r="R19" i="46" s="1"/>
  <c r="V62" i="39"/>
  <c r="T17" i="43"/>
  <c r="Z66" i="39"/>
  <c r="V72" i="39" l="1"/>
  <c r="W65" i="39"/>
  <c r="V5" i="43"/>
  <c r="U5" i="44"/>
  <c r="U5" i="45" s="1"/>
  <c r="U7" i="46" s="1"/>
  <c r="S56" i="39"/>
  <c r="R4" i="44"/>
  <c r="R4" i="45" s="1"/>
  <c r="R6" i="46" s="1"/>
  <c r="V9" i="43"/>
  <c r="U9" i="44"/>
  <c r="U9" i="45" s="1"/>
  <c r="U11" i="46" s="1"/>
  <c r="S3" i="43"/>
  <c r="AA66" i="39"/>
  <c r="AB74" i="39"/>
  <c r="U20" i="43"/>
  <c r="T20" i="45"/>
  <c r="T22" i="46" s="1"/>
  <c r="S55" i="39"/>
  <c r="R3" i="44"/>
  <c r="R3" i="45" s="1"/>
  <c r="R5" i="46" s="1"/>
  <c r="V21" i="43"/>
  <c r="T18" i="43"/>
  <c r="S18" i="45"/>
  <c r="S20" i="46" s="1"/>
  <c r="U13" i="43"/>
  <c r="T13" i="44"/>
  <c r="T13" i="45" s="1"/>
  <c r="T15" i="46" s="1"/>
  <c r="U12" i="43"/>
  <c r="T12" i="44"/>
  <c r="T12" i="45" s="1"/>
  <c r="T14" i="46" s="1"/>
  <c r="S4" i="43"/>
  <c r="V19" i="43"/>
  <c r="U70" i="39"/>
  <c r="U11" i="43"/>
  <c r="T11" i="44"/>
  <c r="T11" i="45" s="1"/>
  <c r="T13" i="46" s="1"/>
  <c r="U17" i="43"/>
  <c r="V21" i="44"/>
  <c r="W73" i="39"/>
  <c r="U10" i="43"/>
  <c r="T10" i="44"/>
  <c r="T10" i="45" s="1"/>
  <c r="T12" i="46" s="1"/>
  <c r="W62" i="39"/>
  <c r="U21" i="44"/>
  <c r="U21" i="45" s="1"/>
  <c r="U23" i="46" s="1"/>
  <c r="U22" i="43"/>
  <c r="T22" i="44"/>
  <c r="T22" i="45" s="1"/>
  <c r="T24" i="46" s="1"/>
  <c r="T69" i="39"/>
  <c r="S17" i="44"/>
  <c r="S17" i="45" s="1"/>
  <c r="S19" i="46" s="1"/>
  <c r="V14" i="43"/>
  <c r="U14" i="44"/>
  <c r="U14" i="45" s="1"/>
  <c r="U16" i="46" s="1"/>
  <c r="U71" i="39"/>
  <c r="T19" i="44"/>
  <c r="T19" i="45" s="1"/>
  <c r="T21" i="46" s="1"/>
  <c r="V22" i="43" l="1"/>
  <c r="U22" i="44"/>
  <c r="U22" i="45" s="1"/>
  <c r="U24" i="46" s="1"/>
  <c r="T4" i="43"/>
  <c r="X62" i="39"/>
  <c r="AB66" i="39"/>
  <c r="V12" i="43"/>
  <c r="U12" i="44"/>
  <c r="U12" i="45" s="1"/>
  <c r="U14" i="46" s="1"/>
  <c r="V10" i="43"/>
  <c r="U10" i="44"/>
  <c r="U10" i="45" s="1"/>
  <c r="U12" i="46" s="1"/>
  <c r="T3" i="43"/>
  <c r="X73" i="39"/>
  <c r="V13" i="43"/>
  <c r="U13" i="44"/>
  <c r="U13" i="45" s="1"/>
  <c r="U15" i="46" s="1"/>
  <c r="W9" i="43"/>
  <c r="V9" i="44"/>
  <c r="V9" i="45"/>
  <c r="V11" i="46" s="1"/>
  <c r="V71" i="39"/>
  <c r="U19" i="44"/>
  <c r="U19" i="45" s="1"/>
  <c r="U21" i="46" s="1"/>
  <c r="V17" i="43"/>
  <c r="U18" i="43"/>
  <c r="U18" i="44" s="1"/>
  <c r="T18" i="45"/>
  <c r="T20" i="46" s="1"/>
  <c r="T56" i="39"/>
  <c r="S4" i="44"/>
  <c r="S4" i="45" s="1"/>
  <c r="S6" i="46" s="1"/>
  <c r="W21" i="43"/>
  <c r="V21" i="45"/>
  <c r="V23" i="46" s="1"/>
  <c r="W5" i="43"/>
  <c r="V5" i="44"/>
  <c r="V5" i="45" s="1"/>
  <c r="V7" i="46" s="1"/>
  <c r="W14" i="43"/>
  <c r="V14" i="44"/>
  <c r="V14" i="45" s="1"/>
  <c r="V16" i="46" s="1"/>
  <c r="V11" i="43"/>
  <c r="U11" i="44"/>
  <c r="U11" i="45" s="1"/>
  <c r="U13" i="46" s="1"/>
  <c r="V20" i="43"/>
  <c r="V20" i="44" s="1"/>
  <c r="U20" i="45"/>
  <c r="U22" i="46" s="1"/>
  <c r="T18" i="44"/>
  <c r="U69" i="39"/>
  <c r="T17" i="44"/>
  <c r="T17" i="45" s="1"/>
  <c r="T19" i="46" s="1"/>
  <c r="V70" i="39"/>
  <c r="T55" i="39"/>
  <c r="S3" i="44"/>
  <c r="S3" i="45" s="1"/>
  <c r="S5" i="46" s="1"/>
  <c r="X65" i="39"/>
  <c r="W19" i="43"/>
  <c r="U20" i="44"/>
  <c r="W72" i="39"/>
  <c r="V69" i="39" l="1"/>
  <c r="U17" i="44"/>
  <c r="U17" i="45" s="1"/>
  <c r="U19" i="46" s="1"/>
  <c r="W17" i="43"/>
  <c r="X72" i="39"/>
  <c r="Y62" i="39"/>
  <c r="X21" i="43"/>
  <c r="W21" i="45"/>
  <c r="W23" i="46" s="1"/>
  <c r="W70" i="39"/>
  <c r="U3" i="43"/>
  <c r="W71" i="39"/>
  <c r="V19" i="44"/>
  <c r="V19" i="45" s="1"/>
  <c r="V21" i="46" s="1"/>
  <c r="X14" i="43"/>
  <c r="W14" i="44"/>
  <c r="W14" i="45" s="1"/>
  <c r="W16" i="46" s="1"/>
  <c r="X9" i="43"/>
  <c r="W9" i="44"/>
  <c r="W9" i="45" s="1"/>
  <c r="W11" i="46" s="1"/>
  <c r="U56" i="39"/>
  <c r="T4" i="44"/>
  <c r="T4" i="45" s="1"/>
  <c r="T6" i="46" s="1"/>
  <c r="W20" i="43"/>
  <c r="V20" i="45"/>
  <c r="V22" i="46" s="1"/>
  <c r="U4" i="43"/>
  <c r="W10" i="43"/>
  <c r="V10" i="44"/>
  <c r="V10" i="45" s="1"/>
  <c r="V12" i="46" s="1"/>
  <c r="W11" i="43"/>
  <c r="V11" i="44"/>
  <c r="V11" i="45" s="1"/>
  <c r="V13" i="46" s="1"/>
  <c r="X5" i="43"/>
  <c r="W5" i="44"/>
  <c r="W5" i="45" s="1"/>
  <c r="W7" i="46" s="1"/>
  <c r="W13" i="43"/>
  <c r="V13" i="44"/>
  <c r="V13" i="45" s="1"/>
  <c r="V15" i="46" s="1"/>
  <c r="U55" i="39"/>
  <c r="T3" i="44"/>
  <c r="T3" i="45" s="1"/>
  <c r="T5" i="46" s="1"/>
  <c r="V18" i="43"/>
  <c r="V18" i="44" s="1"/>
  <c r="U18" i="45"/>
  <c r="U20" i="46" s="1"/>
  <c r="W12" i="43"/>
  <c r="V12" i="44"/>
  <c r="V12" i="45" s="1"/>
  <c r="V14" i="46" s="1"/>
  <c r="X19" i="43"/>
  <c r="Y65" i="39"/>
  <c r="Y73" i="39"/>
  <c r="W22" i="43"/>
  <c r="V22" i="44"/>
  <c r="V22" i="45" s="1"/>
  <c r="V24" i="46" s="1"/>
  <c r="W21" i="44"/>
  <c r="Y19" i="43" l="1"/>
  <c r="V4" i="43"/>
  <c r="V55" i="39"/>
  <c r="U3" i="44"/>
  <c r="X20" i="43"/>
  <c r="Z62" i="39"/>
  <c r="X71" i="39"/>
  <c r="W19" i="44"/>
  <c r="W19" i="45" s="1"/>
  <c r="W21" i="46" s="1"/>
  <c r="V3" i="43"/>
  <c r="U3" i="45"/>
  <c r="U5" i="46" s="1"/>
  <c r="Y21" i="43"/>
  <c r="W20" i="44"/>
  <c r="W20" i="45" s="1"/>
  <c r="W22" i="46" s="1"/>
  <c r="Z65" i="39"/>
  <c r="X12" i="43"/>
  <c r="W12" i="44"/>
  <c r="W12" i="45" s="1"/>
  <c r="W14" i="46" s="1"/>
  <c r="X70" i="39"/>
  <c r="V56" i="39"/>
  <c r="U4" i="44"/>
  <c r="U4" i="45" s="1"/>
  <c r="U6" i="46" s="1"/>
  <c r="X22" i="43"/>
  <c r="W22" i="44"/>
  <c r="W22" i="45" s="1"/>
  <c r="W24" i="46" s="1"/>
  <c r="X11" i="43"/>
  <c r="W11" i="44"/>
  <c r="W11" i="45" s="1"/>
  <c r="W13" i="46" s="1"/>
  <c r="W18" i="43"/>
  <c r="W18" i="44" s="1"/>
  <c r="V18" i="45"/>
  <c r="V20" i="46" s="1"/>
  <c r="Y72" i="39"/>
  <c r="X13" i="43"/>
  <c r="W13" i="44"/>
  <c r="W13" i="45" s="1"/>
  <c r="W15" i="46" s="1"/>
  <c r="Y9" i="43"/>
  <c r="X9" i="44"/>
  <c r="X9" i="45" s="1"/>
  <c r="X11" i="46" s="1"/>
  <c r="X17" i="43"/>
  <c r="Y14" i="43"/>
  <c r="X14" i="44"/>
  <c r="X14" i="45" s="1"/>
  <c r="X16" i="46" s="1"/>
  <c r="X10" i="43"/>
  <c r="W10" i="44"/>
  <c r="W10" i="45" s="1"/>
  <c r="W12" i="46" s="1"/>
  <c r="Y21" i="44"/>
  <c r="Z73" i="39"/>
  <c r="Y5" i="43"/>
  <c r="X5" i="44"/>
  <c r="X5" i="45" s="1"/>
  <c r="X7" i="46" s="1"/>
  <c r="X21" i="44"/>
  <c r="X21" i="45" s="1"/>
  <c r="X23" i="46" s="1"/>
  <c r="W69" i="39"/>
  <c r="V17" i="44"/>
  <c r="V17" i="45" s="1"/>
  <c r="V19" i="46" s="1"/>
  <c r="Y11" i="43" l="1"/>
  <c r="X11" i="44"/>
  <c r="X11" i="45" s="1"/>
  <c r="X13" i="46" s="1"/>
  <c r="W3" i="43"/>
  <c r="Y71" i="39"/>
  <c r="X19" i="44"/>
  <c r="X19" i="45" s="1"/>
  <c r="X21" i="46" s="1"/>
  <c r="Y22" i="43"/>
  <c r="X22" i="44"/>
  <c r="X22" i="45" s="1"/>
  <c r="X24" i="46" s="1"/>
  <c r="Y17" i="43"/>
  <c r="Y20" i="43"/>
  <c r="Y70" i="39"/>
  <c r="X18" i="44"/>
  <c r="W55" i="39"/>
  <c r="V3" i="44"/>
  <c r="V3" i="45" s="1"/>
  <c r="V5" i="46" s="1"/>
  <c r="Z21" i="43"/>
  <c r="Y21" i="45"/>
  <c r="Y23" i="46" s="1"/>
  <c r="Z14" i="43"/>
  <c r="Y14" i="44"/>
  <c r="Y14" i="45" s="1"/>
  <c r="Y16" i="46" s="1"/>
  <c r="X69" i="39"/>
  <c r="W17" i="44"/>
  <c r="W17" i="45" s="1"/>
  <c r="W19" i="46" s="1"/>
  <c r="Y12" i="43"/>
  <c r="X12" i="44"/>
  <c r="X12" i="45" s="1"/>
  <c r="X14" i="46" s="1"/>
  <c r="Z9" i="43"/>
  <c r="Y9" i="44"/>
  <c r="Y9" i="45"/>
  <c r="Y11" i="46" s="1"/>
  <c r="W4" i="43"/>
  <c r="Z5" i="43"/>
  <c r="Y5" i="44"/>
  <c r="Y5" i="45" s="1"/>
  <c r="Y7" i="46" s="1"/>
  <c r="Y13" i="43"/>
  <c r="X13" i="44"/>
  <c r="X13" i="45" s="1"/>
  <c r="X15" i="46" s="1"/>
  <c r="Z21" i="44"/>
  <c r="AA73" i="39"/>
  <c r="Z72" i="39"/>
  <c r="X18" i="43"/>
  <c r="W18" i="45"/>
  <c r="W20" i="46" s="1"/>
  <c r="Y10" i="43"/>
  <c r="X10" i="44"/>
  <c r="X10" i="45" s="1"/>
  <c r="X12" i="46" s="1"/>
  <c r="AA62" i="39"/>
  <c r="W56" i="39"/>
  <c r="V4" i="44"/>
  <c r="V4" i="45" s="1"/>
  <c r="V6" i="46" s="1"/>
  <c r="X20" i="44"/>
  <c r="X20" i="45" s="1"/>
  <c r="X22" i="46" s="1"/>
  <c r="AA65" i="39"/>
  <c r="Z19" i="43"/>
  <c r="AA5" i="43" l="1"/>
  <c r="Z5" i="44"/>
  <c r="Z5" i="45" s="1"/>
  <c r="Z7" i="46" s="1"/>
  <c r="X55" i="39"/>
  <c r="W3" i="44"/>
  <c r="W3" i="45" s="1"/>
  <c r="W5" i="46" s="1"/>
  <c r="Z10" i="43"/>
  <c r="Y10" i="44"/>
  <c r="Y10" i="45" s="1"/>
  <c r="Y12" i="46" s="1"/>
  <c r="Z17" i="43"/>
  <c r="X56" i="39"/>
  <c r="W4" i="44"/>
  <c r="W4" i="45" s="1"/>
  <c r="W6" i="46" s="1"/>
  <c r="Z20" i="43"/>
  <c r="Z22" i="43"/>
  <c r="Y22" i="44"/>
  <c r="Y22" i="45" s="1"/>
  <c r="Y24" i="46" s="1"/>
  <c r="Z71" i="39"/>
  <c r="Y19" i="44"/>
  <c r="Y19" i="45" s="1"/>
  <c r="Y21" i="46" s="1"/>
  <c r="X4" i="43"/>
  <c r="Z70" i="39"/>
  <c r="AB62" i="39"/>
  <c r="Y18" i="43"/>
  <c r="Y18" i="44" s="1"/>
  <c r="X18" i="45"/>
  <c r="X20" i="46" s="1"/>
  <c r="Z12" i="43"/>
  <c r="Y12" i="44"/>
  <c r="Y12" i="45" s="1"/>
  <c r="Y14" i="46" s="1"/>
  <c r="X3" i="43"/>
  <c r="AA19" i="43"/>
  <c r="AA14" i="43"/>
  <c r="Z14" i="44"/>
  <c r="Z14" i="45" s="1"/>
  <c r="Z16" i="46" s="1"/>
  <c r="Z13" i="43"/>
  <c r="Y13" i="44"/>
  <c r="Y13" i="45" s="1"/>
  <c r="Y15" i="46" s="1"/>
  <c r="AA21" i="43"/>
  <c r="Z21" i="45"/>
  <c r="Z23" i="46" s="1"/>
  <c r="AA9" i="43"/>
  <c r="Z9" i="44"/>
  <c r="Z9" i="45"/>
  <c r="Z11" i="46" s="1"/>
  <c r="Y20" i="44"/>
  <c r="Y20" i="45" s="1"/>
  <c r="Y22" i="46" s="1"/>
  <c r="AA72" i="39"/>
  <c r="Z20" i="44"/>
  <c r="AA21" i="44"/>
  <c r="AB73" i="39"/>
  <c r="Y69" i="39"/>
  <c r="X17" i="44"/>
  <c r="X17" i="45" s="1"/>
  <c r="X19" i="46" s="1"/>
  <c r="AB65" i="39"/>
  <c r="Z11" i="43"/>
  <c r="Y11" i="44"/>
  <c r="Y11" i="45" s="1"/>
  <c r="Y13" i="46" s="1"/>
  <c r="AB19" i="43" l="1"/>
  <c r="AA22" i="43"/>
  <c r="Z22" i="44"/>
  <c r="Z22" i="45" s="1"/>
  <c r="Z24" i="46" s="1"/>
  <c r="Y56" i="39"/>
  <c r="X4" i="44"/>
  <c r="Z69" i="39"/>
  <c r="Y17" i="44"/>
  <c r="Y17" i="45" s="1"/>
  <c r="Y19" i="46" s="1"/>
  <c r="AB21" i="43"/>
  <c r="AA21" i="45"/>
  <c r="AA23" i="46" s="1"/>
  <c r="AA13" i="43"/>
  <c r="Z13" i="44"/>
  <c r="Z13" i="45" s="1"/>
  <c r="Z15" i="46" s="1"/>
  <c r="AA20" i="43"/>
  <c r="AA20" i="44" s="1"/>
  <c r="Z20" i="45"/>
  <c r="Z22" i="46" s="1"/>
  <c r="AA12" i="43"/>
  <c r="Z12" i="44"/>
  <c r="Z12" i="45" s="1"/>
  <c r="Z14" i="46" s="1"/>
  <c r="AA17" i="43"/>
  <c r="Y55" i="39"/>
  <c r="X3" i="44"/>
  <c r="X3" i="45" s="1"/>
  <c r="X5" i="46" s="1"/>
  <c r="AA10" i="43"/>
  <c r="Z10" i="44"/>
  <c r="Z10" i="45" s="1"/>
  <c r="Z12" i="46" s="1"/>
  <c r="AB72" i="39"/>
  <c r="Y3" i="43"/>
  <c r="AB9" i="43"/>
  <c r="AA9" i="44"/>
  <c r="AA9" i="45" s="1"/>
  <c r="AA11" i="46" s="1"/>
  <c r="Z18" i="43"/>
  <c r="Y18" i="45"/>
  <c r="Y20" i="46" s="1"/>
  <c r="AA70" i="39"/>
  <c r="Z18" i="44"/>
  <c r="AB5" i="43"/>
  <c r="AA5" i="44"/>
  <c r="AA5" i="45" s="1"/>
  <c r="AA7" i="46" s="1"/>
  <c r="Y4" i="43"/>
  <c r="X4" i="45"/>
  <c r="X6" i="46" s="1"/>
  <c r="AA11" i="43"/>
  <c r="Z11" i="44"/>
  <c r="Z11" i="45" s="1"/>
  <c r="Z13" i="46" s="1"/>
  <c r="AB14" i="43"/>
  <c r="AA14" i="44"/>
  <c r="AA14" i="45" s="1"/>
  <c r="AA16" i="46" s="1"/>
  <c r="AA71" i="39"/>
  <c r="Z19" i="44"/>
  <c r="Z19" i="45" s="1"/>
  <c r="Z21" i="46" s="1"/>
  <c r="AB12" i="43" l="1"/>
  <c r="AA12" i="44"/>
  <c r="AA12" i="45" s="1"/>
  <c r="AA14" i="46" s="1"/>
  <c r="AB20" i="43"/>
  <c r="AA20" i="45"/>
  <c r="AA22" i="46" s="1"/>
  <c r="Z3" i="43"/>
  <c r="AB13" i="43"/>
  <c r="AA13" i="44"/>
  <c r="AA13" i="45" s="1"/>
  <c r="AA15" i="46" s="1"/>
  <c r="AB11" i="43"/>
  <c r="AA11" i="44"/>
  <c r="AA11" i="45" s="1"/>
  <c r="AA13" i="46" s="1"/>
  <c r="AB22" i="43"/>
  <c r="AA22" i="44"/>
  <c r="AA22" i="45" s="1"/>
  <c r="AA24" i="46" s="1"/>
  <c r="AA69" i="39"/>
  <c r="Z17" i="44"/>
  <c r="Z17" i="45" s="1"/>
  <c r="Z19" i="46" s="1"/>
  <c r="AB17" i="43"/>
  <c r="AB20" i="44"/>
  <c r="AB9" i="44"/>
  <c r="AB9" i="45"/>
  <c r="AB11" i="46" s="1"/>
  <c r="AC11" i="46" s="1"/>
  <c r="AB14" i="44"/>
  <c r="AB14" i="45" s="1"/>
  <c r="AB16" i="46" s="1"/>
  <c r="AC16" i="46" s="1"/>
  <c r="Z4" i="43"/>
  <c r="Y4" i="45"/>
  <c r="Y6" i="46" s="1"/>
  <c r="AB10" i="43"/>
  <c r="AA10" i="44"/>
  <c r="AA10" i="45" s="1"/>
  <c r="AA12" i="46" s="1"/>
  <c r="AB21" i="44"/>
  <c r="AB21" i="45" s="1"/>
  <c r="AB23" i="46" s="1"/>
  <c r="AC23" i="46" s="1"/>
  <c r="Z56" i="39"/>
  <c r="Y4" i="44"/>
  <c r="AB5" i="44"/>
  <c r="AB5" i="45"/>
  <c r="AB7" i="46" s="1"/>
  <c r="AC7" i="46" s="1"/>
  <c r="Z55" i="39"/>
  <c r="Y3" i="44"/>
  <c r="Y3" i="45" s="1"/>
  <c r="Y5" i="46" s="1"/>
  <c r="AB70" i="39"/>
  <c r="AB71" i="39"/>
  <c r="AB19" i="44" s="1"/>
  <c r="AB19" i="45" s="1"/>
  <c r="AB21" i="46" s="1"/>
  <c r="AC21" i="46" s="1"/>
  <c r="AA19" i="44"/>
  <c r="AA19" i="45" s="1"/>
  <c r="AA21" i="46" s="1"/>
  <c r="AA18" i="43"/>
  <c r="Z18" i="45"/>
  <c r="Z20" i="46" s="1"/>
  <c r="AA4" i="43" l="1"/>
  <c r="AB18" i="43"/>
  <c r="AB11" i="44"/>
  <c r="AB11" i="45" s="1"/>
  <c r="AB13" i="46" s="1"/>
  <c r="AC13" i="46" s="1"/>
  <c r="AB18" i="44"/>
  <c r="AA55" i="39"/>
  <c r="Z3" i="44"/>
  <c r="AB10" i="44"/>
  <c r="AB10" i="45" s="1"/>
  <c r="AB12" i="46" s="1"/>
  <c r="AC12" i="46" s="1"/>
  <c r="AA3" i="43"/>
  <c r="Z3" i="45"/>
  <c r="Z5" i="46" s="1"/>
  <c r="AB20" i="45"/>
  <c r="AB22" i="46" s="1"/>
  <c r="AC22" i="46" s="1"/>
  <c r="AA56" i="39"/>
  <c r="Z4" i="44"/>
  <c r="Z4" i="45" s="1"/>
  <c r="Z6" i="46" s="1"/>
  <c r="AB22" i="44"/>
  <c r="AB22" i="45" s="1"/>
  <c r="AB24" i="46" s="1"/>
  <c r="AC24" i="46" s="1"/>
  <c r="AB13" i="44"/>
  <c r="AB13" i="45" s="1"/>
  <c r="AB15" i="46" s="1"/>
  <c r="AC15" i="46" s="1"/>
  <c r="AA18" i="44"/>
  <c r="AA18" i="45" s="1"/>
  <c r="AA20" i="46" s="1"/>
  <c r="AB69" i="39"/>
  <c r="AB17" i="44" s="1"/>
  <c r="AB17" i="45" s="1"/>
  <c r="AB19" i="46" s="1"/>
  <c r="AC19" i="46" s="1"/>
  <c r="AA17" i="44"/>
  <c r="AA17" i="45" s="1"/>
  <c r="AA19" i="46" s="1"/>
  <c r="AB12" i="44"/>
  <c r="AB12" i="45" s="1"/>
  <c r="AB14" i="46" s="1"/>
  <c r="AC14" i="46" s="1"/>
  <c r="AB55" i="39" l="1"/>
  <c r="AA3" i="44"/>
  <c r="AA3" i="45" s="1"/>
  <c r="AA5" i="46" s="1"/>
  <c r="AB4" i="43"/>
  <c r="AB3" i="43"/>
  <c r="AB18" i="45"/>
  <c r="AB20" i="46" s="1"/>
  <c r="AC20" i="46" s="1"/>
  <c r="AB56" i="39"/>
  <c r="AA4" i="44"/>
  <c r="AA4" i="45" s="1"/>
  <c r="AA6" i="46" s="1"/>
  <c r="AB4" i="44" l="1"/>
  <c r="AB4" i="45" s="1"/>
  <c r="AB6" i="46" s="1"/>
  <c r="AC6" i="46" s="1"/>
  <c r="AB3" i="44"/>
  <c r="AB3" i="45" s="1"/>
  <c r="AB5" i="46" s="1"/>
  <c r="AC5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<sst xmlns="http://schemas.openxmlformats.org/spreadsheetml/2006/main" count="83514" uniqueCount="6653">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</sst>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423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TX</v>
      </c>
    </row>
    <row r="3" spans="1:3" x14ac:dyDescent="0.25">
      <c r="A3" s="3" t="s">
        <v>3</v>
      </c>
      <c r="B3" t="str">
        <f>IFERROR(INDEX(Geography!A:A, MATCH($B$2, Geography!B:B, 0)), "")</f>
        <v>48</v>
      </c>
    </row>
    <row r="4" spans="1:3" x14ac:dyDescent="0.25">
      <c r="A4" s="3" t="s">
        <v>4</v>
      </c>
      <c r="B4">
        <f>IFERROR(INDEX(Geography!D:D, MATCH($B$2, Geography!B:B, 0)), "")</f>
        <v>7</v>
      </c>
    </row>
    <row r="5" spans="1:3" x14ac:dyDescent="0.25">
      <c r="A5" s="3" t="s">
        <v>5</v>
      </c>
      <c r="B5" t="str">
        <f>Region_crosswalk!K3</f>
        <v>Southwest</v>
      </c>
    </row>
    <row r="6" spans="1:3" x14ac:dyDescent="0.25">
      <c r="A6" s="3" t="s">
        <v>6</v>
      </c>
      <c r="B6" t="str">
        <f>Region_crosswalk!K4</f>
        <v>Interior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Southwest</v>
      </c>
      <c r="L3" s="8">
        <f>IFERROR(--IFERROR(INDEX($D$2:$D$97, MATCH(About!$B$2&amp;VLOOKUP("key_separator", Keys!$B:$C, 2, FALSE)&amp;$J3, $H$2:$H$97, 0)), ""), VLOOKUP("zero_test", Keys!$B:$C, 2, FALSE))</f>
        <v>0.65</v>
      </c>
      <c r="M3" t="str">
        <f>IFERROR(INDEX($E$2:$E$97, MATCH(About!$B$2&amp;VLOOKUP("key_separator", Keys!$B:$C, 2, FALSE)&amp;$J3, $H$2:$H$97, 0))&amp;"", "")</f>
        <v>Gulf Coast</v>
      </c>
      <c r="N3" s="8">
        <f>IFERROR(--IFERROR(INDEX($F$2:$F$97, MATCH(About!$B$2&amp;VLOOKUP("key_separator", Keys!$B:$C, 2, FALSE)&amp;$J3, $H$2:$H$97, 0)), ""), VLOOKUP("zero_test", Keys!$B:$C, 2, FALSE))</f>
        <v>0.35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Interior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0.19356300997280146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12296514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33595053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688698586500000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172151196000000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10054195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1114338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4142235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530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3470726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1.0426200215E+16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1156118116000000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7894640557000000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2077133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1.278184496382593E+16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8247381760152425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0.19356300997280146</v>
      </c>
    </row>
    <row r="10" spans="1:2" x14ac:dyDescent="0.25">
      <c r="A10" t="s">
        <v>3840</v>
      </c>
      <c r="B10" s="16">
        <f>B8*B9</f>
        <v>126633.37307343609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6343466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0.34604197268602183</v>
      </c>
    </row>
    <row r="6" spans="1:4" x14ac:dyDescent="0.25">
      <c r="A6" s="4" t="s">
        <v>4525</v>
      </c>
      <c r="B6" s="18">
        <f>IFERROR(NG_calcs!$B$3/NG_calcs!$B$8, VLOOKUP("zero_test", Keys!$B:$C, 2, FALSE))</f>
        <v>0.26651327738677638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2.2668187845314356E-2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8.4105549936673685E-2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6156335366420698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3641565761419798.5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1296323862543281.3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251815224175918.16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1274597072775926.5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30991319057346.98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52215651516874.867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0.6965675906158868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0.54610965562673575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1026170793091502.8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1503481154177627.5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238138045467568.03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171679870420479.16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507063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8113008000000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403237000000000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403237000000000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436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51720500000000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8.6099414500000009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8.6573354000000009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8.7279733000000004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8.9666909500000003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9.0647096999999999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9.3187829000000004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9.3962348999999996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9.4239940000000004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9.3915082499999993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9.4254964500000007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9.303567450000001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9.0729330000000008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8.8849353999999998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8.7740024999999999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8.5999137499999989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8.5833022500000009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8.6187620499999991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8.6782548000000013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8.7617217000000007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8.9463399999999993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9.0694958500000009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9.1494063499999996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9.243139750000001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9.3352094000000001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9.4498404999999988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9.5799149000000003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108.959343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108.373306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92.416411999999994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86.785522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83.637527000000006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85.053329000000005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81.092033000000001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79.881172000000007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82.505889999999994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73.966599000000002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74.083939000000001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74.388306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68.122955000000005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69.078536999999997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67.304657000000006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63.892040000000001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62.483607999999997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68.501114000000001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69.473312000000007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68.968597000000003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69.286406999999997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71.687331999999998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74.797104000000004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77.384170999999995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81.109665000000007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80.589607000000001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2203766.3730734363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2223982.9383473927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2229801.5005026506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2248841.7355790422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2262271.4345876859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2252881.2706369134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2214782.3747672574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2210323.4533341262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2174221.7945671519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2145935.5556346187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2119826.3867674647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2090173.7103694151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2070028.8962147345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2041052.9805850529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2015554.9583216836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2023908.5312876878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2032156.1710428279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2040701.9874608975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2063185.3885935391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2073681.1429459299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2078606.5028722461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2071243.6724343277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2063889.6152087024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2051636.2145670152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2028460.6366605621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1998338.1485248767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0.99462150758379664</v>
      </c>
      <c r="E31" s="18">
        <f>IF(D7=VLOOKUP("zero_test", Keys!$B:$C, 2, FALSE), VLOOKUP("index_base_factor", Keys!$B:$C, 2, FALSE), E7/D7)</f>
        <v>0.85275992226351383</v>
      </c>
      <c r="F31" s="18">
        <f>IF(E7=VLOOKUP("zero_test", Keys!$B:$C, 2, FALSE), VLOOKUP("index_base_factor", Keys!$B:$C, 2, FALSE), F7/E7)</f>
        <v>0.93907045428251434</v>
      </c>
      <c r="G31" s="18">
        <f>IF(F7=VLOOKUP("zero_test", Keys!$B:$C, 2, FALSE), VLOOKUP("index_base_factor", Keys!$B:$C, 2, FALSE), G7/F7)</f>
        <v>0.96372672621592348</v>
      </c>
      <c r="H31" s="18">
        <f>IF(G7=VLOOKUP("zero_test", Keys!$B:$C, 2, FALSE), VLOOKUP("index_base_factor", Keys!$B:$C, 2, FALSE), H7/G7)</f>
        <v>1.0169278319288422</v>
      </c>
      <c r="I31" s="18">
        <f>IF(H7=VLOOKUP("zero_test", Keys!$B:$C, 2, FALSE), VLOOKUP("index_base_factor", Keys!$B:$C, 2, FALSE), I7/H7)</f>
        <v>0.95342573833882505</v>
      </c>
      <c r="J31" s="18">
        <f>IF(I7=VLOOKUP("zero_test", Keys!$B:$C, 2, FALSE), VLOOKUP("index_base_factor", Keys!$B:$C, 2, FALSE), J7/I7)</f>
        <v>0.98506806457793461</v>
      </c>
      <c r="K31" s="18">
        <f>IF(J7=VLOOKUP("zero_test", Keys!$B:$C, 2, FALSE), VLOOKUP("index_base_factor", Keys!$B:$C, 2, FALSE), K7/J7)</f>
        <v>1.0328577803039742</v>
      </c>
      <c r="L31" s="18">
        <f>IF(K7=VLOOKUP("zero_test", Keys!$B:$C, 2, FALSE), VLOOKUP("index_base_factor", Keys!$B:$C, 2, FALSE), L7/K7)</f>
        <v>0.89650083163759586</v>
      </c>
      <c r="M31" s="18">
        <f>IF(L7=VLOOKUP("zero_test", Keys!$B:$C, 2, FALSE), VLOOKUP("index_base_factor", Keys!$B:$C, 2, FALSE), M7/L7)</f>
        <v>1.0015863917171588</v>
      </c>
      <c r="N31" s="18">
        <f>IF(M7=VLOOKUP("zero_test", Keys!$B:$C, 2, FALSE), VLOOKUP("index_base_factor", Keys!$B:$C, 2, FALSE), N7/M7)</f>
        <v>1.0041084073566877</v>
      </c>
      <c r="O31" s="18">
        <f>IF(N7=VLOOKUP("zero_test", Keys!$B:$C, 2, FALSE), VLOOKUP("index_base_factor", Keys!$B:$C, 2, FALSE), O7/N7)</f>
        <v>0.91577505475121324</v>
      </c>
      <c r="P31" s="18">
        <f>IF(O7=VLOOKUP("zero_test", Keys!$B:$C, 2, FALSE), VLOOKUP("index_base_factor", Keys!$B:$C, 2, FALSE), P7/O7)</f>
        <v>1.0140273128198856</v>
      </c>
      <c r="Q31" s="18">
        <f>IF(P7=VLOOKUP("zero_test", Keys!$B:$C, 2, FALSE), VLOOKUP("index_base_factor", Keys!$B:$C, 2, FALSE), Q7/P7)</f>
        <v>0.97432082268910836</v>
      </c>
      <c r="R31" s="18">
        <f>IF(Q7=VLOOKUP("zero_test", Keys!$B:$C, 2, FALSE), VLOOKUP("index_base_factor", Keys!$B:$C, 2, FALSE), R7/Q7)</f>
        <v>0.94929597516558173</v>
      </c>
      <c r="S31" s="18">
        <f>IF(R7=VLOOKUP("zero_test", Keys!$B:$C, 2, FALSE), VLOOKUP("index_base_factor", Keys!$B:$C, 2, FALSE), S7/R7)</f>
        <v>0.97795606463653373</v>
      </c>
      <c r="T31" s="18">
        <f>IF(S7=VLOOKUP("zero_test", Keys!$B:$C, 2, FALSE), VLOOKUP("index_base_factor", Keys!$B:$C, 2, FALSE), T7/S7)</f>
        <v>1.0963053541978562</v>
      </c>
      <c r="U31" s="18">
        <f>IF(T7=VLOOKUP("zero_test", Keys!$B:$C, 2, FALSE), VLOOKUP("index_base_factor", Keys!$B:$C, 2, FALSE), U7/T7)</f>
        <v>1.0141924407243947</v>
      </c>
      <c r="V31" s="18">
        <f>IF(U7=VLOOKUP("zero_test", Keys!$B:$C, 2, FALSE), VLOOKUP("index_base_factor", Keys!$B:$C, 2, FALSE), V7/U7)</f>
        <v>0.99273512395666408</v>
      </c>
      <c r="W31" s="18">
        <f>IF(V7=VLOOKUP("zero_test", Keys!$B:$C, 2, FALSE), VLOOKUP("index_base_factor", Keys!$B:$C, 2, FALSE), W7/V7)</f>
        <v>1.0046080392210965</v>
      </c>
      <c r="X31" s="18">
        <f>IF(W7=VLOOKUP("zero_test", Keys!$B:$C, 2, FALSE), VLOOKUP("index_base_factor", Keys!$B:$C, 2, FALSE), X7/W7)</f>
        <v>1.0346521793228505</v>
      </c>
      <c r="Y31" s="18">
        <f>IF(X7=VLOOKUP("zero_test", Keys!$B:$C, 2, FALSE), VLOOKUP("index_base_factor", Keys!$B:$C, 2, FALSE), Y7/X7)</f>
        <v>1.043379658765931</v>
      </c>
      <c r="Z31" s="18">
        <f>IF(Y7=VLOOKUP("zero_test", Keys!$B:$C, 2, FALSE), VLOOKUP("index_base_factor", Keys!$B:$C, 2, FALSE), Z7/Y7)</f>
        <v>1.0345877963403503</v>
      </c>
      <c r="AA31" s="18">
        <f>IF(Z7=VLOOKUP("zero_test", Keys!$B:$C, 2, FALSE), VLOOKUP("index_base_factor", Keys!$B:$C, 2, FALSE), AA7/Z7)</f>
        <v>1.0481428430628275</v>
      </c>
      <c r="AB31" s="18">
        <f>IF(AA7=VLOOKUP("zero_test", Keys!$B:$C, 2, FALSE), VLOOKUP("index_base_factor", Keys!$B:$C, 2, FALSE), AB7/AA7)</f>
        <v>0.99358821171311695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1.005504561241819</v>
      </c>
      <c r="E32" s="18">
        <f>IF(D8=VLOOKUP("zero_test", Keys!$B:$C, 2, FALSE), VLOOKUP("index_base_factor", Keys!$B:$C, 2, FALSE), E8/D8)</f>
        <v>1.0081593119287027</v>
      </c>
      <c r="F32" s="18">
        <f>IF(E8=VLOOKUP("zero_test", Keys!$B:$C, 2, FALSE), VLOOKUP("index_base_factor", Keys!$B:$C, 2, FALSE), F8/E8)</f>
        <v>1.0273508685000217</v>
      </c>
      <c r="G32" s="18">
        <f>IF(F8=VLOOKUP("zero_test", Keys!$B:$C, 2, FALSE), VLOOKUP("index_base_factor", Keys!$B:$C, 2, FALSE), G8/F8)</f>
        <v>1.010931429503545</v>
      </c>
      <c r="H32" s="18">
        <f>IF(G8=VLOOKUP("zero_test", Keys!$B:$C, 2, FALSE), VLOOKUP("index_base_factor", Keys!$B:$C, 2, FALSE), H8/G8)</f>
        <v>1.0280288292078454</v>
      </c>
      <c r="I32" s="18">
        <f>IF(H8=VLOOKUP("zero_test", Keys!$B:$C, 2, FALSE), VLOOKUP("index_base_factor", Keys!$B:$C, 2, FALSE), I8/H8)</f>
        <v>1.0083113858141282</v>
      </c>
      <c r="J32" s="18">
        <f>IF(I8=VLOOKUP("zero_test", Keys!$B:$C, 2, FALSE), VLOOKUP("index_base_factor", Keys!$B:$C, 2, FALSE), J8/I8)</f>
        <v>1.0029542790591581</v>
      </c>
      <c r="K32" s="18">
        <f>IF(J8=VLOOKUP("zero_test", Keys!$B:$C, 2, FALSE), VLOOKUP("index_base_factor", Keys!$B:$C, 2, FALSE), K8/J8)</f>
        <v>0.996552868136376</v>
      </c>
      <c r="L32" s="18">
        <f>IF(K8=VLOOKUP("zero_test", Keys!$B:$C, 2, FALSE), VLOOKUP("index_base_factor", Keys!$B:$C, 2, FALSE), L8/K8)</f>
        <v>1.003619035313098</v>
      </c>
      <c r="M32" s="18">
        <f>IF(L8=VLOOKUP("zero_test", Keys!$B:$C, 2, FALSE), VLOOKUP("index_base_factor", Keys!$B:$C, 2, FALSE), M8/L8)</f>
        <v>0.98706391746611932</v>
      </c>
      <c r="N32" s="18">
        <f>IF(M8=VLOOKUP("zero_test", Keys!$B:$C, 2, FALSE), VLOOKUP("index_base_factor", Keys!$B:$C, 2, FALSE), N8/M8)</f>
        <v>0.97521010609752712</v>
      </c>
      <c r="O32" s="18">
        <f>IF(N8=VLOOKUP("zero_test", Keys!$B:$C, 2, FALSE), VLOOKUP("index_base_factor", Keys!$B:$C, 2, FALSE), O8/N8)</f>
        <v>0.97927929149261861</v>
      </c>
      <c r="P32" s="18">
        <f>IF(O8=VLOOKUP("zero_test", Keys!$B:$C, 2, FALSE), VLOOKUP("index_base_factor", Keys!$B:$C, 2, FALSE), P8/O8)</f>
        <v>0.9875144956034233</v>
      </c>
      <c r="Q32" s="18">
        <f>IF(P8=VLOOKUP("zero_test", Keys!$B:$C, 2, FALSE), VLOOKUP("index_base_factor", Keys!$B:$C, 2, FALSE), Q8/P8)</f>
        <v>0.98015857073211443</v>
      </c>
      <c r="R32" s="18">
        <f>IF(Q8=VLOOKUP("zero_test", Keys!$B:$C, 2, FALSE), VLOOKUP("index_base_factor", Keys!$B:$C, 2, FALSE), R8/Q8)</f>
        <v>0.99806841086051612</v>
      </c>
      <c r="S32" s="18">
        <f>IF(R8=VLOOKUP("zero_test", Keys!$B:$C, 2, FALSE), VLOOKUP("index_base_factor", Keys!$B:$C, 2, FALSE), S8/R8)</f>
        <v>1.0041312537957052</v>
      </c>
      <c r="T32" s="18">
        <f>IF(S8=VLOOKUP("zero_test", Keys!$B:$C, 2, FALSE), VLOOKUP("index_base_factor", Keys!$B:$C, 2, FALSE), T8/S8)</f>
        <v>1.0069027024594561</v>
      </c>
      <c r="U32" s="18">
        <f>IF(T8=VLOOKUP("zero_test", Keys!$B:$C, 2, FALSE), VLOOKUP("index_base_factor", Keys!$B:$C, 2, FALSE), U8/T8)</f>
        <v>1.0096179360854902</v>
      </c>
      <c r="V32" s="18">
        <f>IF(U8=VLOOKUP("zero_test", Keys!$B:$C, 2, FALSE), VLOOKUP("index_base_factor", Keys!$B:$C, 2, FALSE), V8/U8)</f>
        <v>1.0210710070830027</v>
      </c>
      <c r="W32" s="18">
        <f>IF(V8=VLOOKUP("zero_test", Keys!$B:$C, 2, FALSE), VLOOKUP("index_base_factor", Keys!$B:$C, 2, FALSE), W8/V8)</f>
        <v>1.0137660596400317</v>
      </c>
      <c r="X32" s="18">
        <f>IF(W8=VLOOKUP("zero_test", Keys!$B:$C, 2, FALSE), VLOOKUP("index_base_factor", Keys!$B:$C, 2, FALSE), X8/W8)</f>
        <v>1.0088109087121968</v>
      </c>
      <c r="Y32" s="18">
        <f>IF(X8=VLOOKUP("zero_test", Keys!$B:$C, 2, FALSE), VLOOKUP("index_base_factor", Keys!$B:$C, 2, FALSE), Y8/X8)</f>
        <v>1.0102447521089717</v>
      </c>
      <c r="Z32" s="18">
        <f>IF(Y8=VLOOKUP("zero_test", Keys!$B:$C, 2, FALSE), VLOOKUP("index_base_factor", Keys!$B:$C, 2, FALSE), Z8/Y8)</f>
        <v>1.0099608631363601</v>
      </c>
      <c r="AA32" s="18">
        <f>IF(Z8=VLOOKUP("zero_test", Keys!$B:$C, 2, FALSE), VLOOKUP("index_base_factor", Keys!$B:$C, 2, FALSE), AA8/Z8)</f>
        <v>1.0122794353172193</v>
      </c>
      <c r="AB32" s="18">
        <f>IF(AA8=VLOOKUP("zero_test", Keys!$B:$C, 2, FALSE), VLOOKUP("index_base_factor", Keys!$B:$C, 2, FALSE), AB8/AA8)</f>
        <v>1.01376471909764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0.99462150758379664</v>
      </c>
      <c r="E45" s="18">
        <f>IF(D21=VLOOKUP("zero_test", Keys!$B:$C, 2, FALSE), VLOOKUP("index_base_factor", Keys!$B:$C, 2, FALSE), E21/D21)</f>
        <v>0.85275992226351383</v>
      </c>
      <c r="F45" s="18">
        <f>IF(E21=VLOOKUP("zero_test", Keys!$B:$C, 2, FALSE), VLOOKUP("index_base_factor", Keys!$B:$C, 2, FALSE), F21/E21)</f>
        <v>0.93907045428251434</v>
      </c>
      <c r="G45" s="18">
        <f>IF(F21=VLOOKUP("zero_test", Keys!$B:$C, 2, FALSE), VLOOKUP("index_base_factor", Keys!$B:$C, 2, FALSE), G21/F21)</f>
        <v>0.96372672621592348</v>
      </c>
      <c r="H45" s="18">
        <f>IF(G21=VLOOKUP("zero_test", Keys!$B:$C, 2, FALSE), VLOOKUP("index_base_factor", Keys!$B:$C, 2, FALSE), H21/G21)</f>
        <v>1.0169278319288422</v>
      </c>
      <c r="I45" s="18">
        <f>IF(H21=VLOOKUP("zero_test", Keys!$B:$C, 2, FALSE), VLOOKUP("index_base_factor", Keys!$B:$C, 2, FALSE), I21/H21)</f>
        <v>0.95342573833882505</v>
      </c>
      <c r="J45" s="18">
        <f>IF(I21=VLOOKUP("zero_test", Keys!$B:$C, 2, FALSE), VLOOKUP("index_base_factor", Keys!$B:$C, 2, FALSE), J21/I21)</f>
        <v>0.98506806457793461</v>
      </c>
      <c r="K45" s="18">
        <f>IF(J21=VLOOKUP("zero_test", Keys!$B:$C, 2, FALSE), VLOOKUP("index_base_factor", Keys!$B:$C, 2, FALSE), K21/J21)</f>
        <v>1.0328577803039742</v>
      </c>
      <c r="L45" s="18">
        <f>IF(K21=VLOOKUP("zero_test", Keys!$B:$C, 2, FALSE), VLOOKUP("index_base_factor", Keys!$B:$C, 2, FALSE), L21/K21)</f>
        <v>0.89650083163759586</v>
      </c>
      <c r="M45" s="18">
        <f>IF(L21=VLOOKUP("zero_test", Keys!$B:$C, 2, FALSE), VLOOKUP("index_base_factor", Keys!$B:$C, 2, FALSE), M21/L21)</f>
        <v>1.0015863917171588</v>
      </c>
      <c r="N45" s="18">
        <f>IF(M21=VLOOKUP("zero_test", Keys!$B:$C, 2, FALSE), VLOOKUP("index_base_factor", Keys!$B:$C, 2, FALSE), N21/M21)</f>
        <v>1.0041084073566877</v>
      </c>
      <c r="O45" s="18">
        <f>IF(N21=VLOOKUP("zero_test", Keys!$B:$C, 2, FALSE), VLOOKUP("index_base_factor", Keys!$B:$C, 2, FALSE), O21/N21)</f>
        <v>0.91577505475121324</v>
      </c>
      <c r="P45" s="18">
        <f>IF(O21=VLOOKUP("zero_test", Keys!$B:$C, 2, FALSE), VLOOKUP("index_base_factor", Keys!$B:$C, 2, FALSE), P21/O21)</f>
        <v>1.0140273128198856</v>
      </c>
      <c r="Q45" s="18">
        <f>IF(P21=VLOOKUP("zero_test", Keys!$B:$C, 2, FALSE), VLOOKUP("index_base_factor", Keys!$B:$C, 2, FALSE), Q21/P21)</f>
        <v>0.97432082268910836</v>
      </c>
      <c r="R45" s="18">
        <f>IF(Q21=VLOOKUP("zero_test", Keys!$B:$C, 2, FALSE), VLOOKUP("index_base_factor", Keys!$B:$C, 2, FALSE), R21/Q21)</f>
        <v>0.94929597516558173</v>
      </c>
      <c r="S45" s="18">
        <f>IF(R21=VLOOKUP("zero_test", Keys!$B:$C, 2, FALSE), VLOOKUP("index_base_factor", Keys!$B:$C, 2, FALSE), S21/R21)</f>
        <v>0.97795606463653373</v>
      </c>
      <c r="T45" s="18">
        <f>IF(S21=VLOOKUP("zero_test", Keys!$B:$C, 2, FALSE), VLOOKUP("index_base_factor", Keys!$B:$C, 2, FALSE), T21/S21)</f>
        <v>1.0963053541978562</v>
      </c>
      <c r="U45" s="18">
        <f>IF(T21=VLOOKUP("zero_test", Keys!$B:$C, 2, FALSE), VLOOKUP("index_base_factor", Keys!$B:$C, 2, FALSE), U21/T21)</f>
        <v>1.0141924407243947</v>
      </c>
      <c r="V45" s="18">
        <f>IF(U21=VLOOKUP("zero_test", Keys!$B:$C, 2, FALSE), VLOOKUP("index_base_factor", Keys!$B:$C, 2, FALSE), V21/U21)</f>
        <v>0.99273512395666408</v>
      </c>
      <c r="W45" s="18">
        <f>IF(V21=VLOOKUP("zero_test", Keys!$B:$C, 2, FALSE), VLOOKUP("index_base_factor", Keys!$B:$C, 2, FALSE), W21/V21)</f>
        <v>1.0046080392210965</v>
      </c>
      <c r="X45" s="18">
        <f>IF(W21=VLOOKUP("zero_test", Keys!$B:$C, 2, FALSE), VLOOKUP("index_base_factor", Keys!$B:$C, 2, FALSE), X21/W21)</f>
        <v>1.0346521793228505</v>
      </c>
      <c r="Y45" s="18">
        <f>IF(X21=VLOOKUP("zero_test", Keys!$B:$C, 2, FALSE), VLOOKUP("index_base_factor", Keys!$B:$C, 2, FALSE), Y21/X21)</f>
        <v>1.043379658765931</v>
      </c>
      <c r="Z45" s="18">
        <f>IF(Y21=VLOOKUP("zero_test", Keys!$B:$C, 2, FALSE), VLOOKUP("index_base_factor", Keys!$B:$C, 2, FALSE), Z21/Y21)</f>
        <v>1.0345877963403503</v>
      </c>
      <c r="AA45" s="18">
        <f>IF(Z21=VLOOKUP("zero_test", Keys!$B:$C, 2, FALSE), VLOOKUP("index_base_factor", Keys!$B:$C, 2, FALSE), AA21/Z21)</f>
        <v>1.0481428430628275</v>
      </c>
      <c r="AB45" s="18">
        <f>IF(AA21=VLOOKUP("zero_test", Keys!$B:$C, 2, FALSE), VLOOKUP("index_base_factor", Keys!$B:$C, 2, FALSE), AB21/AA21)</f>
        <v>0.99358821171311695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1.0091736426877962</v>
      </c>
      <c r="E46" s="18">
        <f>IF(D22=VLOOKUP("zero_test", Keys!$B:$C, 2, FALSE), VLOOKUP("index_base_factor", Keys!$B:$C, 2, FALSE), E22/D22)</f>
        <v>1.0026162800329672</v>
      </c>
      <c r="F46" s="18">
        <f>IF(E22=VLOOKUP("zero_test", Keys!$B:$C, 2, FALSE), VLOOKUP("index_base_factor", Keys!$B:$C, 2, FALSE), F22/E22)</f>
        <v>1.0085389820897059</v>
      </c>
      <c r="G46" s="18">
        <f>IF(F22=VLOOKUP("zero_test", Keys!$B:$C, 2, FALSE), VLOOKUP("index_base_factor", Keys!$B:$C, 2, FALSE), G22/F22)</f>
        <v>1.0059718293182538</v>
      </c>
      <c r="H46" s="18">
        <f>IF(G22=VLOOKUP("zero_test", Keys!$B:$C, 2, FALSE), VLOOKUP("index_base_factor", Keys!$B:$C, 2, FALSE), H22/G22)</f>
        <v>0.99584923196783237</v>
      </c>
      <c r="I46" s="18">
        <f>IF(H22=VLOOKUP("zero_test", Keys!$B:$C, 2, FALSE), VLOOKUP("index_base_factor", Keys!$B:$C, 2, FALSE), I22/H22)</f>
        <v>0.98308881326050301</v>
      </c>
      <c r="J46" s="18">
        <f>IF(I22=VLOOKUP("zero_test", Keys!$B:$C, 2, FALSE), VLOOKUP("index_base_factor", Keys!$B:$C, 2, FALSE), J22/I22)</f>
        <v>0.99798674511593954</v>
      </c>
      <c r="K46" s="18">
        <f>IF(J22=VLOOKUP("zero_test", Keys!$B:$C, 2, FALSE), VLOOKUP("index_base_factor", Keys!$B:$C, 2, FALSE), K22/J22)</f>
        <v>0.98366679830840265</v>
      </c>
      <c r="L46" s="18">
        <f>IF(K22=VLOOKUP("zero_test", Keys!$B:$C, 2, FALSE), VLOOKUP("index_base_factor", Keys!$B:$C, 2, FALSE), L22/K22)</f>
        <v>0.98699017781754672</v>
      </c>
      <c r="M46" s="18">
        <f>IF(L22=VLOOKUP("zero_test", Keys!$B:$C, 2, FALSE), VLOOKUP("index_base_factor", Keys!$B:$C, 2, FALSE), M22/L22)</f>
        <v>0.98783319993063223</v>
      </c>
      <c r="N46" s="18">
        <f>IF(M22=VLOOKUP("zero_test", Keys!$B:$C, 2, FALSE), VLOOKUP("index_base_factor", Keys!$B:$C, 2, FALSE), N22/M22)</f>
        <v>0.98601174295067295</v>
      </c>
      <c r="O46" s="18">
        <f>IF(N22=VLOOKUP("zero_test", Keys!$B:$C, 2, FALSE), VLOOKUP("index_base_factor", Keys!$B:$C, 2, FALSE), O22/N22)</f>
        <v>0.99036213399166706</v>
      </c>
      <c r="P46" s="18">
        <f>IF(O22=VLOOKUP("zero_test", Keys!$B:$C, 2, FALSE), VLOOKUP("index_base_factor", Keys!$B:$C, 2, FALSE), P22/O22)</f>
        <v>0.98600216852882239</v>
      </c>
      <c r="Q46" s="18">
        <f>IF(P22=VLOOKUP("zero_test", Keys!$B:$C, 2, FALSE), VLOOKUP("index_base_factor", Keys!$B:$C, 2, FALSE), Q22/P22)</f>
        <v>0.98750741773686812</v>
      </c>
      <c r="R46" s="18">
        <f>IF(Q22=VLOOKUP("zero_test", Keys!$B:$C, 2, FALSE), VLOOKUP("index_base_factor", Keys!$B:$C, 2, FALSE), R22/Q22)</f>
        <v>1.0041445523137509</v>
      </c>
      <c r="S46" s="18">
        <f>IF(R22=VLOOKUP("zero_test", Keys!$B:$C, 2, FALSE), VLOOKUP("index_base_factor", Keys!$B:$C, 2, FALSE), S22/R22)</f>
        <v>1.0040751049899932</v>
      </c>
      <c r="T46" s="18">
        <f>IF(S22=VLOOKUP("zero_test", Keys!$B:$C, 2, FALSE), VLOOKUP("index_base_factor", Keys!$B:$C, 2, FALSE), T22/S22)</f>
        <v>1.0042052951145404</v>
      </c>
      <c r="U46" s="18">
        <f>IF(T22=VLOOKUP("zero_test", Keys!$B:$C, 2, FALSE), VLOOKUP("index_base_factor", Keys!$B:$C, 2, FALSE), U22/T22)</f>
        <v>1.0110174838221313</v>
      </c>
      <c r="V46" s="18">
        <f>IF(U22=VLOOKUP("zero_test", Keys!$B:$C, 2, FALSE), VLOOKUP("index_base_factor", Keys!$B:$C, 2, FALSE), V22/U22)</f>
        <v>1.0050871600828588</v>
      </c>
      <c r="W46" s="18">
        <f>IF(V22=VLOOKUP("zero_test", Keys!$B:$C, 2, FALSE), VLOOKUP("index_base_factor", Keys!$B:$C, 2, FALSE), W22/V22)</f>
        <v>1.0023751770821039</v>
      </c>
      <c r="X46" s="18">
        <f>IF(W22=VLOOKUP("zero_test", Keys!$B:$C, 2, FALSE), VLOOKUP("index_base_factor", Keys!$B:$C, 2, FALSE), X22/W22)</f>
        <v>0.99645780457833444</v>
      </c>
      <c r="Y46" s="18">
        <f>IF(X22=VLOOKUP("zero_test", Keys!$B:$C, 2, FALSE), VLOOKUP("index_base_factor", Keys!$B:$C, 2, FALSE), Y22/X22)</f>
        <v>0.99644944854943984</v>
      </c>
      <c r="Z46" s="18">
        <f>IF(Y22=VLOOKUP("zero_test", Keys!$B:$C, 2, FALSE), VLOOKUP("index_base_factor", Keys!$B:$C, 2, FALSE), Z22/Y22)</f>
        <v>0.99406295736390526</v>
      </c>
      <c r="AA46" s="18">
        <f>IF(Z22=VLOOKUP("zero_test", Keys!$B:$C, 2, FALSE), VLOOKUP("index_base_factor", Keys!$B:$C, 2, FALSE), AA22/Z22)</f>
        <v>0.98870385610182643</v>
      </c>
      <c r="AB46" s="18">
        <f>IF(AA22=VLOOKUP("zero_test", Keys!$B:$C, 2, FALSE), VLOOKUP("index_base_factor", Keys!$B:$C, 2, FALSE), AB22/AA22)</f>
        <v>0.985150075090796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0.99462150758379664</v>
      </c>
      <c r="E55" s="18">
        <f t="shared" si="1"/>
        <v>0.84817335948877737</v>
      </c>
      <c r="F55" s="18">
        <f t="shared" si="1"/>
        <v>0.79649454200545255</v>
      </c>
      <c r="G55" s="18">
        <f t="shared" si="1"/>
        <v>0.76760307741576617</v>
      </c>
      <c r="H55" s="18">
        <f t="shared" si="1"/>
        <v>0.78059693329832225</v>
      </c>
      <c r="I55" s="18">
        <f t="shared" si="1"/>
        <v>0.74424120747497546</v>
      </c>
      <c r="J55" s="18">
        <f t="shared" si="1"/>
        <v>0.73312824582651914</v>
      </c>
      <c r="K55" s="18">
        <f t="shared" si="1"/>
        <v>0.75721721266252495</v>
      </c>
      <c r="L55" s="18">
        <f t="shared" si="1"/>
        <v>0.67884586088225596</v>
      </c>
      <c r="M55" s="18">
        <f t="shared" si="1"/>
        <v>0.6799227763331871</v>
      </c>
      <c r="N55" s="18">
        <f t="shared" si="1"/>
        <v>0.6827161760694539</v>
      </c>
      <c r="O55" s="18">
        <f t="shared" si="1"/>
        <v>0.62521444351954303</v>
      </c>
      <c r="P55" s="18">
        <f t="shared" si="1"/>
        <v>0.63398452209830236</v>
      </c>
      <c r="Q55" s="18">
        <f t="shared" si="1"/>
        <v>0.61770432114297913</v>
      </c>
      <c r="R55" s="18">
        <f t="shared" si="1"/>
        <v>0.58638422590341799</v>
      </c>
      <c r="S55" s="18">
        <f t="shared" si="1"/>
        <v>0.57345800992944684</v>
      </c>
      <c r="T55" s="18">
        <f t="shared" si="1"/>
        <v>0.62868508669330003</v>
      </c>
      <c r="U55" s="18">
        <f t="shared" si="1"/>
        <v>0.63760766252050571</v>
      </c>
      <c r="V55" s="18">
        <f t="shared" si="1"/>
        <v>0.63297552188801309</v>
      </c>
      <c r="W55" s="18">
        <f t="shared" si="1"/>
        <v>0.63589229791886714</v>
      </c>
      <c r="X55" s="18">
        <f t="shared" si="1"/>
        <v>0.65792735185637119</v>
      </c>
      <c r="Y55" s="18">
        <f t="shared" si="1"/>
        <v>0.68646801587267314</v>
      </c>
      <c r="Z55" s="18">
        <f t="shared" si="1"/>
        <v>0.71021143179984147</v>
      </c>
      <c r="AA55" s="18">
        <f t="shared" si="1"/>
        <v>0.7444030293024072</v>
      </c>
      <c r="AB55" s="18">
        <f t="shared" si="1"/>
        <v>0.7396300746784058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1.005504561241819</v>
      </c>
      <c r="E56" s="18">
        <f t="shared" si="2"/>
        <v>1.0137087866027243</v>
      </c>
      <c r="F56" s="18">
        <f t="shared" si="2"/>
        <v>1.0414346023224119</v>
      </c>
      <c r="G56" s="18">
        <f t="shared" si="2"/>
        <v>1.0528189712602518</v>
      </c>
      <c r="H56" s="18">
        <f t="shared" si="2"/>
        <v>1.082328254392485</v>
      </c>
      <c r="I56" s="18">
        <f t="shared" si="2"/>
        <v>1.0913239020922729</v>
      </c>
      <c r="J56" s="18">
        <f t="shared" si="2"/>
        <v>1.0945479774429829</v>
      </c>
      <c r="K56" s="18">
        <f t="shared" si="2"/>
        <v>1.0907749262336741</v>
      </c>
      <c r="L56" s="18">
        <f t="shared" si="2"/>
        <v>1.0947224792103556</v>
      </c>
      <c r="M56" s="18">
        <f t="shared" si="2"/>
        <v>1.080561058867596</v>
      </c>
      <c r="N56" s="18">
        <f t="shared" si="2"/>
        <v>1.0537740648631246</v>
      </c>
      <c r="O56" s="18">
        <f t="shared" si="2"/>
        <v>1.0319391196324574</v>
      </c>
      <c r="P56" s="18">
        <f t="shared" si="2"/>
        <v>1.0190548392172869</v>
      </c>
      <c r="Q56" s="18">
        <f t="shared" si="2"/>
        <v>0.99883533470486063</v>
      </c>
      <c r="R56" s="18">
        <f t="shared" si="2"/>
        <v>0.99690599522021195</v>
      </c>
      <c r="S56" s="18">
        <f t="shared" si="2"/>
        <v>1.0010244668969268</v>
      </c>
      <c r="T56" s="18">
        <f t="shared" si="2"/>
        <v>1.0079342409465519</v>
      </c>
      <c r="U56" s="18">
        <f t="shared" si="2"/>
        <v>1.0176284880543529</v>
      </c>
      <c r="V56" s="18">
        <f t="shared" si="2"/>
        <v>1.0390709451340114</v>
      </c>
      <c r="W56" s="18">
        <f t="shared" si="2"/>
        <v>1.0533748577349504</v>
      </c>
      <c r="X56" s="18">
        <f t="shared" si="2"/>
        <v>1.0626560474461764</v>
      </c>
      <c r="Y56" s="18">
        <f t="shared" si="2"/>
        <v>1.0735426952293621</v>
      </c>
      <c r="Z56" s="18">
        <f t="shared" si="2"/>
        <v>1.084236107087581</v>
      </c>
      <c r="AA56" s="18">
        <f t="shared" si="2"/>
        <v>1.0975499142331566</v>
      </c>
      <c r="AB56" s="18">
        <f t="shared" si="2"/>
        <v>1.1126573804982149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0.99462150758379664</v>
      </c>
      <c r="E69" s="18">
        <f t="shared" si="15"/>
        <v>0.84817335948877737</v>
      </c>
      <c r="F69" s="18">
        <f t="shared" si="15"/>
        <v>0.79649454200545255</v>
      </c>
      <c r="G69" s="18">
        <f t="shared" si="15"/>
        <v>0.76760307741576617</v>
      </c>
      <c r="H69" s="18">
        <f t="shared" si="15"/>
        <v>0.78059693329832225</v>
      </c>
      <c r="I69" s="18">
        <f t="shared" si="15"/>
        <v>0.74424120747497546</v>
      </c>
      <c r="J69" s="18">
        <f t="shared" si="15"/>
        <v>0.73312824582651914</v>
      </c>
      <c r="K69" s="18">
        <f t="shared" si="15"/>
        <v>0.75721721266252495</v>
      </c>
      <c r="L69" s="18">
        <f t="shared" si="15"/>
        <v>0.67884586088225596</v>
      </c>
      <c r="M69" s="18">
        <f t="shared" si="15"/>
        <v>0.6799227763331871</v>
      </c>
      <c r="N69" s="18">
        <f t="shared" si="15"/>
        <v>0.6827161760694539</v>
      </c>
      <c r="O69" s="18">
        <f t="shared" si="15"/>
        <v>0.62521444351954303</v>
      </c>
      <c r="P69" s="18">
        <f t="shared" si="15"/>
        <v>0.63398452209830236</v>
      </c>
      <c r="Q69" s="18">
        <f t="shared" si="15"/>
        <v>0.61770432114297913</v>
      </c>
      <c r="R69" s="18">
        <f t="shared" si="15"/>
        <v>0.58638422590341799</v>
      </c>
      <c r="S69" s="18">
        <f t="shared" si="15"/>
        <v>0.57345800992944684</v>
      </c>
      <c r="T69" s="18">
        <f t="shared" si="15"/>
        <v>0.62868508669330003</v>
      </c>
      <c r="U69" s="18">
        <f t="shared" si="15"/>
        <v>0.63760766252050571</v>
      </c>
      <c r="V69" s="18">
        <f t="shared" si="15"/>
        <v>0.63297552188801309</v>
      </c>
      <c r="W69" s="18">
        <f t="shared" si="15"/>
        <v>0.63589229791886714</v>
      </c>
      <c r="X69" s="18">
        <f t="shared" si="15"/>
        <v>0.65792735185637119</v>
      </c>
      <c r="Y69" s="18">
        <f t="shared" si="15"/>
        <v>0.68646801587267314</v>
      </c>
      <c r="Z69" s="18">
        <f t="shared" si="15"/>
        <v>0.71021143179984147</v>
      </c>
      <c r="AA69" s="18">
        <f t="shared" si="15"/>
        <v>0.7444030293024072</v>
      </c>
      <c r="AB69" s="18">
        <f t="shared" si="15"/>
        <v>0.7396300746784058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1.0091736426877962</v>
      </c>
      <c r="E70" s="18">
        <f t="shared" si="16"/>
        <v>1.0118139235389572</v>
      </c>
      <c r="F70" s="18">
        <f t="shared" si="16"/>
        <v>1.0204537845101713</v>
      </c>
      <c r="G70" s="18">
        <f t="shared" si="16"/>
        <v>1.0265477603384323</v>
      </c>
      <c r="H70" s="18">
        <f t="shared" si="16"/>
        <v>1.0222867987113262</v>
      </c>
      <c r="I70" s="18">
        <f t="shared" si="16"/>
        <v>1.0049987157569964</v>
      </c>
      <c r="J70" s="18">
        <f t="shared" si="16"/>
        <v>1.0029753971840241</v>
      </c>
      <c r="K70" s="18">
        <f t="shared" si="16"/>
        <v>0.98659359773010746</v>
      </c>
      <c r="L70" s="18">
        <f t="shared" si="16"/>
        <v>0.97375819045729195</v>
      </c>
      <c r="M70" s="18">
        <f t="shared" si="16"/>
        <v>0.96191066923808877</v>
      </c>
      <c r="N70" s="18">
        <f t="shared" si="16"/>
        <v>0.94845521553829615</v>
      </c>
      <c r="O70" s="18">
        <f t="shared" si="16"/>
        <v>0.93931413125603347</v>
      </c>
      <c r="P70" s="18">
        <f t="shared" si="16"/>
        <v>0.9261657703482159</v>
      </c>
      <c r="Q70" s="18">
        <f t="shared" si="16"/>
        <v>0.91459556827284394</v>
      </c>
      <c r="R70" s="18">
        <f t="shared" si="16"/>
        <v>0.91838615745147545</v>
      </c>
      <c r="S70" s="18">
        <f t="shared" si="16"/>
        <v>0.9221286774644466</v>
      </c>
      <c r="T70" s="18">
        <f t="shared" si="16"/>
        <v>0.92600650068676538</v>
      </c>
      <c r="U70" s="18">
        <f t="shared" si="16"/>
        <v>0.93620876232727024</v>
      </c>
      <c r="V70" s="18">
        <f t="shared" si="16"/>
        <v>0.94097140617220421</v>
      </c>
      <c r="W70" s="18">
        <f t="shared" si="16"/>
        <v>0.94320637989105949</v>
      </c>
      <c r="X70" s="18">
        <f t="shared" si="16"/>
        <v>0.93986535857052367</v>
      </c>
      <c r="Y70" s="18">
        <f t="shared" si="16"/>
        <v>0.93652831825831984</v>
      </c>
      <c r="Z70" s="18">
        <f t="shared" si="16"/>
        <v>0.93096810970291011</v>
      </c>
      <c r="AA70" s="18">
        <f t="shared" si="16"/>
        <v>0.92045175997109541</v>
      </c>
      <c r="AB70" s="18">
        <f t="shared" si="16"/>
        <v>0.90678312045297993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Texas</v>
      </c>
    </row>
    <row r="3" spans="1:33" x14ac:dyDescent="0.25">
      <c r="A3" s="3" t="s">
        <v>6638</v>
      </c>
      <c r="B3" s="4" t="str">
        <f>About!$B$2</f>
        <v>TX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TX|electricity|production</v>
      </c>
      <c r="AG10">
        <f>IFERROR(MATCH(AF10, EPS_run_raw!$D$2:$D$3025, 0), VLOOKUP("zero_test", Keys!$B:$C, 2, FALSE))</f>
        <v>2521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TX|hard coal|production</v>
      </c>
      <c r="AG11">
        <f>IFERROR(MATCH(AF11, EPS_run_raw!$D$2:$D$3025, 0), VLOOKUP("zero_test", Keys!$B:$C, 2, FALSE))</f>
        <v>2524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1.04262E+16</v>
      </c>
      <c r="D12" s="17">
        <f>IF($AG12=VLOOKUP("zero_test", Keys!$B:$C, 2, FALSE), VLOOKUP("zero_test", Keys!$B:$C, 2, FALSE), INDEX(EPS_run_raw!$E$2:$AD$3025, $AG12, D$9))</f>
        <v>1.04836E+16</v>
      </c>
      <c r="E12" s="17">
        <f>IF($AG12=VLOOKUP("zero_test", Keys!$B:$C, 2, FALSE), VLOOKUP("zero_test", Keys!$B:$C, 2, FALSE), INDEX(EPS_run_raw!$E$2:$AD$3025, $AG12, E$9))</f>
        <v>1.05691E+16</v>
      </c>
      <c r="F12" s="17">
        <f>IF($AG12=VLOOKUP("zero_test", Keys!$B:$C, 2, FALSE), VLOOKUP("zero_test", Keys!$B:$C, 2, FALSE), INDEX(EPS_run_raw!$E$2:$AD$3025, $AG12, F$9))</f>
        <v>1.08582E+16</v>
      </c>
      <c r="G12" s="17">
        <f>IF($AG12=VLOOKUP("zero_test", Keys!$B:$C, 2, FALSE), VLOOKUP("zero_test", Keys!$B:$C, 2, FALSE), INDEX(EPS_run_raw!$E$2:$AD$3025, $AG12, G$9))</f>
        <v>1.09769E+16</v>
      </c>
      <c r="H12" s="17">
        <f>IF($AG12=VLOOKUP("zero_test", Keys!$B:$C, 2, FALSE), VLOOKUP("zero_test", Keys!$B:$C, 2, FALSE), INDEX(EPS_run_raw!$E$2:$AD$3025, $AG12, H$9))</f>
        <v>1.12846E+16</v>
      </c>
      <c r="I12" s="17">
        <f>IF($AG12=VLOOKUP("zero_test", Keys!$B:$C, 2, FALSE), VLOOKUP("zero_test", Keys!$B:$C, 2, FALSE), INDEX(EPS_run_raw!$E$2:$AD$3025, $AG12, I$9))</f>
        <v>1.13784E+16</v>
      </c>
      <c r="J12" s="17">
        <f>IF($AG12=VLOOKUP("zero_test", Keys!$B:$C, 2, FALSE), VLOOKUP("zero_test", Keys!$B:$C, 2, FALSE), INDEX(EPS_run_raw!$E$2:$AD$3025, $AG12, J$9))</f>
        <v>1.1412E+16</v>
      </c>
      <c r="K12" s="17">
        <f>IF($AG12=VLOOKUP("zero_test", Keys!$B:$C, 2, FALSE), VLOOKUP("zero_test", Keys!$B:$C, 2, FALSE), INDEX(EPS_run_raw!$E$2:$AD$3025, $AG12, K$9))</f>
        <v>1.13726E+16</v>
      </c>
      <c r="L12" s="17">
        <f>IF($AG12=VLOOKUP("zero_test", Keys!$B:$C, 2, FALSE), VLOOKUP("zero_test", Keys!$B:$C, 2, FALSE), INDEX(EPS_run_raw!$E$2:$AD$3025, $AG12, L$9))</f>
        <v>1.14138E+16</v>
      </c>
      <c r="M12" s="17">
        <f>IF($AG12=VLOOKUP("zero_test", Keys!$B:$C, 2, FALSE), VLOOKUP("zero_test", Keys!$B:$C, 2, FALSE), INDEX(EPS_run_raw!$E$2:$AD$3025, $AG12, M$9))</f>
        <v>1.12661E+16</v>
      </c>
      <c r="N12" s="17">
        <f>IF($AG12=VLOOKUP("zero_test", Keys!$B:$C, 2, FALSE), VLOOKUP("zero_test", Keys!$B:$C, 2, FALSE), INDEX(EPS_run_raw!$E$2:$AD$3025, $AG12, N$9))</f>
        <v>1.09869E+16</v>
      </c>
      <c r="O12" s="17">
        <f>IF($AG12=VLOOKUP("zero_test", Keys!$B:$C, 2, FALSE), VLOOKUP("zero_test", Keys!$B:$C, 2, FALSE), INDEX(EPS_run_raw!$E$2:$AD$3025, $AG12, O$9))</f>
        <v>1.07592E+16</v>
      </c>
      <c r="P12" s="17">
        <f>IF($AG12=VLOOKUP("zero_test", Keys!$B:$C, 2, FALSE), VLOOKUP("zero_test", Keys!$B:$C, 2, FALSE), INDEX(EPS_run_raw!$E$2:$AD$3025, $AG12, P$9))</f>
        <v>1.06249E+16</v>
      </c>
      <c r="Q12" s="17">
        <f>IF($AG12=VLOOKUP("zero_test", Keys!$B:$C, 2, FALSE), VLOOKUP("zero_test", Keys!$B:$C, 2, FALSE), INDEX(EPS_run_raw!$E$2:$AD$3025, $AG12, Q$9))</f>
        <v>1.04141E+16</v>
      </c>
      <c r="R12" s="17">
        <f>IF($AG12=VLOOKUP("zero_test", Keys!$B:$C, 2, FALSE), VLOOKUP("zero_test", Keys!$B:$C, 2, FALSE), INDEX(EPS_run_raw!$E$2:$AD$3025, $AG12, R$9))</f>
        <v>1.03939E+16</v>
      </c>
      <c r="S12" s="17">
        <f>IF($AG12=VLOOKUP("zero_test", Keys!$B:$C, 2, FALSE), VLOOKUP("zero_test", Keys!$B:$C, 2, FALSE), INDEX(EPS_run_raw!$E$2:$AD$3025, $AG12, S$9))</f>
        <v>1.04369E+16</v>
      </c>
      <c r="T12" s="17">
        <f>IF($AG12=VLOOKUP("zero_test", Keys!$B:$C, 2, FALSE), VLOOKUP("zero_test", Keys!$B:$C, 2, FALSE), INDEX(EPS_run_raw!$E$2:$AD$3025, $AG12, T$9))</f>
        <v>1.05089E+16</v>
      </c>
      <c r="U12" s="17">
        <f>IF($AG12=VLOOKUP("zero_test", Keys!$B:$C, 2, FALSE), VLOOKUP("zero_test", Keys!$B:$C, 2, FALSE), INDEX(EPS_run_raw!$E$2:$AD$3025, $AG12, U$9))</f>
        <v>1.061E+16</v>
      </c>
      <c r="V12" s="17">
        <f>IF($AG12=VLOOKUP("zero_test", Keys!$B:$C, 2, FALSE), VLOOKUP("zero_test", Keys!$B:$C, 2, FALSE), INDEX(EPS_run_raw!$E$2:$AD$3025, $AG12, V$9))</f>
        <v>1.08336E+16</v>
      </c>
      <c r="W12" s="17">
        <f>IF($AG12=VLOOKUP("zero_test", Keys!$B:$C, 2, FALSE), VLOOKUP("zero_test", Keys!$B:$C, 2, FALSE), INDEX(EPS_run_raw!$E$2:$AD$3025, $AG12, W$9))</f>
        <v>1.09827E+16</v>
      </c>
      <c r="X12" s="17">
        <f>IF($AG12=VLOOKUP("zero_test", Keys!$B:$C, 2, FALSE), VLOOKUP("zero_test", Keys!$B:$C, 2, FALSE), INDEX(EPS_run_raw!$E$2:$AD$3025, $AG12, X$9))</f>
        <v>1.10795E+16</v>
      </c>
      <c r="Y12" s="17">
        <f>IF($AG12=VLOOKUP("zero_test", Keys!$B:$C, 2, FALSE), VLOOKUP("zero_test", Keys!$B:$C, 2, FALSE), INDEX(EPS_run_raw!$E$2:$AD$3025, $AG12, Y$9))</f>
        <v>1.1193E+16</v>
      </c>
      <c r="Z12" s="17">
        <f>IF($AG12=VLOOKUP("zero_test", Keys!$B:$C, 2, FALSE), VLOOKUP("zero_test", Keys!$B:$C, 2, FALSE), INDEX(EPS_run_raw!$E$2:$AD$3025, $AG12, Z$9))</f>
        <v>1.13045E+16</v>
      </c>
      <c r="AA12" s="17">
        <f>IF($AG12=VLOOKUP("zero_test", Keys!$B:$C, 2, FALSE), VLOOKUP("zero_test", Keys!$B:$C, 2, FALSE), INDEX(EPS_run_raw!$E$2:$AD$3025, $AG12, AA$9))</f>
        <v>1.14433E+16</v>
      </c>
      <c r="AB12" s="17">
        <f>IF($AG12=VLOOKUP("zero_test", Keys!$B:$C, 2, FALSE), VLOOKUP("zero_test", Keys!$B:$C, 2, FALSE), INDEX(EPS_run_raw!$E$2:$AD$3025, $AG12, AB$9))</f>
        <v>1.16008E+16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TX|natural gas|production</v>
      </c>
      <c r="AG12">
        <f>IFERROR(MATCH(AF12, EPS_run_raw!$D$2:$D$3025, 0), VLOOKUP("zero_test", Keys!$B:$C, 2, FALSE))</f>
        <v>2527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TX|nuclear|production</v>
      </c>
      <c r="AG13">
        <f>IFERROR(MATCH(AF13, EPS_run_raw!$D$2:$D$3025, 0), VLOOKUP("zero_test", Keys!$B:$C, 2, FALSE))</f>
        <v>2530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TX|hydro|production</v>
      </c>
      <c r="AG14">
        <f>IFERROR(MATCH(AF14, EPS_run_raw!$D$2:$D$3025, 0), VLOOKUP("zero_test", Keys!$B:$C, 2, FALSE))</f>
        <v>2533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TX|wind|production</v>
      </c>
      <c r="AG15">
        <f>IFERROR(MATCH(AF15, EPS_run_raw!$D$2:$D$3025, 0), VLOOKUP("zero_test", Keys!$B:$C, 2, FALSE))</f>
        <v>2536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TX|solar|production</v>
      </c>
      <c r="AG16">
        <f>IFERROR(MATCH(AF16, EPS_run_raw!$D$2:$D$3025, 0), VLOOKUP("zero_test", Keys!$B:$C, 2, FALSE))</f>
        <v>2539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8113010000000</v>
      </c>
      <c r="D17" s="17">
        <f>IF($AG17=VLOOKUP("zero_test", Keys!$B:$C, 2, FALSE), VLOOKUP("zero_test", Keys!$B:$C, 2, FALSE), INDEX(EPS_run_raw!$E$2:$AD$3025, $AG17, D$9))</f>
        <v>8113010000000</v>
      </c>
      <c r="E17" s="17">
        <f>IF($AG17=VLOOKUP("zero_test", Keys!$B:$C, 2, FALSE), VLOOKUP("zero_test", Keys!$B:$C, 2, FALSE), INDEX(EPS_run_raw!$E$2:$AD$3025, $AG17, E$9))</f>
        <v>8113010000000</v>
      </c>
      <c r="F17" s="17">
        <f>IF($AG17=VLOOKUP("zero_test", Keys!$B:$C, 2, FALSE), VLOOKUP("zero_test", Keys!$B:$C, 2, FALSE), INDEX(EPS_run_raw!$E$2:$AD$3025, $AG17, F$9))</f>
        <v>8113010000000</v>
      </c>
      <c r="G17" s="17">
        <f>IF($AG17=VLOOKUP("zero_test", Keys!$B:$C, 2, FALSE), VLOOKUP("zero_test", Keys!$B:$C, 2, FALSE), INDEX(EPS_run_raw!$E$2:$AD$3025, $AG17, G$9))</f>
        <v>8113010000000</v>
      </c>
      <c r="H17" s="17">
        <f>IF($AG17=VLOOKUP("zero_test", Keys!$B:$C, 2, FALSE), VLOOKUP("zero_test", Keys!$B:$C, 2, FALSE), INDEX(EPS_run_raw!$E$2:$AD$3025, $AG17, H$9))</f>
        <v>8113010000000</v>
      </c>
      <c r="I17" s="17">
        <f>IF($AG17=VLOOKUP("zero_test", Keys!$B:$C, 2, FALSE), VLOOKUP("zero_test", Keys!$B:$C, 2, FALSE), INDEX(EPS_run_raw!$E$2:$AD$3025, $AG17, I$9))</f>
        <v>8113010000000</v>
      </c>
      <c r="J17" s="17">
        <f>IF($AG17=VLOOKUP("zero_test", Keys!$B:$C, 2, FALSE), VLOOKUP("zero_test", Keys!$B:$C, 2, FALSE), INDEX(EPS_run_raw!$E$2:$AD$3025, $AG17, J$9))</f>
        <v>8113010000000</v>
      </c>
      <c r="K17" s="17">
        <f>IF($AG17=VLOOKUP("zero_test", Keys!$B:$C, 2, FALSE), VLOOKUP("zero_test", Keys!$B:$C, 2, FALSE), INDEX(EPS_run_raw!$E$2:$AD$3025, $AG17, K$9))</f>
        <v>8113010000000</v>
      </c>
      <c r="L17" s="17">
        <f>IF($AG17=VLOOKUP("zero_test", Keys!$B:$C, 2, FALSE), VLOOKUP("zero_test", Keys!$B:$C, 2, FALSE), INDEX(EPS_run_raw!$E$2:$AD$3025, $AG17, L$9))</f>
        <v>8113010000000</v>
      </c>
      <c r="M17" s="17">
        <f>IF($AG17=VLOOKUP("zero_test", Keys!$B:$C, 2, FALSE), VLOOKUP("zero_test", Keys!$B:$C, 2, FALSE), INDEX(EPS_run_raw!$E$2:$AD$3025, $AG17, M$9))</f>
        <v>8113010000000</v>
      </c>
      <c r="N17" s="17">
        <f>IF($AG17=VLOOKUP("zero_test", Keys!$B:$C, 2, FALSE), VLOOKUP("zero_test", Keys!$B:$C, 2, FALSE), INDEX(EPS_run_raw!$E$2:$AD$3025, $AG17, N$9))</f>
        <v>8113010000000</v>
      </c>
      <c r="O17" s="17">
        <f>IF($AG17=VLOOKUP("zero_test", Keys!$B:$C, 2, FALSE), VLOOKUP("zero_test", Keys!$B:$C, 2, FALSE), INDEX(EPS_run_raw!$E$2:$AD$3025, $AG17, O$9))</f>
        <v>8113010000000</v>
      </c>
      <c r="P17" s="17">
        <f>IF($AG17=VLOOKUP("zero_test", Keys!$B:$C, 2, FALSE), VLOOKUP("zero_test", Keys!$B:$C, 2, FALSE), INDEX(EPS_run_raw!$E$2:$AD$3025, $AG17, P$9))</f>
        <v>8113010000000</v>
      </c>
      <c r="Q17" s="17">
        <f>IF($AG17=VLOOKUP("zero_test", Keys!$B:$C, 2, FALSE), VLOOKUP("zero_test", Keys!$B:$C, 2, FALSE), INDEX(EPS_run_raw!$E$2:$AD$3025, $AG17, Q$9))</f>
        <v>8113010000000</v>
      </c>
      <c r="R17" s="17">
        <f>IF($AG17=VLOOKUP("zero_test", Keys!$B:$C, 2, FALSE), VLOOKUP("zero_test", Keys!$B:$C, 2, FALSE), INDEX(EPS_run_raw!$E$2:$AD$3025, $AG17, R$9))</f>
        <v>8113010000000</v>
      </c>
      <c r="S17" s="17">
        <f>IF($AG17=VLOOKUP("zero_test", Keys!$B:$C, 2, FALSE), VLOOKUP("zero_test", Keys!$B:$C, 2, FALSE), INDEX(EPS_run_raw!$E$2:$AD$3025, $AG17, S$9))</f>
        <v>8113010000000</v>
      </c>
      <c r="T17" s="17">
        <f>IF($AG17=VLOOKUP("zero_test", Keys!$B:$C, 2, FALSE), VLOOKUP("zero_test", Keys!$B:$C, 2, FALSE), INDEX(EPS_run_raw!$E$2:$AD$3025, $AG17, T$9))</f>
        <v>8113010000000</v>
      </c>
      <c r="U17" s="17">
        <f>IF($AG17=VLOOKUP("zero_test", Keys!$B:$C, 2, FALSE), VLOOKUP("zero_test", Keys!$B:$C, 2, FALSE), INDEX(EPS_run_raw!$E$2:$AD$3025, $AG17, U$9))</f>
        <v>8113010000000</v>
      </c>
      <c r="V17" s="17">
        <f>IF($AG17=VLOOKUP("zero_test", Keys!$B:$C, 2, FALSE), VLOOKUP("zero_test", Keys!$B:$C, 2, FALSE), INDEX(EPS_run_raw!$E$2:$AD$3025, $AG17, V$9))</f>
        <v>8113010000000</v>
      </c>
      <c r="W17" s="17">
        <f>IF($AG17=VLOOKUP("zero_test", Keys!$B:$C, 2, FALSE), VLOOKUP("zero_test", Keys!$B:$C, 2, FALSE), INDEX(EPS_run_raw!$E$2:$AD$3025, $AG17, W$9))</f>
        <v>8113010000000</v>
      </c>
      <c r="X17" s="17">
        <f>IF($AG17=VLOOKUP("zero_test", Keys!$B:$C, 2, FALSE), VLOOKUP("zero_test", Keys!$B:$C, 2, FALSE), INDEX(EPS_run_raw!$E$2:$AD$3025, $AG17, X$9))</f>
        <v>8113010000000</v>
      </c>
      <c r="Y17" s="17">
        <f>IF($AG17=VLOOKUP("zero_test", Keys!$B:$C, 2, FALSE), VLOOKUP("zero_test", Keys!$B:$C, 2, FALSE), INDEX(EPS_run_raw!$E$2:$AD$3025, $AG17, Y$9))</f>
        <v>8113010000000</v>
      </c>
      <c r="Z17" s="17">
        <f>IF($AG17=VLOOKUP("zero_test", Keys!$B:$C, 2, FALSE), VLOOKUP("zero_test", Keys!$B:$C, 2, FALSE), INDEX(EPS_run_raw!$E$2:$AD$3025, $AG17, Z$9))</f>
        <v>8113010000000</v>
      </c>
      <c r="AA17" s="17">
        <f>IF($AG17=VLOOKUP("zero_test", Keys!$B:$C, 2, FALSE), VLOOKUP("zero_test", Keys!$B:$C, 2, FALSE), INDEX(EPS_run_raw!$E$2:$AD$3025, $AG17, AA$9))</f>
        <v>8113010000000</v>
      </c>
      <c r="AB17" s="17">
        <f>IF($AG17=VLOOKUP("zero_test", Keys!$B:$C, 2, FALSE), VLOOKUP("zero_test", Keys!$B:$C, 2, FALSE), INDEX(EPS_run_raw!$E$2:$AD$3025, $AG17, AB$9))</f>
        <v>8113010000000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TX|biomass|production</v>
      </c>
      <c r="AG17">
        <f>IFERROR(MATCH(AF17, EPS_run_raw!$D$2:$D$3025, 0), VLOOKUP("zero_test", Keys!$B:$C, 2, FALSE))</f>
        <v>2542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6156340000000000</v>
      </c>
      <c r="D18" s="17">
        <f>IF($AG18=VLOOKUP("zero_test", Keys!$B:$C, 2, FALSE), VLOOKUP("zero_test", Keys!$B:$C, 2, FALSE), INDEX(EPS_run_raw!$E$2:$AD$3025, $AG18, D$9))</f>
        <v>6007120000000000</v>
      </c>
      <c r="E18" s="17">
        <f>IF($AG18=VLOOKUP("zero_test", Keys!$B:$C, 2, FALSE), VLOOKUP("zero_test", Keys!$B:$C, 2, FALSE), INDEX(EPS_run_raw!$E$2:$AD$3025, $AG18, E$9))</f>
        <v>6046570000000000</v>
      </c>
      <c r="F18" s="17">
        <f>IF($AG18=VLOOKUP("zero_test", Keys!$B:$C, 2, FALSE), VLOOKUP("zero_test", Keys!$B:$C, 2, FALSE), INDEX(EPS_run_raw!$E$2:$AD$3025, $AG18, F$9))</f>
        <v>6097630000000000</v>
      </c>
      <c r="G18" s="17">
        <f>IF($AG18=VLOOKUP("zero_test", Keys!$B:$C, 2, FALSE), VLOOKUP("zero_test", Keys!$B:$C, 2, FALSE), INDEX(EPS_run_raw!$E$2:$AD$3025, $AG18, G$9))</f>
        <v>6148810000000000</v>
      </c>
      <c r="H18" s="17">
        <f>IF($AG18=VLOOKUP("zero_test", Keys!$B:$C, 2, FALSE), VLOOKUP("zero_test", Keys!$B:$C, 2, FALSE), INDEX(EPS_run_raw!$E$2:$AD$3025, $AG18, H$9))</f>
        <v>6183930000000000</v>
      </c>
      <c r="I18" s="17">
        <f>IF($AG18=VLOOKUP("zero_test", Keys!$B:$C, 2, FALSE), VLOOKUP("zero_test", Keys!$B:$C, 2, FALSE), INDEX(EPS_run_raw!$E$2:$AD$3025, $AG18, I$9))</f>
        <v>6175990000000000</v>
      </c>
      <c r="J18" s="17">
        <f>IF($AG18=VLOOKUP("zero_test", Keys!$B:$C, 2, FALSE), VLOOKUP("zero_test", Keys!$B:$C, 2, FALSE), INDEX(EPS_run_raw!$E$2:$AD$3025, $AG18, J$9))</f>
        <v>6230750000000000</v>
      </c>
      <c r="K18" s="17">
        <f>IF($AG18=VLOOKUP("zero_test", Keys!$B:$C, 2, FALSE), VLOOKUP("zero_test", Keys!$B:$C, 2, FALSE), INDEX(EPS_run_raw!$E$2:$AD$3025, $AG18, K$9))</f>
        <v>6212500000000000</v>
      </c>
      <c r="L18" s="17">
        <f>IF($AG18=VLOOKUP("zero_test", Keys!$B:$C, 2, FALSE), VLOOKUP("zero_test", Keys!$B:$C, 2, FALSE), INDEX(EPS_run_raw!$E$2:$AD$3025, $AG18, L$9))</f>
        <v>6184560000000000</v>
      </c>
      <c r="M18" s="17">
        <f>IF($AG18=VLOOKUP("zero_test", Keys!$B:$C, 2, FALSE), VLOOKUP("zero_test", Keys!$B:$C, 2, FALSE), INDEX(EPS_run_raw!$E$2:$AD$3025, $AG18, M$9))</f>
        <v>6197680000000000</v>
      </c>
      <c r="N18" s="17">
        <f>IF($AG18=VLOOKUP("zero_test", Keys!$B:$C, 2, FALSE), VLOOKUP("zero_test", Keys!$B:$C, 2, FALSE), INDEX(EPS_run_raw!$E$2:$AD$3025, $AG18, N$9))</f>
        <v>6177720000000000</v>
      </c>
      <c r="O18" s="17">
        <f>IF($AG18=VLOOKUP("zero_test", Keys!$B:$C, 2, FALSE), VLOOKUP("zero_test", Keys!$B:$C, 2, FALSE), INDEX(EPS_run_raw!$E$2:$AD$3025, $AG18, O$9))</f>
        <v>6181490000000000</v>
      </c>
      <c r="P18" s="17">
        <f>IF($AG18=VLOOKUP("zero_test", Keys!$B:$C, 2, FALSE), VLOOKUP("zero_test", Keys!$B:$C, 2, FALSE), INDEX(EPS_run_raw!$E$2:$AD$3025, $AG18, P$9))</f>
        <v>6216130000000000</v>
      </c>
      <c r="Q18" s="17">
        <f>IF($AG18=VLOOKUP("zero_test", Keys!$B:$C, 2, FALSE), VLOOKUP("zero_test", Keys!$B:$C, 2, FALSE), INDEX(EPS_run_raw!$E$2:$AD$3025, $AG18, Q$9))</f>
        <v>6177480000000000</v>
      </c>
      <c r="R18" s="17">
        <f>IF($AG18=VLOOKUP("zero_test", Keys!$B:$C, 2, FALSE), VLOOKUP("zero_test", Keys!$B:$C, 2, FALSE), INDEX(EPS_run_raw!$E$2:$AD$3025, $AG18, R$9))</f>
        <v>6229670000000000</v>
      </c>
      <c r="S18" s="17">
        <f>IF($AG18=VLOOKUP("zero_test", Keys!$B:$C, 2, FALSE), VLOOKUP("zero_test", Keys!$B:$C, 2, FALSE), INDEX(EPS_run_raw!$E$2:$AD$3025, $AG18, S$9))</f>
        <v>6249220000000000</v>
      </c>
      <c r="T18" s="17">
        <f>IF($AG18=VLOOKUP("zero_test", Keys!$B:$C, 2, FALSE), VLOOKUP("zero_test", Keys!$B:$C, 2, FALSE), INDEX(EPS_run_raw!$E$2:$AD$3025, $AG18, T$9))</f>
        <v>6269530000000000</v>
      </c>
      <c r="U18" s="17">
        <f>IF($AG18=VLOOKUP("zero_test", Keys!$B:$C, 2, FALSE), VLOOKUP("zero_test", Keys!$B:$C, 2, FALSE), INDEX(EPS_run_raw!$E$2:$AD$3025, $AG18, U$9))</f>
        <v>6270450000000000</v>
      </c>
      <c r="V18" s="17">
        <f>IF($AG18=VLOOKUP("zero_test", Keys!$B:$C, 2, FALSE), VLOOKUP("zero_test", Keys!$B:$C, 2, FALSE), INDEX(EPS_run_raw!$E$2:$AD$3025, $AG18, V$9))</f>
        <v>6262520000000000</v>
      </c>
      <c r="W18" s="17">
        <f>IF($AG18=VLOOKUP("zero_test", Keys!$B:$C, 2, FALSE), VLOOKUP("zero_test", Keys!$B:$C, 2, FALSE), INDEX(EPS_run_raw!$E$2:$AD$3025, $AG18, W$9))</f>
        <v>6251520000000000</v>
      </c>
      <c r="X18" s="17">
        <f>IF($AG18=VLOOKUP("zero_test", Keys!$B:$C, 2, FALSE), VLOOKUP("zero_test", Keys!$B:$C, 2, FALSE), INDEX(EPS_run_raw!$E$2:$AD$3025, $AG18, X$9))</f>
        <v>6204530000000000</v>
      </c>
      <c r="Y18" s="17">
        <f>IF($AG18=VLOOKUP("zero_test", Keys!$B:$C, 2, FALSE), VLOOKUP("zero_test", Keys!$B:$C, 2, FALSE), INDEX(EPS_run_raw!$E$2:$AD$3025, $AG18, Y$9))</f>
        <v>6229680000000000</v>
      </c>
      <c r="Z18" s="17">
        <f>IF($AG18=VLOOKUP("zero_test", Keys!$B:$C, 2, FALSE), VLOOKUP("zero_test", Keys!$B:$C, 2, FALSE), INDEX(EPS_run_raw!$E$2:$AD$3025, $AG18, Z$9))</f>
        <v>6216720000000000</v>
      </c>
      <c r="AA18" s="17">
        <f>IF($AG18=VLOOKUP("zero_test", Keys!$B:$C, 2, FALSE), VLOOKUP("zero_test", Keys!$B:$C, 2, FALSE), INDEX(EPS_run_raw!$E$2:$AD$3025, $AG18, AA$9))</f>
        <v>6236310000000000</v>
      </c>
      <c r="AB18" s="17">
        <f>IF($AG18=VLOOKUP("zero_test", Keys!$B:$C, 2, FALSE), VLOOKUP("zero_test", Keys!$B:$C, 2, FALSE), INDEX(EPS_run_raw!$E$2:$AD$3025, $AG18, AB$9))</f>
        <v>6206260000000000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TX|petroleum gasoline|production</v>
      </c>
      <c r="AG18">
        <f>IFERROR(MATCH(AF18, EPS_run_raw!$D$2:$D$3025, 0), VLOOKUP("zero_test", Keys!$B:$C, 2, FALSE))</f>
        <v>2545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3641570000000000</v>
      </c>
      <c r="D19" s="17">
        <f>IF($AG19=VLOOKUP("zero_test", Keys!$B:$C, 2, FALSE), VLOOKUP("zero_test", Keys!$B:$C, 2, FALSE), INDEX(EPS_run_raw!$E$2:$AD$3025, $AG19, D$9))</f>
        <v>3553300000000000</v>
      </c>
      <c r="E19" s="17">
        <f>IF($AG19=VLOOKUP("zero_test", Keys!$B:$C, 2, FALSE), VLOOKUP("zero_test", Keys!$B:$C, 2, FALSE), INDEX(EPS_run_raw!$E$2:$AD$3025, $AG19, E$9))</f>
        <v>3576640000000000</v>
      </c>
      <c r="F19" s="17">
        <f>IF($AG19=VLOOKUP("zero_test", Keys!$B:$C, 2, FALSE), VLOOKUP("zero_test", Keys!$B:$C, 2, FALSE), INDEX(EPS_run_raw!$E$2:$AD$3025, $AG19, F$9))</f>
        <v>3606840000000000</v>
      </c>
      <c r="G19" s="17">
        <f>IF($AG19=VLOOKUP("zero_test", Keys!$B:$C, 2, FALSE), VLOOKUP("zero_test", Keys!$B:$C, 2, FALSE), INDEX(EPS_run_raw!$E$2:$AD$3025, $AG19, G$9))</f>
        <v>3637110000000000</v>
      </c>
      <c r="H19" s="17">
        <f>IF($AG19=VLOOKUP("zero_test", Keys!$B:$C, 2, FALSE), VLOOKUP("zero_test", Keys!$B:$C, 2, FALSE), INDEX(EPS_run_raw!$E$2:$AD$3025, $AG19, H$9))</f>
        <v>3657890000000000</v>
      </c>
      <c r="I19" s="17">
        <f>IF($AG19=VLOOKUP("zero_test", Keys!$B:$C, 2, FALSE), VLOOKUP("zero_test", Keys!$B:$C, 2, FALSE), INDEX(EPS_run_raw!$E$2:$AD$3025, $AG19, I$9))</f>
        <v>3653190000000000</v>
      </c>
      <c r="J19" s="17">
        <f>IF($AG19=VLOOKUP("zero_test", Keys!$B:$C, 2, FALSE), VLOOKUP("zero_test", Keys!$B:$C, 2, FALSE), INDEX(EPS_run_raw!$E$2:$AD$3025, $AG19, J$9))</f>
        <v>3685580000000000</v>
      </c>
      <c r="K19" s="17">
        <f>IF($AG19=VLOOKUP("zero_test", Keys!$B:$C, 2, FALSE), VLOOKUP("zero_test", Keys!$B:$C, 2, FALSE), INDEX(EPS_run_raw!$E$2:$AD$3025, $AG19, K$9))</f>
        <v>3674790000000000</v>
      </c>
      <c r="L19" s="17">
        <f>IF($AG19=VLOOKUP("zero_test", Keys!$B:$C, 2, FALSE), VLOOKUP("zero_test", Keys!$B:$C, 2, FALSE), INDEX(EPS_run_raw!$E$2:$AD$3025, $AG19, L$9))</f>
        <v>3658260000000000</v>
      </c>
      <c r="M19" s="17">
        <f>IF($AG19=VLOOKUP("zero_test", Keys!$B:$C, 2, FALSE), VLOOKUP("zero_test", Keys!$B:$C, 2, FALSE), INDEX(EPS_run_raw!$E$2:$AD$3025, $AG19, M$9))</f>
        <v>3666020000000000</v>
      </c>
      <c r="N19" s="17">
        <f>IF($AG19=VLOOKUP("zero_test", Keys!$B:$C, 2, FALSE), VLOOKUP("zero_test", Keys!$B:$C, 2, FALSE), INDEX(EPS_run_raw!$E$2:$AD$3025, $AG19, N$9))</f>
        <v>3654210000000000</v>
      </c>
      <c r="O19" s="17">
        <f>IF($AG19=VLOOKUP("zero_test", Keys!$B:$C, 2, FALSE), VLOOKUP("zero_test", Keys!$B:$C, 2, FALSE), INDEX(EPS_run_raw!$E$2:$AD$3025, $AG19, O$9))</f>
        <v>3656450000000000</v>
      </c>
      <c r="P19" s="17">
        <f>IF($AG19=VLOOKUP("zero_test", Keys!$B:$C, 2, FALSE), VLOOKUP("zero_test", Keys!$B:$C, 2, FALSE), INDEX(EPS_run_raw!$E$2:$AD$3025, $AG19, P$9))</f>
        <v>3676940000000000</v>
      </c>
      <c r="Q19" s="17">
        <f>IF($AG19=VLOOKUP("zero_test", Keys!$B:$C, 2, FALSE), VLOOKUP("zero_test", Keys!$B:$C, 2, FALSE), INDEX(EPS_run_raw!$E$2:$AD$3025, $AG19, Q$9))</f>
        <v>3654070000000000</v>
      </c>
      <c r="R19" s="17">
        <f>IF($AG19=VLOOKUP("zero_test", Keys!$B:$C, 2, FALSE), VLOOKUP("zero_test", Keys!$B:$C, 2, FALSE), INDEX(EPS_run_raw!$E$2:$AD$3025, $AG19, R$9))</f>
        <v>3684940000000000</v>
      </c>
      <c r="S19" s="17">
        <f>IF($AG19=VLOOKUP("zero_test", Keys!$B:$C, 2, FALSE), VLOOKUP("zero_test", Keys!$B:$C, 2, FALSE), INDEX(EPS_run_raw!$E$2:$AD$3025, $AG19, S$9))</f>
        <v>3696510000000000</v>
      </c>
      <c r="T19" s="17">
        <f>IF($AG19=VLOOKUP("zero_test", Keys!$B:$C, 2, FALSE), VLOOKUP("zero_test", Keys!$B:$C, 2, FALSE), INDEX(EPS_run_raw!$E$2:$AD$3025, $AG19, T$9))</f>
        <v>3708520000000000</v>
      </c>
      <c r="U19" s="17">
        <f>IF($AG19=VLOOKUP("zero_test", Keys!$B:$C, 2, FALSE), VLOOKUP("zero_test", Keys!$B:$C, 2, FALSE), INDEX(EPS_run_raw!$E$2:$AD$3025, $AG19, U$9))</f>
        <v>3709060000000000</v>
      </c>
      <c r="V19" s="17">
        <f>IF($AG19=VLOOKUP("zero_test", Keys!$B:$C, 2, FALSE), VLOOKUP("zero_test", Keys!$B:$C, 2, FALSE), INDEX(EPS_run_raw!$E$2:$AD$3025, $AG19, V$9))</f>
        <v>3704380000000000</v>
      </c>
      <c r="W19" s="17">
        <f>IF($AG19=VLOOKUP("zero_test", Keys!$B:$C, 2, FALSE), VLOOKUP("zero_test", Keys!$B:$C, 2, FALSE), INDEX(EPS_run_raw!$E$2:$AD$3025, $AG19, W$9))</f>
        <v>3697870000000000</v>
      </c>
      <c r="X19" s="17">
        <f>IF($AG19=VLOOKUP("zero_test", Keys!$B:$C, 2, FALSE), VLOOKUP("zero_test", Keys!$B:$C, 2, FALSE), INDEX(EPS_run_raw!$E$2:$AD$3025, $AG19, X$9))</f>
        <v>3670080000000000</v>
      </c>
      <c r="Y19" s="17">
        <f>IF($AG19=VLOOKUP("zero_test", Keys!$B:$C, 2, FALSE), VLOOKUP("zero_test", Keys!$B:$C, 2, FALSE), INDEX(EPS_run_raw!$E$2:$AD$3025, $AG19, Y$9))</f>
        <v>3684950000000000</v>
      </c>
      <c r="Z19" s="17">
        <f>IF($AG19=VLOOKUP("zero_test", Keys!$B:$C, 2, FALSE), VLOOKUP("zero_test", Keys!$B:$C, 2, FALSE), INDEX(EPS_run_raw!$E$2:$AD$3025, $AG19, Z$9))</f>
        <v>3677290000000000</v>
      </c>
      <c r="AA19" s="17">
        <f>IF($AG19=VLOOKUP("zero_test", Keys!$B:$C, 2, FALSE), VLOOKUP("zero_test", Keys!$B:$C, 2, FALSE), INDEX(EPS_run_raw!$E$2:$AD$3025, $AG19, AA$9))</f>
        <v>3688870000000000</v>
      </c>
      <c r="AB19" s="17">
        <f>IF($AG19=VLOOKUP("zero_test", Keys!$B:$C, 2, FALSE), VLOOKUP("zero_test", Keys!$B:$C, 2, FALSE), INDEX(EPS_run_raw!$E$2:$AD$3025, $AG19, AB$9))</f>
        <v>3671090000000000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TX|petroleum diesel|production</v>
      </c>
      <c r="AG19">
        <f>IFERROR(MATCH(AF19, EPS_run_raw!$D$2:$D$3025, 0), VLOOKUP("zero_test", Keys!$B:$C, 2, FALSE))</f>
        <v>2548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30991300000000</v>
      </c>
      <c r="D20" s="17">
        <f>IF($AG20=VLOOKUP("zero_test", Keys!$B:$C, 2, FALSE), VLOOKUP("zero_test", Keys!$B:$C, 2, FALSE), INDEX(EPS_run_raw!$E$2:$AD$3025, $AG20, D$9))</f>
        <v>31078500000000</v>
      </c>
      <c r="E20" s="17">
        <f>IF($AG20=VLOOKUP("zero_test", Keys!$B:$C, 2, FALSE), VLOOKUP("zero_test", Keys!$B:$C, 2, FALSE), INDEX(EPS_run_raw!$E$2:$AD$3025, $AG20, E$9))</f>
        <v>30864300000000</v>
      </c>
      <c r="F20" s="17">
        <f>IF($AG20=VLOOKUP("zero_test", Keys!$B:$C, 2, FALSE), VLOOKUP("zero_test", Keys!$B:$C, 2, FALSE), INDEX(EPS_run_raw!$E$2:$AD$3025, $AG20, F$9))</f>
        <v>30997900000000</v>
      </c>
      <c r="G20" s="17">
        <f>IF($AG20=VLOOKUP("zero_test", Keys!$B:$C, 2, FALSE), VLOOKUP("zero_test", Keys!$B:$C, 2, FALSE), INDEX(EPS_run_raw!$E$2:$AD$3025, $AG20, G$9))</f>
        <v>30887900000000</v>
      </c>
      <c r="H20" s="17">
        <f>IF($AG20=VLOOKUP("zero_test", Keys!$B:$C, 2, FALSE), VLOOKUP("zero_test", Keys!$B:$C, 2, FALSE), INDEX(EPS_run_raw!$E$2:$AD$3025, $AG20, H$9))</f>
        <v>30947600000000</v>
      </c>
      <c r="I20" s="17">
        <f>IF($AG20=VLOOKUP("zero_test", Keys!$B:$C, 2, FALSE), VLOOKUP("zero_test", Keys!$B:$C, 2, FALSE), INDEX(EPS_run_raw!$E$2:$AD$3025, $AG20, I$9))</f>
        <v>30837700000000</v>
      </c>
      <c r="J20" s="17">
        <f>IF($AG20=VLOOKUP("zero_test", Keys!$B:$C, 2, FALSE), VLOOKUP("zero_test", Keys!$B:$C, 2, FALSE), INDEX(EPS_run_raw!$E$2:$AD$3025, $AG20, J$9))</f>
        <v>30792500000000</v>
      </c>
      <c r="K20" s="17">
        <f>IF($AG20=VLOOKUP("zero_test", Keys!$B:$C, 2, FALSE), VLOOKUP("zero_test", Keys!$B:$C, 2, FALSE), INDEX(EPS_run_raw!$E$2:$AD$3025, $AG20, K$9))</f>
        <v>30727700000000</v>
      </c>
      <c r="L20" s="17">
        <f>IF($AG20=VLOOKUP("zero_test", Keys!$B:$C, 2, FALSE), VLOOKUP("zero_test", Keys!$B:$C, 2, FALSE), INDEX(EPS_run_raw!$E$2:$AD$3025, $AG20, L$9))</f>
        <v>30792100000000</v>
      </c>
      <c r="M20" s="17">
        <f>IF($AG20=VLOOKUP("zero_test", Keys!$B:$C, 2, FALSE), VLOOKUP("zero_test", Keys!$B:$C, 2, FALSE), INDEX(EPS_run_raw!$E$2:$AD$3025, $AG20, M$9))</f>
        <v>30837400000000</v>
      </c>
      <c r="N20" s="17">
        <f>IF($AG20=VLOOKUP("zero_test", Keys!$B:$C, 2, FALSE), VLOOKUP("zero_test", Keys!$B:$C, 2, FALSE), INDEX(EPS_run_raw!$E$2:$AD$3025, $AG20, N$9))</f>
        <v>31025100000000</v>
      </c>
      <c r="O20" s="17">
        <f>IF($AG20=VLOOKUP("zero_test", Keys!$B:$C, 2, FALSE), VLOOKUP("zero_test", Keys!$B:$C, 2, FALSE), INDEX(EPS_run_raw!$E$2:$AD$3025, $AG20, O$9))</f>
        <v>31000100000000</v>
      </c>
      <c r="P20" s="17">
        <f>IF($AG20=VLOOKUP("zero_test", Keys!$B:$C, 2, FALSE), VLOOKUP("zero_test", Keys!$B:$C, 2, FALSE), INDEX(EPS_run_raw!$E$2:$AD$3025, $AG20, P$9))</f>
        <v>31018300000000</v>
      </c>
      <c r="Q20" s="17">
        <f>IF($AG20=VLOOKUP("zero_test", Keys!$B:$C, 2, FALSE), VLOOKUP("zero_test", Keys!$B:$C, 2, FALSE), INDEX(EPS_run_raw!$E$2:$AD$3025, $AG20, Q$9))</f>
        <v>31044200000000</v>
      </c>
      <c r="R20" s="17">
        <f>IF($AG20=VLOOKUP("zero_test", Keys!$B:$C, 2, FALSE), VLOOKUP("zero_test", Keys!$B:$C, 2, FALSE), INDEX(EPS_run_raw!$E$2:$AD$3025, $AG20, R$9))</f>
        <v>31122600000000</v>
      </c>
      <c r="S20" s="17">
        <f>IF($AG20=VLOOKUP("zero_test", Keys!$B:$C, 2, FALSE), VLOOKUP("zero_test", Keys!$B:$C, 2, FALSE), INDEX(EPS_run_raw!$E$2:$AD$3025, $AG20, S$9))</f>
        <v>31205800000000</v>
      </c>
      <c r="T20" s="17">
        <f>IF($AG20=VLOOKUP("zero_test", Keys!$B:$C, 2, FALSE), VLOOKUP("zero_test", Keys!$B:$C, 2, FALSE), INDEX(EPS_run_raw!$E$2:$AD$3025, $AG20, T$9))</f>
        <v>31506200000000</v>
      </c>
      <c r="U20" s="17">
        <f>IF($AG20=VLOOKUP("zero_test", Keys!$B:$C, 2, FALSE), VLOOKUP("zero_test", Keys!$B:$C, 2, FALSE), INDEX(EPS_run_raw!$E$2:$AD$3025, $AG20, U$9))</f>
        <v>31628200000000</v>
      </c>
      <c r="V20" s="17">
        <f>IF($AG20=VLOOKUP("zero_test", Keys!$B:$C, 2, FALSE), VLOOKUP("zero_test", Keys!$B:$C, 2, FALSE), INDEX(EPS_run_raw!$E$2:$AD$3025, $AG20, V$9))</f>
        <v>31727700000000</v>
      </c>
      <c r="W20" s="17">
        <f>IF($AG20=VLOOKUP("zero_test", Keys!$B:$C, 2, FALSE), VLOOKUP("zero_test", Keys!$B:$C, 2, FALSE), INDEX(EPS_run_raw!$E$2:$AD$3025, $AG20, W$9))</f>
        <v>31755500000000</v>
      </c>
      <c r="X20" s="17">
        <f>IF($AG20=VLOOKUP("zero_test", Keys!$B:$C, 2, FALSE), VLOOKUP("zero_test", Keys!$B:$C, 2, FALSE), INDEX(EPS_run_raw!$E$2:$AD$3025, $AG20, X$9))</f>
        <v>31754600000000</v>
      </c>
      <c r="Y20" s="17">
        <f>IF($AG20=VLOOKUP("zero_test", Keys!$B:$C, 2, FALSE), VLOOKUP("zero_test", Keys!$B:$C, 2, FALSE), INDEX(EPS_run_raw!$E$2:$AD$3025, $AG20, Y$9))</f>
        <v>31992300000000</v>
      </c>
      <c r="Z20" s="17">
        <f>IF($AG20=VLOOKUP("zero_test", Keys!$B:$C, 2, FALSE), VLOOKUP("zero_test", Keys!$B:$C, 2, FALSE), INDEX(EPS_run_raw!$E$2:$AD$3025, $AG20, Z$9))</f>
        <v>32182800000000</v>
      </c>
      <c r="AA20" s="17">
        <f>IF($AG20=VLOOKUP("zero_test", Keys!$B:$C, 2, FALSE), VLOOKUP("zero_test", Keys!$B:$C, 2, FALSE), INDEX(EPS_run_raw!$E$2:$AD$3025, $AG20, AA$9))</f>
        <v>32265500000000</v>
      </c>
      <c r="AB20" s="17">
        <f>IF($AG20=VLOOKUP("zero_test", Keys!$B:$C, 2, FALSE), VLOOKUP("zero_test", Keys!$B:$C, 2, FALSE), INDEX(EPS_run_raw!$E$2:$AD$3025, $AG20, AB$9))</f>
        <v>32406400000000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TX|biofuel gasoline|production</v>
      </c>
      <c r="AG20">
        <f>IFERROR(MATCH(AF20, EPS_run_raw!$D$2:$D$3025, 0), VLOOKUP("zero_test", Keys!$B:$C, 2, FALSE))</f>
        <v>2551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52215700000000</v>
      </c>
      <c r="D21" s="17">
        <f>IF($AG21=VLOOKUP("zero_test", Keys!$B:$C, 2, FALSE), VLOOKUP("zero_test", Keys!$B:$C, 2, FALSE), INDEX(EPS_run_raw!$E$2:$AD$3025, $AG21, D$9))</f>
        <v>62025100000000</v>
      </c>
      <c r="E21" s="17">
        <f>IF($AG21=VLOOKUP("zero_test", Keys!$B:$C, 2, FALSE), VLOOKUP("zero_test", Keys!$B:$C, 2, FALSE), INDEX(EPS_run_raw!$E$2:$AD$3025, $AG21, E$9))</f>
        <v>59637200000000</v>
      </c>
      <c r="F21" s="17">
        <f>IF($AG21=VLOOKUP("zero_test", Keys!$B:$C, 2, FALSE), VLOOKUP("zero_test", Keys!$B:$C, 2, FALSE), INDEX(EPS_run_raw!$E$2:$AD$3025, $AG21, F$9))</f>
        <v>61372800000000</v>
      </c>
      <c r="G21" s="17">
        <f>IF($AG21=VLOOKUP("zero_test", Keys!$B:$C, 2, FALSE), VLOOKUP("zero_test", Keys!$B:$C, 2, FALSE), INDEX(EPS_run_raw!$E$2:$AD$3025, $AG21, G$9))</f>
        <v>62196800000000</v>
      </c>
      <c r="H21" s="17">
        <f>IF($AG21=VLOOKUP("zero_test", Keys!$B:$C, 2, FALSE), VLOOKUP("zero_test", Keys!$B:$C, 2, FALSE), INDEX(EPS_run_raw!$E$2:$AD$3025, $AG21, H$9))</f>
        <v>51621200000000</v>
      </c>
      <c r="I21" s="17">
        <f>IF($AG21=VLOOKUP("zero_test", Keys!$B:$C, 2, FALSE), VLOOKUP("zero_test", Keys!$B:$C, 2, FALSE), INDEX(EPS_run_raw!$E$2:$AD$3025, $AG21, I$9))</f>
        <v>54029400000000</v>
      </c>
      <c r="J21" s="17">
        <f>IF($AG21=VLOOKUP("zero_test", Keys!$B:$C, 2, FALSE), VLOOKUP("zero_test", Keys!$B:$C, 2, FALSE), INDEX(EPS_run_raw!$E$2:$AD$3025, $AG21, J$9))</f>
        <v>55082700000000</v>
      </c>
      <c r="K21" s="17">
        <f>IF($AG21=VLOOKUP("zero_test", Keys!$B:$C, 2, FALSE), VLOOKUP("zero_test", Keys!$B:$C, 2, FALSE), INDEX(EPS_run_raw!$E$2:$AD$3025, $AG21, K$9))</f>
        <v>57580300000000</v>
      </c>
      <c r="L21" s="17">
        <f>IF($AG21=VLOOKUP("zero_test", Keys!$B:$C, 2, FALSE), VLOOKUP("zero_test", Keys!$B:$C, 2, FALSE), INDEX(EPS_run_raw!$E$2:$AD$3025, $AG21, L$9))</f>
        <v>58568300000000</v>
      </c>
      <c r="M21" s="17">
        <f>IF($AG21=VLOOKUP("zero_test", Keys!$B:$C, 2, FALSE), VLOOKUP("zero_test", Keys!$B:$C, 2, FALSE), INDEX(EPS_run_raw!$E$2:$AD$3025, $AG21, M$9))</f>
        <v>59397900000000</v>
      </c>
      <c r="N21" s="17">
        <f>IF($AG21=VLOOKUP("zero_test", Keys!$B:$C, 2, FALSE), VLOOKUP("zero_test", Keys!$B:$C, 2, FALSE), INDEX(EPS_run_raw!$E$2:$AD$3025, $AG21, N$9))</f>
        <v>55800600000000</v>
      </c>
      <c r="O21" s="17">
        <f>IF($AG21=VLOOKUP("zero_test", Keys!$B:$C, 2, FALSE), VLOOKUP("zero_test", Keys!$B:$C, 2, FALSE), INDEX(EPS_run_raw!$E$2:$AD$3025, $AG21, O$9))</f>
        <v>58405100000000</v>
      </c>
      <c r="P21" s="17">
        <f>IF($AG21=VLOOKUP("zero_test", Keys!$B:$C, 2, FALSE), VLOOKUP("zero_test", Keys!$B:$C, 2, FALSE), INDEX(EPS_run_raw!$E$2:$AD$3025, $AG21, P$9))</f>
        <v>57846000000000</v>
      </c>
      <c r="Q21" s="17">
        <f>IF($AG21=VLOOKUP("zero_test", Keys!$B:$C, 2, FALSE), VLOOKUP("zero_test", Keys!$B:$C, 2, FALSE), INDEX(EPS_run_raw!$E$2:$AD$3025, $AG21, Q$9))</f>
        <v>56970100000000</v>
      </c>
      <c r="R21" s="17">
        <f>IF($AG21=VLOOKUP("zero_test", Keys!$B:$C, 2, FALSE), VLOOKUP("zero_test", Keys!$B:$C, 2, FALSE), INDEX(EPS_run_raw!$E$2:$AD$3025, $AG21, R$9))</f>
        <v>56078400000000</v>
      </c>
      <c r="S21" s="17">
        <f>IF($AG21=VLOOKUP("zero_test", Keys!$B:$C, 2, FALSE), VLOOKUP("zero_test", Keys!$B:$C, 2, FALSE), INDEX(EPS_run_raw!$E$2:$AD$3025, $AG21, S$9))</f>
        <v>55093500000000</v>
      </c>
      <c r="T21" s="17">
        <f>IF($AG21=VLOOKUP("zero_test", Keys!$B:$C, 2, FALSE), VLOOKUP("zero_test", Keys!$B:$C, 2, FALSE), INDEX(EPS_run_raw!$E$2:$AD$3025, $AG21, T$9))</f>
        <v>54116300000000</v>
      </c>
      <c r="U21" s="17">
        <f>IF($AG21=VLOOKUP("zero_test", Keys!$B:$C, 2, FALSE), VLOOKUP("zero_test", Keys!$B:$C, 2, FALSE), INDEX(EPS_run_raw!$E$2:$AD$3025, $AG21, U$9))</f>
        <v>53095500000000</v>
      </c>
      <c r="V21" s="17">
        <f>IF($AG21=VLOOKUP("zero_test", Keys!$B:$C, 2, FALSE), VLOOKUP("zero_test", Keys!$B:$C, 2, FALSE), INDEX(EPS_run_raw!$E$2:$AD$3025, $AG21, V$9))</f>
        <v>52030300000000</v>
      </c>
      <c r="W21" s="17">
        <f>IF($AG21=VLOOKUP("zero_test", Keys!$B:$C, 2, FALSE), VLOOKUP("zero_test", Keys!$B:$C, 2, FALSE), INDEX(EPS_run_raw!$E$2:$AD$3025, $AG21, W$9))</f>
        <v>50919800000000</v>
      </c>
      <c r="X21" s="17">
        <f>IF($AG21=VLOOKUP("zero_test", Keys!$B:$C, 2, FALSE), VLOOKUP("zero_test", Keys!$B:$C, 2, FALSE), INDEX(EPS_run_raw!$E$2:$AD$3025, $AG21, X$9))</f>
        <v>49763100000000</v>
      </c>
      <c r="Y21" s="17">
        <f>IF($AG21=VLOOKUP("zero_test", Keys!$B:$C, 2, FALSE), VLOOKUP("zero_test", Keys!$B:$C, 2, FALSE), INDEX(EPS_run_raw!$E$2:$AD$3025, $AG21, Y$9))</f>
        <v>48731800000000</v>
      </c>
      <c r="Z21" s="17">
        <f>IF($AG21=VLOOKUP("zero_test", Keys!$B:$C, 2, FALSE), VLOOKUP("zero_test", Keys!$B:$C, 2, FALSE), INDEX(EPS_run_raw!$E$2:$AD$3025, $AG21, Z$9))</f>
        <v>47480000000000</v>
      </c>
      <c r="AA21" s="17">
        <f>IF($AG21=VLOOKUP("zero_test", Keys!$B:$C, 2, FALSE), VLOOKUP("zero_test", Keys!$B:$C, 2, FALSE), INDEX(EPS_run_raw!$E$2:$AD$3025, $AG21, AA$9))</f>
        <v>46179100000000</v>
      </c>
      <c r="AB21" s="17">
        <f>IF($AG21=VLOOKUP("zero_test", Keys!$B:$C, 2, FALSE), VLOOKUP("zero_test", Keys!$B:$C, 2, FALSE), INDEX(EPS_run_raw!$E$2:$AD$3025, $AG21, AB$9))</f>
        <v>44828300000000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TX|biofuel diesel|production</v>
      </c>
      <c r="AG21">
        <f>IFERROR(MATCH(AF21, EPS_run_raw!$D$2:$D$3025, 0), VLOOKUP("zero_test", Keys!$B:$C, 2, FALSE))</f>
        <v>2554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1296320000000000</v>
      </c>
      <c r="D22" s="17">
        <f>IF($AG22=VLOOKUP("zero_test", Keys!$B:$C, 2, FALSE), VLOOKUP("zero_test", Keys!$B:$C, 2, FALSE), INDEX(EPS_run_raw!$E$2:$AD$3025, $AG22, D$9))</f>
        <v>1264900000000000</v>
      </c>
      <c r="E22" s="17">
        <f>IF($AG22=VLOOKUP("zero_test", Keys!$B:$C, 2, FALSE), VLOOKUP("zero_test", Keys!$B:$C, 2, FALSE), INDEX(EPS_run_raw!$E$2:$AD$3025, $AG22, E$9))</f>
        <v>1273210000000000</v>
      </c>
      <c r="F22" s="17">
        <f>IF($AG22=VLOOKUP("zero_test", Keys!$B:$C, 2, FALSE), VLOOKUP("zero_test", Keys!$B:$C, 2, FALSE), INDEX(EPS_run_raw!$E$2:$AD$3025, $AG22, F$9))</f>
        <v>1283960000000000</v>
      </c>
      <c r="G22" s="17">
        <f>IF($AG22=VLOOKUP("zero_test", Keys!$B:$C, 2, FALSE), VLOOKUP("zero_test", Keys!$B:$C, 2, FALSE), INDEX(EPS_run_raw!$E$2:$AD$3025, $AG22, G$9))</f>
        <v>1294740000000000</v>
      </c>
      <c r="H22" s="17">
        <f>IF($AG22=VLOOKUP("zero_test", Keys!$B:$C, 2, FALSE), VLOOKUP("zero_test", Keys!$B:$C, 2, FALSE), INDEX(EPS_run_raw!$E$2:$AD$3025, $AG22, H$9))</f>
        <v>1302140000000000</v>
      </c>
      <c r="I22" s="17">
        <f>IF($AG22=VLOOKUP("zero_test", Keys!$B:$C, 2, FALSE), VLOOKUP("zero_test", Keys!$B:$C, 2, FALSE), INDEX(EPS_run_raw!$E$2:$AD$3025, $AG22, I$9))</f>
        <v>1300460000000000</v>
      </c>
      <c r="J22" s="17">
        <f>IF($AG22=VLOOKUP("zero_test", Keys!$B:$C, 2, FALSE), VLOOKUP("zero_test", Keys!$B:$C, 2, FALSE), INDEX(EPS_run_raw!$E$2:$AD$3025, $AG22, J$9))</f>
        <v>1311990000000000</v>
      </c>
      <c r="K22" s="17">
        <f>IF($AG22=VLOOKUP("zero_test", Keys!$B:$C, 2, FALSE), VLOOKUP("zero_test", Keys!$B:$C, 2, FALSE), INDEX(EPS_run_raw!$E$2:$AD$3025, $AG22, K$9))</f>
        <v>1308150000000000</v>
      </c>
      <c r="L22" s="17">
        <f>IF($AG22=VLOOKUP("zero_test", Keys!$B:$C, 2, FALSE), VLOOKUP("zero_test", Keys!$B:$C, 2, FALSE), INDEX(EPS_run_raw!$E$2:$AD$3025, $AG22, L$9))</f>
        <v>1302270000000000</v>
      </c>
      <c r="M22" s="17">
        <f>IF($AG22=VLOOKUP("zero_test", Keys!$B:$C, 2, FALSE), VLOOKUP("zero_test", Keys!$B:$C, 2, FALSE), INDEX(EPS_run_raw!$E$2:$AD$3025, $AG22, M$9))</f>
        <v>1305030000000000</v>
      </c>
      <c r="N22" s="17">
        <f>IF($AG22=VLOOKUP("zero_test", Keys!$B:$C, 2, FALSE), VLOOKUP("zero_test", Keys!$B:$C, 2, FALSE), INDEX(EPS_run_raw!$E$2:$AD$3025, $AG22, N$9))</f>
        <v>1300830000000000</v>
      </c>
      <c r="O22" s="17">
        <f>IF($AG22=VLOOKUP("zero_test", Keys!$B:$C, 2, FALSE), VLOOKUP("zero_test", Keys!$B:$C, 2, FALSE), INDEX(EPS_run_raw!$E$2:$AD$3025, $AG22, O$9))</f>
        <v>1301620000000000</v>
      </c>
      <c r="P22" s="17">
        <f>IF($AG22=VLOOKUP("zero_test", Keys!$B:$C, 2, FALSE), VLOOKUP("zero_test", Keys!$B:$C, 2, FALSE), INDEX(EPS_run_raw!$E$2:$AD$3025, $AG22, P$9))</f>
        <v>1308920000000000</v>
      </c>
      <c r="Q22" s="17">
        <f>IF($AG22=VLOOKUP("zero_test", Keys!$B:$C, 2, FALSE), VLOOKUP("zero_test", Keys!$B:$C, 2, FALSE), INDEX(EPS_run_raw!$E$2:$AD$3025, $AG22, Q$9))</f>
        <v>1300780000000000</v>
      </c>
      <c r="R22" s="17">
        <f>IF($AG22=VLOOKUP("zero_test", Keys!$B:$C, 2, FALSE), VLOOKUP("zero_test", Keys!$B:$C, 2, FALSE), INDEX(EPS_run_raw!$E$2:$AD$3025, $AG22, R$9))</f>
        <v>1311770000000000</v>
      </c>
      <c r="S22" s="17">
        <f>IF($AG22=VLOOKUP("zero_test", Keys!$B:$C, 2, FALSE), VLOOKUP("zero_test", Keys!$B:$C, 2, FALSE), INDEX(EPS_run_raw!$E$2:$AD$3025, $AG22, S$9))</f>
        <v>1315880000000000</v>
      </c>
      <c r="T22" s="17">
        <f>IF($AG22=VLOOKUP("zero_test", Keys!$B:$C, 2, FALSE), VLOOKUP("zero_test", Keys!$B:$C, 2, FALSE), INDEX(EPS_run_raw!$E$2:$AD$3025, $AG22, T$9))</f>
        <v>1320160000000000</v>
      </c>
      <c r="U22" s="17">
        <f>IF($AG22=VLOOKUP("zero_test", Keys!$B:$C, 2, FALSE), VLOOKUP("zero_test", Keys!$B:$C, 2, FALSE), INDEX(EPS_run_raw!$E$2:$AD$3025, $AG22, U$9))</f>
        <v>1320350000000000</v>
      </c>
      <c r="V22" s="17">
        <f>IF($AG22=VLOOKUP("zero_test", Keys!$B:$C, 2, FALSE), VLOOKUP("zero_test", Keys!$B:$C, 2, FALSE), INDEX(EPS_run_raw!$E$2:$AD$3025, $AG22, V$9))</f>
        <v>1318680000000000</v>
      </c>
      <c r="W22" s="17">
        <f>IF($AG22=VLOOKUP("zero_test", Keys!$B:$C, 2, FALSE), VLOOKUP("zero_test", Keys!$B:$C, 2, FALSE), INDEX(EPS_run_raw!$E$2:$AD$3025, $AG22, W$9))</f>
        <v>1316370000000000</v>
      </c>
      <c r="X22" s="17">
        <f>IF($AG22=VLOOKUP("zero_test", Keys!$B:$C, 2, FALSE), VLOOKUP("zero_test", Keys!$B:$C, 2, FALSE), INDEX(EPS_run_raw!$E$2:$AD$3025, $AG22, X$9))</f>
        <v>1306470000000000</v>
      </c>
      <c r="Y22" s="17">
        <f>IF($AG22=VLOOKUP("zero_test", Keys!$B:$C, 2, FALSE), VLOOKUP("zero_test", Keys!$B:$C, 2, FALSE), INDEX(EPS_run_raw!$E$2:$AD$3025, $AG22, Y$9))</f>
        <v>1311770000000000</v>
      </c>
      <c r="Z22" s="17">
        <f>IF($AG22=VLOOKUP("zero_test", Keys!$B:$C, 2, FALSE), VLOOKUP("zero_test", Keys!$B:$C, 2, FALSE), INDEX(EPS_run_raw!$E$2:$AD$3025, $AG22, Z$9))</f>
        <v>1309040000000000</v>
      </c>
      <c r="AA22" s="17">
        <f>IF($AG22=VLOOKUP("zero_test", Keys!$B:$C, 2, FALSE), VLOOKUP("zero_test", Keys!$B:$C, 2, FALSE), INDEX(EPS_run_raw!$E$2:$AD$3025, $AG22, AA$9))</f>
        <v>1313160000000000</v>
      </c>
      <c r="AB22" s="17">
        <f>IF($AG22=VLOOKUP("zero_test", Keys!$B:$C, 2, FALSE), VLOOKUP("zero_test", Keys!$B:$C, 2, FALSE), INDEX(EPS_run_raw!$E$2:$AD$3025, $AG22, AB$9))</f>
        <v>1306840000000000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TX|jet fuel or kerosene|production</v>
      </c>
      <c r="AG22">
        <f>IFERROR(MATCH(AF22, EPS_run_raw!$D$2:$D$3025, 0), VLOOKUP("zero_test", Keys!$B:$C, 2, FALSE))</f>
        <v>2557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TX|heat|production</v>
      </c>
      <c r="AG23">
        <f>IFERROR(MATCH(AF23, EPS_run_raw!$D$2:$D$3025, 0), VLOOKUP("zero_test", Keys!$B:$C, 2, FALSE))</f>
        <v>2560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TX|geothermal|production</v>
      </c>
      <c r="AG24">
        <f>IFERROR(MATCH(AF24, EPS_run_raw!$D$2:$D$3025, 0), VLOOKUP("zero_test", Keys!$B:$C, 2, FALSE))</f>
        <v>2563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172151000000000</v>
      </c>
      <c r="D25" s="17">
        <f>IF($AG25=VLOOKUP("zero_test", Keys!$B:$C, 2, FALSE), VLOOKUP("zero_test", Keys!$B:$C, 2, FALSE), INDEX(EPS_run_raw!$E$2:$AD$3025, $AG25, D$9))</f>
        <v>171225000000000</v>
      </c>
      <c r="E25" s="17">
        <f>IF($AG25=VLOOKUP("zero_test", Keys!$B:$C, 2, FALSE), VLOOKUP("zero_test", Keys!$B:$C, 2, FALSE), INDEX(EPS_run_raw!$E$2:$AD$3025, $AG25, E$9))</f>
        <v>146014000000000</v>
      </c>
      <c r="F25" s="17">
        <f>IF($AG25=VLOOKUP("zero_test", Keys!$B:$C, 2, FALSE), VLOOKUP("zero_test", Keys!$B:$C, 2, FALSE), INDEX(EPS_run_raw!$E$2:$AD$3025, $AG25, F$9))</f>
        <v>137117000000000</v>
      </c>
      <c r="G25" s="17">
        <f>IF($AG25=VLOOKUP("zero_test", Keys!$B:$C, 2, FALSE), VLOOKUP("zero_test", Keys!$B:$C, 2, FALSE), INDEX(EPS_run_raw!$E$2:$AD$3025, $AG25, G$9))</f>
        <v>132144000000000</v>
      </c>
      <c r="H25" s="17">
        <f>IF($AG25=VLOOKUP("zero_test", Keys!$B:$C, 2, FALSE), VLOOKUP("zero_test", Keys!$B:$C, 2, FALSE), INDEX(EPS_run_raw!$E$2:$AD$3025, $AG25, H$9))</f>
        <v>134381000000000</v>
      </c>
      <c r="I25" s="17">
        <f>IF($AG25=VLOOKUP("zero_test", Keys!$B:$C, 2, FALSE), VLOOKUP("zero_test", Keys!$B:$C, 2, FALSE), INDEX(EPS_run_raw!$E$2:$AD$3025, $AG25, I$9))</f>
        <v>128122000000000</v>
      </c>
      <c r="J25" s="17">
        <f>IF($AG25=VLOOKUP("zero_test", Keys!$B:$C, 2, FALSE), VLOOKUP("zero_test", Keys!$B:$C, 2, FALSE), INDEX(EPS_run_raw!$E$2:$AD$3025, $AG25, J$9))</f>
        <v>126209000000000</v>
      </c>
      <c r="K25" s="17">
        <f>IF($AG25=VLOOKUP("zero_test", Keys!$B:$C, 2, FALSE), VLOOKUP("zero_test", Keys!$B:$C, 2, FALSE), INDEX(EPS_run_raw!$E$2:$AD$3025, $AG25, K$9))</f>
        <v>130356000000000</v>
      </c>
      <c r="L25" s="17">
        <f>IF($AG25=VLOOKUP("zero_test", Keys!$B:$C, 2, FALSE), VLOOKUP("zero_test", Keys!$B:$C, 2, FALSE), INDEX(EPS_run_raw!$E$2:$AD$3025, $AG25, L$9))</f>
        <v>116864000000000</v>
      </c>
      <c r="M25" s="17">
        <f>IF($AG25=VLOOKUP("zero_test", Keys!$B:$C, 2, FALSE), VLOOKUP("zero_test", Keys!$B:$C, 2, FALSE), INDEX(EPS_run_raw!$E$2:$AD$3025, $AG25, M$9))</f>
        <v>117050000000000</v>
      </c>
      <c r="N25" s="17">
        <f>IF($AG25=VLOOKUP("zero_test", Keys!$B:$C, 2, FALSE), VLOOKUP("zero_test", Keys!$B:$C, 2, FALSE), INDEX(EPS_run_raw!$E$2:$AD$3025, $AG25, N$9))</f>
        <v>117530000000000</v>
      </c>
      <c r="O25" s="17">
        <f>IF($AG25=VLOOKUP("zero_test", Keys!$B:$C, 2, FALSE), VLOOKUP("zero_test", Keys!$B:$C, 2, FALSE), INDEX(EPS_run_raw!$E$2:$AD$3025, $AG25, O$9))</f>
        <v>107631000000000</v>
      </c>
      <c r="P25" s="17">
        <f>IF($AG25=VLOOKUP("zero_test", Keys!$B:$C, 2, FALSE), VLOOKUP("zero_test", Keys!$B:$C, 2, FALSE), INDEX(EPS_run_raw!$E$2:$AD$3025, $AG25, P$9))</f>
        <v>109141000000000</v>
      </c>
      <c r="Q25" s="17">
        <f>IF($AG25=VLOOKUP("zero_test", Keys!$B:$C, 2, FALSE), VLOOKUP("zero_test", Keys!$B:$C, 2, FALSE), INDEX(EPS_run_raw!$E$2:$AD$3025, $AG25, Q$9))</f>
        <v>106339000000000</v>
      </c>
      <c r="R25" s="17">
        <f>IF($AG25=VLOOKUP("zero_test", Keys!$B:$C, 2, FALSE), VLOOKUP("zero_test", Keys!$B:$C, 2, FALSE), INDEX(EPS_run_raw!$E$2:$AD$3025, $AG25, R$9))</f>
        <v>100947000000000</v>
      </c>
      <c r="S25" s="17">
        <f>IF($AG25=VLOOKUP("zero_test", Keys!$B:$C, 2, FALSE), VLOOKUP("zero_test", Keys!$B:$C, 2, FALSE), INDEX(EPS_run_raw!$E$2:$AD$3025, $AG25, S$9))</f>
        <v>98721500000000</v>
      </c>
      <c r="T25" s="17">
        <f>IF($AG25=VLOOKUP("zero_test", Keys!$B:$C, 2, FALSE), VLOOKUP("zero_test", Keys!$B:$C, 2, FALSE), INDEX(EPS_run_raw!$E$2:$AD$3025, $AG25, T$9))</f>
        <v>108229000000000</v>
      </c>
      <c r="U25" s="17">
        <f>IF($AG25=VLOOKUP("zero_test", Keys!$B:$C, 2, FALSE), VLOOKUP("zero_test", Keys!$B:$C, 2, FALSE), INDEX(EPS_run_raw!$E$2:$AD$3025, $AG25, U$9))</f>
        <v>109765000000000</v>
      </c>
      <c r="V25" s="17">
        <f>IF($AG25=VLOOKUP("zero_test", Keys!$B:$C, 2, FALSE), VLOOKUP("zero_test", Keys!$B:$C, 2, FALSE), INDEX(EPS_run_raw!$E$2:$AD$3025, $AG25, V$9))</f>
        <v>108967000000000</v>
      </c>
      <c r="W25" s="17">
        <f>IF($AG25=VLOOKUP("zero_test", Keys!$B:$C, 2, FALSE), VLOOKUP("zero_test", Keys!$B:$C, 2, FALSE), INDEX(EPS_run_raw!$E$2:$AD$3025, $AG25, W$9))</f>
        <v>109470000000000</v>
      </c>
      <c r="X25" s="17">
        <f>IF($AG25=VLOOKUP("zero_test", Keys!$B:$C, 2, FALSE), VLOOKUP("zero_test", Keys!$B:$C, 2, FALSE), INDEX(EPS_run_raw!$E$2:$AD$3025, $AG25, X$9))</f>
        <v>113263000000000</v>
      </c>
      <c r="Y25" s="17">
        <f>IF($AG25=VLOOKUP("zero_test", Keys!$B:$C, 2, FALSE), VLOOKUP("zero_test", Keys!$B:$C, 2, FALSE), INDEX(EPS_run_raw!$E$2:$AD$3025, $AG25, Y$9))</f>
        <v>118176000000000</v>
      </c>
      <c r="Z25" s="17">
        <f>IF($AG25=VLOOKUP("zero_test", Keys!$B:$C, 2, FALSE), VLOOKUP("zero_test", Keys!$B:$C, 2, FALSE), INDEX(EPS_run_raw!$E$2:$AD$3025, $AG25, Z$9))</f>
        <v>122264000000000</v>
      </c>
      <c r="AA25" s="17">
        <f>IF($AG25=VLOOKUP("zero_test", Keys!$B:$C, 2, FALSE), VLOOKUP("zero_test", Keys!$B:$C, 2, FALSE), INDEX(EPS_run_raw!$E$2:$AD$3025, $AG25, AA$9))</f>
        <v>128150000000000</v>
      </c>
      <c r="AB25" s="17">
        <f>IF($AG25=VLOOKUP("zero_test", Keys!$B:$C, 2, FALSE), VLOOKUP("zero_test", Keys!$B:$C, 2, FALSE), INDEX(EPS_run_raw!$E$2:$AD$3025, $AG25, AB$9))</f>
        <v>127328000000000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TX|lignite|production</v>
      </c>
      <c r="AG25">
        <f>IFERROR(MATCH(AF25, EPS_run_raw!$D$2:$D$3025, 0), VLOOKUP("zero_test", Keys!$B:$C, 2, FALSE))</f>
        <v>2566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1.27818E+16</v>
      </c>
      <c r="D26" s="17">
        <f>IF($AG26=VLOOKUP("zero_test", Keys!$B:$C, 2, FALSE), VLOOKUP("zero_test", Keys!$B:$C, 2, FALSE), INDEX(EPS_run_raw!$E$2:$AD$3025, $AG26, D$9))</f>
        <v>1.28991E+16</v>
      </c>
      <c r="E26" s="17">
        <f>IF($AG26=VLOOKUP("zero_test", Keys!$B:$C, 2, FALSE), VLOOKUP("zero_test", Keys!$B:$C, 2, FALSE), INDEX(EPS_run_raw!$E$2:$AD$3025, $AG26, E$9))</f>
        <v>1.29328E+16</v>
      </c>
      <c r="F26" s="17">
        <f>IF($AG26=VLOOKUP("zero_test", Keys!$B:$C, 2, FALSE), VLOOKUP("zero_test", Keys!$B:$C, 2, FALSE), INDEX(EPS_run_raw!$E$2:$AD$3025, $AG26, F$9))</f>
        <v>1.30433E+16</v>
      </c>
      <c r="G26" s="17">
        <f>IF($AG26=VLOOKUP("zero_test", Keys!$B:$C, 2, FALSE), VLOOKUP("zero_test", Keys!$B:$C, 2, FALSE), INDEX(EPS_run_raw!$E$2:$AD$3025, $AG26, G$9))</f>
        <v>1.31212E+16</v>
      </c>
      <c r="H26" s="17">
        <f>IF($AG26=VLOOKUP("zero_test", Keys!$B:$C, 2, FALSE), VLOOKUP("zero_test", Keys!$B:$C, 2, FALSE), INDEX(EPS_run_raw!$E$2:$AD$3025, $AG26, H$9))</f>
        <v>1.30667E+16</v>
      </c>
      <c r="I26" s="17">
        <f>IF($AG26=VLOOKUP("zero_test", Keys!$B:$C, 2, FALSE), VLOOKUP("zero_test", Keys!$B:$C, 2, FALSE), INDEX(EPS_run_raw!$E$2:$AD$3025, $AG26, I$9))</f>
        <v>1.28457E+16</v>
      </c>
      <c r="J26" s="17">
        <f>IF($AG26=VLOOKUP("zero_test", Keys!$B:$C, 2, FALSE), VLOOKUP("zero_test", Keys!$B:$C, 2, FALSE), INDEX(EPS_run_raw!$E$2:$AD$3025, $AG26, J$9))</f>
        <v>1.28199E+16</v>
      </c>
      <c r="K26" s="17">
        <f>IF($AG26=VLOOKUP("zero_test", Keys!$B:$C, 2, FALSE), VLOOKUP("zero_test", Keys!$B:$C, 2, FALSE), INDEX(EPS_run_raw!$E$2:$AD$3025, $AG26, K$9))</f>
        <v>1.26105E+16</v>
      </c>
      <c r="L26" s="17">
        <f>IF($AG26=VLOOKUP("zero_test", Keys!$B:$C, 2, FALSE), VLOOKUP("zero_test", Keys!$B:$C, 2, FALSE), INDEX(EPS_run_raw!$E$2:$AD$3025, $AG26, L$9))</f>
        <v>1.24464E+16</v>
      </c>
      <c r="M26" s="17">
        <f>IF($AG26=VLOOKUP("zero_test", Keys!$B:$C, 2, FALSE), VLOOKUP("zero_test", Keys!$B:$C, 2, FALSE), INDEX(EPS_run_raw!$E$2:$AD$3025, $AG26, M$9))</f>
        <v>1.2295E+16</v>
      </c>
      <c r="N26" s="17">
        <f>IF($AG26=VLOOKUP("zero_test", Keys!$B:$C, 2, FALSE), VLOOKUP("zero_test", Keys!$B:$C, 2, FALSE), INDEX(EPS_run_raw!$E$2:$AD$3025, $AG26, N$9))</f>
        <v>1.2123E+16</v>
      </c>
      <c r="O26" s="17">
        <f>IF($AG26=VLOOKUP("zero_test", Keys!$B:$C, 2, FALSE), VLOOKUP("zero_test", Keys!$B:$C, 2, FALSE), INDEX(EPS_run_raw!$E$2:$AD$3025, $AG26, O$9))</f>
        <v>1.20062E+16</v>
      </c>
      <c r="P26" s="17">
        <f>IF($AG26=VLOOKUP("zero_test", Keys!$B:$C, 2, FALSE), VLOOKUP("zero_test", Keys!$B:$C, 2, FALSE), INDEX(EPS_run_raw!$E$2:$AD$3025, $AG26, P$9))</f>
        <v>1.18381E+16</v>
      </c>
      <c r="Q26" s="17">
        <f>IF($AG26=VLOOKUP("zero_test", Keys!$B:$C, 2, FALSE), VLOOKUP("zero_test", Keys!$B:$C, 2, FALSE), INDEX(EPS_run_raw!$E$2:$AD$3025, $AG26, Q$9))</f>
        <v>1.16902E+16</v>
      </c>
      <c r="R26" s="17">
        <f>IF($AG26=VLOOKUP("zero_test", Keys!$B:$C, 2, FALSE), VLOOKUP("zero_test", Keys!$B:$C, 2, FALSE), INDEX(EPS_run_raw!$E$2:$AD$3025, $AG26, R$9))</f>
        <v>1.17387E+16</v>
      </c>
      <c r="S26" s="17">
        <f>IF($AG26=VLOOKUP("zero_test", Keys!$B:$C, 2, FALSE), VLOOKUP("zero_test", Keys!$B:$C, 2, FALSE), INDEX(EPS_run_raw!$E$2:$AD$3025, $AG26, S$9))</f>
        <v>1.17865E+16</v>
      </c>
      <c r="T26" s="17">
        <f>IF($AG26=VLOOKUP("zero_test", Keys!$B:$C, 2, FALSE), VLOOKUP("zero_test", Keys!$B:$C, 2, FALSE), INDEX(EPS_run_raw!$E$2:$AD$3025, $AG26, T$9))</f>
        <v>1.18361E+16</v>
      </c>
      <c r="U26" s="17">
        <f>IF($AG26=VLOOKUP("zero_test", Keys!$B:$C, 2, FALSE), VLOOKUP("zero_test", Keys!$B:$C, 2, FALSE), INDEX(EPS_run_raw!$E$2:$AD$3025, $AG26, U$9))</f>
        <v>1.19665E+16</v>
      </c>
      <c r="V26" s="17">
        <f>IF($AG26=VLOOKUP("zero_test", Keys!$B:$C, 2, FALSE), VLOOKUP("zero_test", Keys!$B:$C, 2, FALSE), INDEX(EPS_run_raw!$E$2:$AD$3025, $AG26, V$9))</f>
        <v>1.20274E+16</v>
      </c>
      <c r="W26" s="17">
        <f>IF($AG26=VLOOKUP("zero_test", Keys!$B:$C, 2, FALSE), VLOOKUP("zero_test", Keys!$B:$C, 2, FALSE), INDEX(EPS_run_raw!$E$2:$AD$3025, $AG26, W$9))</f>
        <v>1.20559E+16</v>
      </c>
      <c r="X26" s="17">
        <f>IF($AG26=VLOOKUP("zero_test", Keys!$B:$C, 2, FALSE), VLOOKUP("zero_test", Keys!$B:$C, 2, FALSE), INDEX(EPS_run_raw!$E$2:$AD$3025, $AG26, X$9))</f>
        <v>1.20132E+16</v>
      </c>
      <c r="Y26" s="17">
        <f>IF($AG26=VLOOKUP("zero_test", Keys!$B:$C, 2, FALSE), VLOOKUP("zero_test", Keys!$B:$C, 2, FALSE), INDEX(EPS_run_raw!$E$2:$AD$3025, $AG26, Y$9))</f>
        <v>1.19706E+16</v>
      </c>
      <c r="Z26" s="17">
        <f>IF($AG26=VLOOKUP("zero_test", Keys!$B:$C, 2, FALSE), VLOOKUP("zero_test", Keys!$B:$C, 2, FALSE), INDEX(EPS_run_raw!$E$2:$AD$3025, $AG26, Z$9))</f>
        <v>1.18995E+16</v>
      </c>
      <c r="AA26" s="17">
        <f>IF($AG26=VLOOKUP("zero_test", Keys!$B:$C, 2, FALSE), VLOOKUP("zero_test", Keys!$B:$C, 2, FALSE), INDEX(EPS_run_raw!$E$2:$AD$3025, $AG26, AA$9))</f>
        <v>1.17651E+16</v>
      </c>
      <c r="AB26" s="17">
        <f>IF($AG26=VLOOKUP("zero_test", Keys!$B:$C, 2, FALSE), VLOOKUP("zero_test", Keys!$B:$C, 2, FALSE), INDEX(EPS_run_raw!$E$2:$AD$3025, $AG26, AB$9))</f>
        <v>1.15904E+16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TX|crude oil|production</v>
      </c>
      <c r="AG26">
        <f>IFERROR(MATCH(AF26, EPS_run_raw!$D$2:$D$3025, 0), VLOOKUP("zero_test", Keys!$B:$C, 2, FALSE))</f>
        <v>2569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251815000000000</v>
      </c>
      <c r="D27" s="17">
        <f>IF($AG27=VLOOKUP("zero_test", Keys!$B:$C, 2, FALSE), VLOOKUP("zero_test", Keys!$B:$C, 2, FALSE), INDEX(EPS_run_raw!$E$2:$AD$3025, $AG27, D$9))</f>
        <v>245712000000000</v>
      </c>
      <c r="E27" s="17">
        <f>IF($AG27=VLOOKUP("zero_test", Keys!$B:$C, 2, FALSE), VLOOKUP("zero_test", Keys!$B:$C, 2, FALSE), INDEX(EPS_run_raw!$E$2:$AD$3025, $AG27, E$9))</f>
        <v>247325000000000</v>
      </c>
      <c r="F27" s="17">
        <f>IF($AG27=VLOOKUP("zero_test", Keys!$B:$C, 2, FALSE), VLOOKUP("zero_test", Keys!$B:$C, 2, FALSE), INDEX(EPS_run_raw!$E$2:$AD$3025, $AG27, F$9))</f>
        <v>249414000000000</v>
      </c>
      <c r="G27" s="17">
        <f>IF($AG27=VLOOKUP("zero_test", Keys!$B:$C, 2, FALSE), VLOOKUP("zero_test", Keys!$B:$C, 2, FALSE), INDEX(EPS_run_raw!$E$2:$AD$3025, $AG27, G$9))</f>
        <v>251507000000000</v>
      </c>
      <c r="H27" s="17">
        <f>IF($AG27=VLOOKUP("zero_test", Keys!$B:$C, 2, FALSE), VLOOKUP("zero_test", Keys!$B:$C, 2, FALSE), INDEX(EPS_run_raw!$E$2:$AD$3025, $AG27, H$9))</f>
        <v>252944000000000</v>
      </c>
      <c r="I27" s="17">
        <f>IF($AG27=VLOOKUP("zero_test", Keys!$B:$C, 2, FALSE), VLOOKUP("zero_test", Keys!$B:$C, 2, FALSE), INDEX(EPS_run_raw!$E$2:$AD$3025, $AG27, I$9))</f>
        <v>252619000000000</v>
      </c>
      <c r="J27" s="17">
        <f>IF($AG27=VLOOKUP("zero_test", Keys!$B:$C, 2, FALSE), VLOOKUP("zero_test", Keys!$B:$C, 2, FALSE), INDEX(EPS_run_raw!$E$2:$AD$3025, $AG27, J$9))</f>
        <v>254859000000000</v>
      </c>
      <c r="K27" s="17">
        <f>IF($AG27=VLOOKUP("zero_test", Keys!$B:$C, 2, FALSE), VLOOKUP("zero_test", Keys!$B:$C, 2, FALSE), INDEX(EPS_run_raw!$E$2:$AD$3025, $AG27, K$9))</f>
        <v>254112000000000</v>
      </c>
      <c r="L27" s="17">
        <f>IF($AG27=VLOOKUP("zero_test", Keys!$B:$C, 2, FALSE), VLOOKUP("zero_test", Keys!$B:$C, 2, FALSE), INDEX(EPS_run_raw!$E$2:$AD$3025, $AG27, L$9))</f>
        <v>252970000000000</v>
      </c>
      <c r="M27" s="17">
        <f>IF($AG27=VLOOKUP("zero_test", Keys!$B:$C, 2, FALSE), VLOOKUP("zero_test", Keys!$B:$C, 2, FALSE), INDEX(EPS_run_raw!$E$2:$AD$3025, $AG27, M$9))</f>
        <v>253506000000000</v>
      </c>
      <c r="N27" s="17">
        <f>IF($AG27=VLOOKUP("zero_test", Keys!$B:$C, 2, FALSE), VLOOKUP("zero_test", Keys!$B:$C, 2, FALSE), INDEX(EPS_run_raw!$E$2:$AD$3025, $AG27, N$9))</f>
        <v>252690000000000</v>
      </c>
      <c r="O27" s="17">
        <f>IF($AG27=VLOOKUP("zero_test", Keys!$B:$C, 2, FALSE), VLOOKUP("zero_test", Keys!$B:$C, 2, FALSE), INDEX(EPS_run_raw!$E$2:$AD$3025, $AG27, O$9))</f>
        <v>252844000000000</v>
      </c>
      <c r="P27" s="17">
        <f>IF($AG27=VLOOKUP("zero_test", Keys!$B:$C, 2, FALSE), VLOOKUP("zero_test", Keys!$B:$C, 2, FALSE), INDEX(EPS_run_raw!$E$2:$AD$3025, $AG27, P$9))</f>
        <v>254261000000000</v>
      </c>
      <c r="Q27" s="17">
        <f>IF($AG27=VLOOKUP("zero_test", Keys!$B:$C, 2, FALSE), VLOOKUP("zero_test", Keys!$B:$C, 2, FALSE), INDEX(EPS_run_raw!$E$2:$AD$3025, $AG27, Q$9))</f>
        <v>252680000000000</v>
      </c>
      <c r="R27" s="17">
        <f>IF($AG27=VLOOKUP("zero_test", Keys!$B:$C, 2, FALSE), VLOOKUP("zero_test", Keys!$B:$C, 2, FALSE), INDEX(EPS_run_raw!$E$2:$AD$3025, $AG27, R$9))</f>
        <v>254815000000000</v>
      </c>
      <c r="S27" s="17">
        <f>IF($AG27=VLOOKUP("zero_test", Keys!$B:$C, 2, FALSE), VLOOKUP("zero_test", Keys!$B:$C, 2, FALSE), INDEX(EPS_run_raw!$E$2:$AD$3025, $AG27, S$9))</f>
        <v>255614000000000</v>
      </c>
      <c r="T27" s="17">
        <f>IF($AG27=VLOOKUP("zero_test", Keys!$B:$C, 2, FALSE), VLOOKUP("zero_test", Keys!$B:$C, 2, FALSE), INDEX(EPS_run_raw!$E$2:$AD$3025, $AG27, T$9))</f>
        <v>256445000000000</v>
      </c>
      <c r="U27" s="17">
        <f>IF($AG27=VLOOKUP("zero_test", Keys!$B:$C, 2, FALSE), VLOOKUP("zero_test", Keys!$B:$C, 2, FALSE), INDEX(EPS_run_raw!$E$2:$AD$3025, $AG27, U$9))</f>
        <v>256483000000000</v>
      </c>
      <c r="V27" s="17">
        <f>IF($AG27=VLOOKUP("zero_test", Keys!$B:$C, 2, FALSE), VLOOKUP("zero_test", Keys!$B:$C, 2, FALSE), INDEX(EPS_run_raw!$E$2:$AD$3025, $AG27, V$9))</f>
        <v>256159000000000</v>
      </c>
      <c r="W27" s="17">
        <f>IF($AG27=VLOOKUP("zero_test", Keys!$B:$C, 2, FALSE), VLOOKUP("zero_test", Keys!$B:$C, 2, FALSE), INDEX(EPS_run_raw!$E$2:$AD$3025, $AG27, W$9))</f>
        <v>255709000000000</v>
      </c>
      <c r="X27" s="17">
        <f>IF($AG27=VLOOKUP("zero_test", Keys!$B:$C, 2, FALSE), VLOOKUP("zero_test", Keys!$B:$C, 2, FALSE), INDEX(EPS_run_raw!$E$2:$AD$3025, $AG27, X$9))</f>
        <v>253787000000000</v>
      </c>
      <c r="Y27" s="17">
        <f>IF($AG27=VLOOKUP("zero_test", Keys!$B:$C, 2, FALSE), VLOOKUP("zero_test", Keys!$B:$C, 2, FALSE), INDEX(EPS_run_raw!$E$2:$AD$3025, $AG27, Y$9))</f>
        <v>254815000000000</v>
      </c>
      <c r="Z27" s="17">
        <f>IF($AG27=VLOOKUP("zero_test", Keys!$B:$C, 2, FALSE), VLOOKUP("zero_test", Keys!$B:$C, 2, FALSE), INDEX(EPS_run_raw!$E$2:$AD$3025, $AG27, Z$9))</f>
        <v>254285000000000</v>
      </c>
      <c r="AA27" s="17">
        <f>IF($AG27=VLOOKUP("zero_test", Keys!$B:$C, 2, FALSE), VLOOKUP("zero_test", Keys!$B:$C, 2, FALSE), INDEX(EPS_run_raw!$E$2:$AD$3025, $AG27, AA$9))</f>
        <v>255086000000000</v>
      </c>
      <c r="AB27" s="17">
        <f>IF($AG27=VLOOKUP("zero_test", Keys!$B:$C, 2, FALSE), VLOOKUP("zero_test", Keys!$B:$C, 2, FALSE), INDEX(EPS_run_raw!$E$2:$AD$3025, $AG27, AB$9))</f>
        <v>253857000000000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TX|heavy or residual fuel oil|production</v>
      </c>
      <c r="AG27">
        <f>IFERROR(MATCH(AF27, EPS_run_raw!$D$2:$D$3025, 0), VLOOKUP("zero_test", Keys!$B:$C, 2, FALSE))</f>
        <v>2572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1274600000000000</v>
      </c>
      <c r="D28" s="17">
        <f>IF($AG28=VLOOKUP("zero_test", Keys!$B:$C, 2, FALSE), VLOOKUP("zero_test", Keys!$B:$C, 2, FALSE), INDEX(EPS_run_raw!$E$2:$AD$3025, $AG28, D$9))</f>
        <v>1301660000000000</v>
      </c>
      <c r="E28" s="17">
        <f>IF($AG28=VLOOKUP("zero_test", Keys!$B:$C, 2, FALSE), VLOOKUP("zero_test", Keys!$B:$C, 2, FALSE), INDEX(EPS_run_raw!$E$2:$AD$3025, $AG28, E$9))</f>
        <v>1441080000000000</v>
      </c>
      <c r="F28" s="17">
        <f>IF($AG28=VLOOKUP("zero_test", Keys!$B:$C, 2, FALSE), VLOOKUP("zero_test", Keys!$B:$C, 2, FALSE), INDEX(EPS_run_raw!$E$2:$AD$3025, $AG28, F$9))</f>
        <v>1427340000000000</v>
      </c>
      <c r="G28" s="17">
        <f>IF($AG28=VLOOKUP("zero_test", Keys!$B:$C, 2, FALSE), VLOOKUP("zero_test", Keys!$B:$C, 2, FALSE), INDEX(EPS_run_raw!$E$2:$AD$3025, $AG28, G$9))</f>
        <v>1431130000000000</v>
      </c>
      <c r="H28" s="17">
        <f>IF($AG28=VLOOKUP("zero_test", Keys!$B:$C, 2, FALSE), VLOOKUP("zero_test", Keys!$B:$C, 2, FALSE), INDEX(EPS_run_raw!$E$2:$AD$3025, $AG28, H$9))</f>
        <v>1438670000000000</v>
      </c>
      <c r="I28" s="17">
        <f>IF($AG28=VLOOKUP("zero_test", Keys!$B:$C, 2, FALSE), VLOOKUP("zero_test", Keys!$B:$C, 2, FALSE), INDEX(EPS_run_raw!$E$2:$AD$3025, $AG28, I$9))</f>
        <v>1508810000000000</v>
      </c>
      <c r="J28" s="17">
        <f>IF($AG28=VLOOKUP("zero_test", Keys!$B:$C, 2, FALSE), VLOOKUP("zero_test", Keys!$B:$C, 2, FALSE), INDEX(EPS_run_raw!$E$2:$AD$3025, $AG28, J$9))</f>
        <v>1575640000000000</v>
      </c>
      <c r="K28" s="17">
        <f>IF($AG28=VLOOKUP("zero_test", Keys!$B:$C, 2, FALSE), VLOOKUP("zero_test", Keys!$B:$C, 2, FALSE), INDEX(EPS_run_raw!$E$2:$AD$3025, $AG28, K$9))</f>
        <v>1639040000000000</v>
      </c>
      <c r="L28" s="17">
        <f>IF($AG28=VLOOKUP("zero_test", Keys!$B:$C, 2, FALSE), VLOOKUP("zero_test", Keys!$B:$C, 2, FALSE), INDEX(EPS_run_raw!$E$2:$AD$3025, $AG28, L$9))</f>
        <v>1684150000000000</v>
      </c>
      <c r="M28" s="17">
        <f>IF($AG28=VLOOKUP("zero_test", Keys!$B:$C, 2, FALSE), VLOOKUP("zero_test", Keys!$B:$C, 2, FALSE), INDEX(EPS_run_raw!$E$2:$AD$3025, $AG28, M$9))</f>
        <v>1718540000000000</v>
      </c>
      <c r="N28" s="17">
        <f>IF($AG28=VLOOKUP("zero_test", Keys!$B:$C, 2, FALSE), VLOOKUP("zero_test", Keys!$B:$C, 2, FALSE), INDEX(EPS_run_raw!$E$2:$AD$3025, $AG28, N$9))</f>
        <v>1737200000000000</v>
      </c>
      <c r="O28" s="17">
        <f>IF($AG28=VLOOKUP("zero_test", Keys!$B:$C, 2, FALSE), VLOOKUP("zero_test", Keys!$B:$C, 2, FALSE), INDEX(EPS_run_raw!$E$2:$AD$3025, $AG28, O$9))</f>
        <v>1766540000000000</v>
      </c>
      <c r="P28" s="17">
        <f>IF($AG28=VLOOKUP("zero_test", Keys!$B:$C, 2, FALSE), VLOOKUP("zero_test", Keys!$B:$C, 2, FALSE), INDEX(EPS_run_raw!$E$2:$AD$3025, $AG28, P$9))</f>
        <v>1797790000000000</v>
      </c>
      <c r="Q28" s="17">
        <f>IF($AG28=VLOOKUP("zero_test", Keys!$B:$C, 2, FALSE), VLOOKUP("zero_test", Keys!$B:$C, 2, FALSE), INDEX(EPS_run_raw!$E$2:$AD$3025, $AG28, Q$9))</f>
        <v>1824800000000000</v>
      </c>
      <c r="R28" s="17">
        <f>IF($AG28=VLOOKUP("zero_test", Keys!$B:$C, 2, FALSE), VLOOKUP("zero_test", Keys!$B:$C, 2, FALSE), INDEX(EPS_run_raw!$E$2:$AD$3025, $AG28, R$9))</f>
        <v>1869780000000000</v>
      </c>
      <c r="S28" s="17">
        <f>IF($AG28=VLOOKUP("zero_test", Keys!$B:$C, 2, FALSE), VLOOKUP("zero_test", Keys!$B:$C, 2, FALSE), INDEX(EPS_run_raw!$E$2:$AD$3025, $AG28, S$9))</f>
        <v>1909590000000000</v>
      </c>
      <c r="T28" s="17">
        <f>IF($AG28=VLOOKUP("zero_test", Keys!$B:$C, 2, FALSE), VLOOKUP("zero_test", Keys!$B:$C, 2, FALSE), INDEX(EPS_run_raw!$E$2:$AD$3025, $AG28, T$9))</f>
        <v>1931540000000000</v>
      </c>
      <c r="U28" s="17">
        <f>IF($AG28=VLOOKUP("zero_test", Keys!$B:$C, 2, FALSE), VLOOKUP("zero_test", Keys!$B:$C, 2, FALSE), INDEX(EPS_run_raw!$E$2:$AD$3025, $AG28, U$9))</f>
        <v>1941340000000000</v>
      </c>
      <c r="V28" s="17">
        <f>IF($AG28=VLOOKUP("zero_test", Keys!$B:$C, 2, FALSE), VLOOKUP("zero_test", Keys!$B:$C, 2, FALSE), INDEX(EPS_run_raw!$E$2:$AD$3025, $AG28, V$9))</f>
        <v>1933170000000000</v>
      </c>
      <c r="W28" s="17">
        <f>IF($AG28=VLOOKUP("zero_test", Keys!$B:$C, 2, FALSE), VLOOKUP("zero_test", Keys!$B:$C, 2, FALSE), INDEX(EPS_run_raw!$E$2:$AD$3025, $AG28, W$9))</f>
        <v>1913000000000000</v>
      </c>
      <c r="X28" s="17">
        <f>IF($AG28=VLOOKUP("zero_test", Keys!$B:$C, 2, FALSE), VLOOKUP("zero_test", Keys!$B:$C, 2, FALSE), INDEX(EPS_run_raw!$E$2:$AD$3025, $AG28, X$9))</f>
        <v>1896190000000000</v>
      </c>
      <c r="Y28" s="17">
        <f>IF($AG28=VLOOKUP("zero_test", Keys!$B:$C, 2, FALSE), VLOOKUP("zero_test", Keys!$B:$C, 2, FALSE), INDEX(EPS_run_raw!$E$2:$AD$3025, $AG28, Y$9))</f>
        <v>1899900000000000</v>
      </c>
      <c r="Z28" s="17">
        <f>IF($AG28=VLOOKUP("zero_test", Keys!$B:$C, 2, FALSE), VLOOKUP("zero_test", Keys!$B:$C, 2, FALSE), INDEX(EPS_run_raw!$E$2:$AD$3025, $AG28, Z$9))</f>
        <v>1911880000000000</v>
      </c>
      <c r="AA28" s="17">
        <f>IF($AG28=VLOOKUP("zero_test", Keys!$B:$C, 2, FALSE), VLOOKUP("zero_test", Keys!$B:$C, 2, FALSE), INDEX(EPS_run_raw!$E$2:$AD$3025, $AG28, AA$9))</f>
        <v>1918750000000000</v>
      </c>
      <c r="AB28" s="17">
        <f>IF($AG28=VLOOKUP("zero_test", Keys!$B:$C, 2, FALSE), VLOOKUP("zero_test", Keys!$B:$C, 2, FALSE), INDEX(EPS_run_raw!$E$2:$AD$3025, $AG28, AB$9))</f>
        <v>1914480000000000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TX|LPG propane or butane|production</v>
      </c>
      <c r="AG28">
        <f>IFERROR(MATCH(AF28, EPS_run_raw!$D$2:$D$3025, 0), VLOOKUP("zero_test", Keys!$B:$C, 2, FALSE))</f>
        <v>2575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TX|municipal solid waste|production</v>
      </c>
      <c r="AG29">
        <f>IFERROR(MATCH(AF29, EPS_run_raw!$D$2:$D$3025, 0), VLOOKUP("zero_test", Keys!$B:$C, 2, FALSE))</f>
        <v>2578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51720500000000</v>
      </c>
      <c r="D30" s="17">
        <f>IF($AG30=VLOOKUP("zero_test", Keys!$B:$C, 2, FALSE), VLOOKUP("zero_test", Keys!$B:$C, 2, FALSE), INDEX(EPS_run_raw!$E$2:$AD$3025, $AG30, D$9))</f>
        <v>49118700000000</v>
      </c>
      <c r="E30" s="17">
        <f>IF($AG30=VLOOKUP("zero_test", Keys!$B:$C, 2, FALSE), VLOOKUP("zero_test", Keys!$B:$C, 2, FALSE), INDEX(EPS_run_raw!$E$2:$AD$3025, $AG30, E$9))</f>
        <v>49023400000000</v>
      </c>
      <c r="F30" s="17">
        <f>IF($AG30=VLOOKUP("zero_test", Keys!$B:$C, 2, FALSE), VLOOKUP("zero_test", Keys!$B:$C, 2, FALSE), INDEX(EPS_run_raw!$E$2:$AD$3025, $AG30, F$9))</f>
        <v>49086300000000</v>
      </c>
      <c r="G30" s="17">
        <f>IF($AG30=VLOOKUP("zero_test", Keys!$B:$C, 2, FALSE), VLOOKUP("zero_test", Keys!$B:$C, 2, FALSE), INDEX(EPS_run_raw!$E$2:$AD$3025, $AG30, G$9))</f>
        <v>49570400000000</v>
      </c>
      <c r="H30" s="17">
        <f>IF($AG30=VLOOKUP("zero_test", Keys!$B:$C, 2, FALSE), VLOOKUP("zero_test", Keys!$B:$C, 2, FALSE), INDEX(EPS_run_raw!$E$2:$AD$3025, $AG30, H$9))</f>
        <v>49462600000000</v>
      </c>
      <c r="I30" s="17">
        <f>IF($AG30=VLOOKUP("zero_test", Keys!$B:$C, 2, FALSE), VLOOKUP("zero_test", Keys!$B:$C, 2, FALSE), INDEX(EPS_run_raw!$E$2:$AD$3025, $AG30, I$9))</f>
        <v>48896800000000</v>
      </c>
      <c r="J30" s="17">
        <f>IF($AG30=VLOOKUP("zero_test", Keys!$B:$C, 2, FALSE), VLOOKUP("zero_test", Keys!$B:$C, 2, FALSE), INDEX(EPS_run_raw!$E$2:$AD$3025, $AG30, J$9))</f>
        <v>48769200000000</v>
      </c>
      <c r="K30" s="17">
        <f>IF($AG30=VLOOKUP("zero_test", Keys!$B:$C, 2, FALSE), VLOOKUP("zero_test", Keys!$B:$C, 2, FALSE), INDEX(EPS_run_raw!$E$2:$AD$3025, $AG30, K$9))</f>
        <v>49005800000000</v>
      </c>
      <c r="L30" s="17">
        <f>IF($AG30=VLOOKUP("zero_test", Keys!$B:$C, 2, FALSE), VLOOKUP("zero_test", Keys!$B:$C, 2, FALSE), INDEX(EPS_run_raw!$E$2:$AD$3025, $AG30, L$9))</f>
        <v>50013800000000</v>
      </c>
      <c r="M30" s="17">
        <f>IF($AG30=VLOOKUP("zero_test", Keys!$B:$C, 2, FALSE), VLOOKUP("zero_test", Keys!$B:$C, 2, FALSE), INDEX(EPS_run_raw!$E$2:$AD$3025, $AG30, M$9))</f>
        <v>50491900000000</v>
      </c>
      <c r="N30" s="17">
        <f>IF($AG30=VLOOKUP("zero_test", Keys!$B:$C, 2, FALSE), VLOOKUP("zero_test", Keys!$B:$C, 2, FALSE), INDEX(EPS_run_raw!$E$2:$AD$3025, $AG30, N$9))</f>
        <v>50626000000000</v>
      </c>
      <c r="O30" s="17">
        <f>IF($AG30=VLOOKUP("zero_test", Keys!$B:$C, 2, FALSE), VLOOKUP("zero_test", Keys!$B:$C, 2, FALSE), INDEX(EPS_run_raw!$E$2:$AD$3025, $AG30, O$9))</f>
        <v>51532100000000</v>
      </c>
      <c r="P30" s="17">
        <f>IF($AG30=VLOOKUP("zero_test", Keys!$B:$C, 2, FALSE), VLOOKUP("zero_test", Keys!$B:$C, 2, FALSE), INDEX(EPS_run_raw!$E$2:$AD$3025, $AG30, P$9))</f>
        <v>52002100000000</v>
      </c>
      <c r="Q30" s="17">
        <f>IF($AG30=VLOOKUP("zero_test", Keys!$B:$C, 2, FALSE), VLOOKUP("zero_test", Keys!$B:$C, 2, FALSE), INDEX(EPS_run_raw!$E$2:$AD$3025, $AG30, Q$9))</f>
        <v>52386700000000</v>
      </c>
      <c r="R30" s="17">
        <f>IF($AG30=VLOOKUP("zero_test", Keys!$B:$C, 2, FALSE), VLOOKUP("zero_test", Keys!$B:$C, 2, FALSE), INDEX(EPS_run_raw!$E$2:$AD$3025, $AG30, R$9))</f>
        <v>52450300000000</v>
      </c>
      <c r="S30" s="17">
        <f>IF($AG30=VLOOKUP("zero_test", Keys!$B:$C, 2, FALSE), VLOOKUP("zero_test", Keys!$B:$C, 2, FALSE), INDEX(EPS_run_raw!$E$2:$AD$3025, $AG30, S$9))</f>
        <v>52772700000000</v>
      </c>
      <c r="T30" s="17">
        <f>IF($AG30=VLOOKUP("zero_test", Keys!$B:$C, 2, FALSE), VLOOKUP("zero_test", Keys!$B:$C, 2, FALSE), INDEX(EPS_run_raw!$E$2:$AD$3025, $AG30, T$9))</f>
        <v>53007700000000</v>
      </c>
      <c r="U30" s="17">
        <f>IF($AG30=VLOOKUP("zero_test", Keys!$B:$C, 2, FALSE), VLOOKUP("zero_test", Keys!$B:$C, 2, FALSE), INDEX(EPS_run_raw!$E$2:$AD$3025, $AG30, U$9))</f>
        <v>53500100000000</v>
      </c>
      <c r="V30" s="17">
        <f>IF($AG30=VLOOKUP("zero_test", Keys!$B:$C, 2, FALSE), VLOOKUP("zero_test", Keys!$B:$C, 2, FALSE), INDEX(EPS_run_raw!$E$2:$AD$3025, $AG30, V$9))</f>
        <v>54572700000000</v>
      </c>
      <c r="W30" s="17">
        <f>IF($AG30=VLOOKUP("zero_test", Keys!$B:$C, 2, FALSE), VLOOKUP("zero_test", Keys!$B:$C, 2, FALSE), INDEX(EPS_run_raw!$E$2:$AD$3025, $AG30, W$9))</f>
        <v>55297600000000</v>
      </c>
      <c r="X30" s="17">
        <f>IF($AG30=VLOOKUP("zero_test", Keys!$B:$C, 2, FALSE), VLOOKUP("zero_test", Keys!$B:$C, 2, FALSE), INDEX(EPS_run_raw!$E$2:$AD$3025, $AG30, X$9))</f>
        <v>55682000000000</v>
      </c>
      <c r="Y30" s="17">
        <f>IF($AG30=VLOOKUP("zero_test", Keys!$B:$C, 2, FALSE), VLOOKUP("zero_test", Keys!$B:$C, 2, FALSE), INDEX(EPS_run_raw!$E$2:$AD$3025, $AG30, Y$9))</f>
        <v>56240400000000</v>
      </c>
      <c r="Z30" s="17">
        <f>IF($AG30=VLOOKUP("zero_test", Keys!$B:$C, 2, FALSE), VLOOKUP("zero_test", Keys!$B:$C, 2, FALSE), INDEX(EPS_run_raw!$E$2:$AD$3025, $AG30, Z$9))</f>
        <v>56606000000000</v>
      </c>
      <c r="AA30" s="17">
        <f>IF($AG30=VLOOKUP("zero_test", Keys!$B:$C, 2, FALSE), VLOOKUP("zero_test", Keys!$B:$C, 2, FALSE), INDEX(EPS_run_raw!$E$2:$AD$3025, $AG30, AA$9))</f>
        <v>56889100000000</v>
      </c>
      <c r="AB30" s="17">
        <f>IF($AG30=VLOOKUP("zero_test", Keys!$B:$C, 2, FALSE), VLOOKUP("zero_test", Keys!$B:$C, 2, FALSE), INDEX(EPS_run_raw!$E$2:$AD$3025, $AG30, AB$9))</f>
        <v>57217100000000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TX|hydrogen|production</v>
      </c>
      <c r="AG30">
        <f>IFERROR(MATCH(AF30, EPS_run_raw!$D$2:$D$3025, 0), VLOOKUP("zero_test", Keys!$B:$C, 2, FALSE))</f>
        <v>2581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TX|electricity|imports</v>
      </c>
      <c r="AG31">
        <f>IFERROR(MATCH(AF31, EPS_run_raw!$D$2:$D$3025, 0), VLOOKUP("zero_test", Keys!$B:$C, 2, FALSE))</f>
        <v>2522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677915000000000</v>
      </c>
      <c r="D32" s="17">
        <f>IF($AG32=VLOOKUP("zero_test", Keys!$B:$C, 2, FALSE), VLOOKUP("zero_test", Keys!$B:$C, 2, FALSE), INDEX(EPS_run_raw!$E$2:$AD$3025, $AG32, D$9))</f>
        <v>726051000000000</v>
      </c>
      <c r="E32" s="17">
        <f>IF($AG32=VLOOKUP("zero_test", Keys!$B:$C, 2, FALSE), VLOOKUP("zero_test", Keys!$B:$C, 2, FALSE), INDEX(EPS_run_raw!$E$2:$AD$3025, $AG32, E$9))</f>
        <v>686233000000000</v>
      </c>
      <c r="F32" s="17">
        <f>IF($AG32=VLOOKUP("zero_test", Keys!$B:$C, 2, FALSE), VLOOKUP("zero_test", Keys!$B:$C, 2, FALSE), INDEX(EPS_run_raw!$E$2:$AD$3025, $AG32, F$9))</f>
        <v>614905000000000</v>
      </c>
      <c r="G32" s="17">
        <f>IF($AG32=VLOOKUP("zero_test", Keys!$B:$C, 2, FALSE), VLOOKUP("zero_test", Keys!$B:$C, 2, FALSE), INDEX(EPS_run_raw!$E$2:$AD$3025, $AG32, G$9))</f>
        <v>642740000000000</v>
      </c>
      <c r="H32" s="17">
        <f>IF($AG32=VLOOKUP("zero_test", Keys!$B:$C, 2, FALSE), VLOOKUP("zero_test", Keys!$B:$C, 2, FALSE), INDEX(EPS_run_raw!$E$2:$AD$3025, $AG32, H$9))</f>
        <v>783129000000000</v>
      </c>
      <c r="I32" s="17">
        <f>IF($AG32=VLOOKUP("zero_test", Keys!$B:$C, 2, FALSE), VLOOKUP("zero_test", Keys!$B:$C, 2, FALSE), INDEX(EPS_run_raw!$E$2:$AD$3025, $AG32, I$9))</f>
        <v>875909000000000</v>
      </c>
      <c r="J32" s="17">
        <f>IF($AG32=VLOOKUP("zero_test", Keys!$B:$C, 2, FALSE), VLOOKUP("zero_test", Keys!$B:$C, 2, FALSE), INDEX(EPS_run_raw!$E$2:$AD$3025, $AG32, J$9))</f>
        <v>898452000000000</v>
      </c>
      <c r="K32" s="17">
        <f>IF($AG32=VLOOKUP("zero_test", Keys!$B:$C, 2, FALSE), VLOOKUP("zero_test", Keys!$B:$C, 2, FALSE), INDEX(EPS_run_raw!$E$2:$AD$3025, $AG32, K$9))</f>
        <v>914134000000000</v>
      </c>
      <c r="L32" s="17">
        <f>IF($AG32=VLOOKUP("zero_test", Keys!$B:$C, 2, FALSE), VLOOKUP("zero_test", Keys!$B:$C, 2, FALSE), INDEX(EPS_run_raw!$E$2:$AD$3025, $AG32, L$9))</f>
        <v>920635000000000</v>
      </c>
      <c r="M32" s="17">
        <f>IF($AG32=VLOOKUP("zero_test", Keys!$B:$C, 2, FALSE), VLOOKUP("zero_test", Keys!$B:$C, 2, FALSE), INDEX(EPS_run_raw!$E$2:$AD$3025, $AG32, M$9))</f>
        <v>893829000000000</v>
      </c>
      <c r="N32" s="17">
        <f>IF($AG32=VLOOKUP("zero_test", Keys!$B:$C, 2, FALSE), VLOOKUP("zero_test", Keys!$B:$C, 2, FALSE), INDEX(EPS_run_raw!$E$2:$AD$3025, $AG32, N$9))</f>
        <v>888375000000000</v>
      </c>
      <c r="O32" s="17">
        <f>IF($AG32=VLOOKUP("zero_test", Keys!$B:$C, 2, FALSE), VLOOKUP("zero_test", Keys!$B:$C, 2, FALSE), INDEX(EPS_run_raw!$E$2:$AD$3025, $AG32, O$9))</f>
        <v>857466000000000</v>
      </c>
      <c r="P32" s="17">
        <f>IF($AG32=VLOOKUP("zero_test", Keys!$B:$C, 2, FALSE), VLOOKUP("zero_test", Keys!$B:$C, 2, FALSE), INDEX(EPS_run_raw!$E$2:$AD$3025, $AG32, P$9))</f>
        <v>825714000000000</v>
      </c>
      <c r="Q32" s="17">
        <f>IF($AG32=VLOOKUP("zero_test", Keys!$B:$C, 2, FALSE), VLOOKUP("zero_test", Keys!$B:$C, 2, FALSE), INDEX(EPS_run_raw!$E$2:$AD$3025, $AG32, Q$9))</f>
        <v>777440000000000</v>
      </c>
      <c r="R32" s="17">
        <f>IF($AG32=VLOOKUP("zero_test", Keys!$B:$C, 2, FALSE), VLOOKUP("zero_test", Keys!$B:$C, 2, FALSE), INDEX(EPS_run_raw!$E$2:$AD$3025, $AG32, R$9))</f>
        <v>674442000000000</v>
      </c>
      <c r="S32" s="17">
        <f>IF($AG32=VLOOKUP("zero_test", Keys!$B:$C, 2, FALSE), VLOOKUP("zero_test", Keys!$B:$C, 2, FALSE), INDEX(EPS_run_raw!$E$2:$AD$3025, $AG32, S$9))</f>
        <v>627975000000000</v>
      </c>
      <c r="T32" s="17">
        <f>IF($AG32=VLOOKUP("zero_test", Keys!$B:$C, 2, FALSE), VLOOKUP("zero_test", Keys!$B:$C, 2, FALSE), INDEX(EPS_run_raw!$E$2:$AD$3025, $AG32, T$9))</f>
        <v>623206000000000</v>
      </c>
      <c r="U32" s="17">
        <f>IF($AG32=VLOOKUP("zero_test", Keys!$B:$C, 2, FALSE), VLOOKUP("zero_test", Keys!$B:$C, 2, FALSE), INDEX(EPS_run_raw!$E$2:$AD$3025, $AG32, U$9))</f>
        <v>619941000000000</v>
      </c>
      <c r="V32" s="17">
        <f>IF($AG32=VLOOKUP("zero_test", Keys!$B:$C, 2, FALSE), VLOOKUP("zero_test", Keys!$B:$C, 2, FALSE), INDEX(EPS_run_raw!$E$2:$AD$3025, $AG32, V$9))</f>
        <v>619406000000000</v>
      </c>
      <c r="W32" s="17">
        <f>IF($AG32=VLOOKUP("zero_test", Keys!$B:$C, 2, FALSE), VLOOKUP("zero_test", Keys!$B:$C, 2, FALSE), INDEX(EPS_run_raw!$E$2:$AD$3025, $AG32, W$9))</f>
        <v>623947000000000</v>
      </c>
      <c r="X32" s="17">
        <f>IF($AG32=VLOOKUP("zero_test", Keys!$B:$C, 2, FALSE), VLOOKUP("zero_test", Keys!$B:$C, 2, FALSE), INDEX(EPS_run_raw!$E$2:$AD$3025, $AG32, X$9))</f>
        <v>642196000000000</v>
      </c>
      <c r="Y32" s="17">
        <f>IF($AG32=VLOOKUP("zero_test", Keys!$B:$C, 2, FALSE), VLOOKUP("zero_test", Keys!$B:$C, 2, FALSE), INDEX(EPS_run_raw!$E$2:$AD$3025, $AG32, Y$9))</f>
        <v>655082000000000</v>
      </c>
      <c r="Z32" s="17">
        <f>IF($AG32=VLOOKUP("zero_test", Keys!$B:$C, 2, FALSE), VLOOKUP("zero_test", Keys!$B:$C, 2, FALSE), INDEX(EPS_run_raw!$E$2:$AD$3025, $AG32, Z$9))</f>
        <v>659914000000000</v>
      </c>
      <c r="AA32" s="17">
        <f>IF($AG32=VLOOKUP("zero_test", Keys!$B:$C, 2, FALSE), VLOOKUP("zero_test", Keys!$B:$C, 2, FALSE), INDEX(EPS_run_raw!$E$2:$AD$3025, $AG32, AA$9))</f>
        <v>653960000000000</v>
      </c>
      <c r="AB32" s="17">
        <f>IF($AG32=VLOOKUP("zero_test", Keys!$B:$C, 2, FALSE), VLOOKUP("zero_test", Keys!$B:$C, 2, FALSE), INDEX(EPS_run_raw!$E$2:$AD$3025, $AG32, AB$9))</f>
        <v>643140000000000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TX|hard coal|imports</v>
      </c>
      <c r="AG32">
        <f>IFERROR(MATCH(AF32, EPS_run_raw!$D$2:$D$3025, 0), VLOOKUP("zero_test", Keys!$B:$C, 2, FALSE))</f>
        <v>2525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2566830000000000</v>
      </c>
      <c r="D33" s="17">
        <f>IF($AG33=VLOOKUP("zero_test", Keys!$B:$C, 2, FALSE), VLOOKUP("zero_test", Keys!$B:$C, 2, FALSE), INDEX(EPS_run_raw!$E$2:$AD$3025, $AG33, D$9))</f>
        <v>2335080000000000</v>
      </c>
      <c r="E33" s="17">
        <f>IF($AG33=VLOOKUP("zero_test", Keys!$B:$C, 2, FALSE), VLOOKUP("zero_test", Keys!$B:$C, 2, FALSE), INDEX(EPS_run_raw!$E$2:$AD$3025, $AG33, E$9))</f>
        <v>2369550000000000</v>
      </c>
      <c r="F33" s="17">
        <f>IF($AG33=VLOOKUP("zero_test", Keys!$B:$C, 2, FALSE), VLOOKUP("zero_test", Keys!$B:$C, 2, FALSE), INDEX(EPS_run_raw!$E$2:$AD$3025, $AG33, F$9))</f>
        <v>2401700000000000</v>
      </c>
      <c r="G33" s="17">
        <f>IF($AG33=VLOOKUP("zero_test", Keys!$B:$C, 2, FALSE), VLOOKUP("zero_test", Keys!$B:$C, 2, FALSE), INDEX(EPS_run_raw!$E$2:$AD$3025, $AG33, G$9))</f>
        <v>2403530000000000</v>
      </c>
      <c r="H33" s="17">
        <f>IF($AG33=VLOOKUP("zero_test", Keys!$B:$C, 2, FALSE), VLOOKUP("zero_test", Keys!$B:$C, 2, FALSE), INDEX(EPS_run_raw!$E$2:$AD$3025, $AG33, H$9))</f>
        <v>2258880000000000</v>
      </c>
      <c r="I33" s="17">
        <f>IF($AG33=VLOOKUP("zero_test", Keys!$B:$C, 2, FALSE), VLOOKUP("zero_test", Keys!$B:$C, 2, FALSE), INDEX(EPS_run_raw!$E$2:$AD$3025, $AG33, I$9))</f>
        <v>2226900000000000</v>
      </c>
      <c r="J33" s="17">
        <f>IF($AG33=VLOOKUP("zero_test", Keys!$B:$C, 2, FALSE), VLOOKUP("zero_test", Keys!$B:$C, 2, FALSE), INDEX(EPS_run_raw!$E$2:$AD$3025, $AG33, J$9))</f>
        <v>2245540000000000</v>
      </c>
      <c r="K33" s="17">
        <f>IF($AG33=VLOOKUP("zero_test", Keys!$B:$C, 2, FALSE), VLOOKUP("zero_test", Keys!$B:$C, 2, FALSE), INDEX(EPS_run_raw!$E$2:$AD$3025, $AG33, K$9))</f>
        <v>2328440000000000</v>
      </c>
      <c r="L33" s="17">
        <f>IF($AG33=VLOOKUP("zero_test", Keys!$B:$C, 2, FALSE), VLOOKUP("zero_test", Keys!$B:$C, 2, FALSE), INDEX(EPS_run_raw!$E$2:$AD$3025, $AG33, L$9))</f>
        <v>2369510000000000</v>
      </c>
      <c r="M33" s="17">
        <f>IF($AG33=VLOOKUP("zero_test", Keys!$B:$C, 2, FALSE), VLOOKUP("zero_test", Keys!$B:$C, 2, FALSE), INDEX(EPS_run_raw!$E$2:$AD$3025, $AG33, M$9))</f>
        <v>2266750000000000</v>
      </c>
      <c r="N33" s="17">
        <f>IF($AG33=VLOOKUP("zero_test", Keys!$B:$C, 2, FALSE), VLOOKUP("zero_test", Keys!$B:$C, 2, FALSE), INDEX(EPS_run_raw!$E$2:$AD$3025, $AG33, N$9))</f>
        <v>2218870000000000</v>
      </c>
      <c r="O33" s="17">
        <f>IF($AG33=VLOOKUP("zero_test", Keys!$B:$C, 2, FALSE), VLOOKUP("zero_test", Keys!$B:$C, 2, FALSE), INDEX(EPS_run_raw!$E$2:$AD$3025, $AG33, O$9))</f>
        <v>2132500000000000</v>
      </c>
      <c r="P33" s="17">
        <f>IF($AG33=VLOOKUP("zero_test", Keys!$B:$C, 2, FALSE), VLOOKUP("zero_test", Keys!$B:$C, 2, FALSE), INDEX(EPS_run_raw!$E$2:$AD$3025, $AG33, P$9))</f>
        <v>2014290000000000</v>
      </c>
      <c r="Q33" s="17">
        <f>IF($AG33=VLOOKUP("zero_test", Keys!$B:$C, 2, FALSE), VLOOKUP("zero_test", Keys!$B:$C, 2, FALSE), INDEX(EPS_run_raw!$E$2:$AD$3025, $AG33, Q$9))</f>
        <v>1932130000000000</v>
      </c>
      <c r="R33" s="17">
        <f>IF($AG33=VLOOKUP("zero_test", Keys!$B:$C, 2, FALSE), VLOOKUP("zero_test", Keys!$B:$C, 2, FALSE), INDEX(EPS_run_raw!$E$2:$AD$3025, $AG33, R$9))</f>
        <v>1865160000000000</v>
      </c>
      <c r="S33" s="17">
        <f>IF($AG33=VLOOKUP("zero_test", Keys!$B:$C, 2, FALSE), VLOOKUP("zero_test", Keys!$B:$C, 2, FALSE), INDEX(EPS_run_raw!$E$2:$AD$3025, $AG33, S$9))</f>
        <v>1860670000000000</v>
      </c>
      <c r="T33" s="17">
        <f>IF($AG33=VLOOKUP("zero_test", Keys!$B:$C, 2, FALSE), VLOOKUP("zero_test", Keys!$B:$C, 2, FALSE), INDEX(EPS_run_raw!$E$2:$AD$3025, $AG33, T$9))</f>
        <v>1935170000000000</v>
      </c>
      <c r="U33" s="17">
        <f>IF($AG33=VLOOKUP("zero_test", Keys!$B:$C, 2, FALSE), VLOOKUP("zero_test", Keys!$B:$C, 2, FALSE), INDEX(EPS_run_raw!$E$2:$AD$3025, $AG33, U$9))</f>
        <v>2033400000000000</v>
      </c>
      <c r="V33" s="17">
        <f>IF($AG33=VLOOKUP("zero_test", Keys!$B:$C, 2, FALSE), VLOOKUP("zero_test", Keys!$B:$C, 2, FALSE), INDEX(EPS_run_raw!$E$2:$AD$3025, $AG33, V$9))</f>
        <v>2103610000000000</v>
      </c>
      <c r="W33" s="17">
        <f>IF($AG33=VLOOKUP("zero_test", Keys!$B:$C, 2, FALSE), VLOOKUP("zero_test", Keys!$B:$C, 2, FALSE), INDEX(EPS_run_raw!$E$2:$AD$3025, $AG33, W$9))</f>
        <v>2190970000000000</v>
      </c>
      <c r="X33" s="17">
        <f>IF($AG33=VLOOKUP("zero_test", Keys!$B:$C, 2, FALSE), VLOOKUP("zero_test", Keys!$B:$C, 2, FALSE), INDEX(EPS_run_raw!$E$2:$AD$3025, $AG33, X$9))</f>
        <v>2285180000000000</v>
      </c>
      <c r="Y33" s="17">
        <f>IF($AG33=VLOOKUP("zero_test", Keys!$B:$C, 2, FALSE), VLOOKUP("zero_test", Keys!$B:$C, 2, FALSE), INDEX(EPS_run_raw!$E$2:$AD$3025, $AG33, Y$9))</f>
        <v>2361080000000000</v>
      </c>
      <c r="Z33" s="17">
        <f>IF($AG33=VLOOKUP("zero_test", Keys!$B:$C, 2, FALSE), VLOOKUP("zero_test", Keys!$B:$C, 2, FALSE), INDEX(EPS_run_raw!$E$2:$AD$3025, $AG33, Z$9))</f>
        <v>2419140000000000</v>
      </c>
      <c r="AA33" s="17">
        <f>IF($AG33=VLOOKUP("zero_test", Keys!$B:$C, 2, FALSE), VLOOKUP("zero_test", Keys!$B:$C, 2, FALSE), INDEX(EPS_run_raw!$E$2:$AD$3025, $AG33, AA$9))</f>
        <v>2444970000000000</v>
      </c>
      <c r="AB33" s="17">
        <f>IF($AG33=VLOOKUP("zero_test", Keys!$B:$C, 2, FALSE), VLOOKUP("zero_test", Keys!$B:$C, 2, FALSE), INDEX(EPS_run_raw!$E$2:$AD$3025, $AG33, AB$9))</f>
        <v>2458160000000000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TX|natural gas|imports</v>
      </c>
      <c r="AG33">
        <f>IFERROR(MATCH(AF33, EPS_run_raw!$D$2:$D$3025, 0), VLOOKUP("zero_test", Keys!$B:$C, 2, FALSE))</f>
        <v>2528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437081000000000</v>
      </c>
      <c r="D34" s="17">
        <f>IF($AG34=VLOOKUP("zero_test", Keys!$B:$C, 2, FALSE), VLOOKUP("zero_test", Keys!$B:$C, 2, FALSE), INDEX(EPS_run_raw!$E$2:$AD$3025, $AG34, D$9))</f>
        <v>420217000000000</v>
      </c>
      <c r="E34" s="17">
        <f>IF($AG34=VLOOKUP("zero_test", Keys!$B:$C, 2, FALSE), VLOOKUP("zero_test", Keys!$B:$C, 2, FALSE), INDEX(EPS_run_raw!$E$2:$AD$3025, $AG34, E$9))</f>
        <v>420217000000000</v>
      </c>
      <c r="F34" s="17">
        <f>IF($AG34=VLOOKUP("zero_test", Keys!$B:$C, 2, FALSE), VLOOKUP("zero_test", Keys!$B:$C, 2, FALSE), INDEX(EPS_run_raw!$E$2:$AD$3025, $AG34, F$9))</f>
        <v>420217000000000</v>
      </c>
      <c r="G34" s="17">
        <f>IF($AG34=VLOOKUP("zero_test", Keys!$B:$C, 2, FALSE), VLOOKUP("zero_test", Keys!$B:$C, 2, FALSE), INDEX(EPS_run_raw!$E$2:$AD$3025, $AG34, G$9))</f>
        <v>420217000000000</v>
      </c>
      <c r="H34" s="17">
        <f>IF($AG34=VLOOKUP("zero_test", Keys!$B:$C, 2, FALSE), VLOOKUP("zero_test", Keys!$B:$C, 2, FALSE), INDEX(EPS_run_raw!$E$2:$AD$3025, $AG34, H$9))</f>
        <v>420217000000000</v>
      </c>
      <c r="I34" s="17">
        <f>IF($AG34=VLOOKUP("zero_test", Keys!$B:$C, 2, FALSE), VLOOKUP("zero_test", Keys!$B:$C, 2, FALSE), INDEX(EPS_run_raw!$E$2:$AD$3025, $AG34, I$9))</f>
        <v>420217000000000</v>
      </c>
      <c r="J34" s="17">
        <f>IF($AG34=VLOOKUP("zero_test", Keys!$B:$C, 2, FALSE), VLOOKUP("zero_test", Keys!$B:$C, 2, FALSE), INDEX(EPS_run_raw!$E$2:$AD$3025, $AG34, J$9))</f>
        <v>420217000000000</v>
      </c>
      <c r="K34" s="17">
        <f>IF($AG34=VLOOKUP("zero_test", Keys!$B:$C, 2, FALSE), VLOOKUP("zero_test", Keys!$B:$C, 2, FALSE), INDEX(EPS_run_raw!$E$2:$AD$3025, $AG34, K$9))</f>
        <v>420217000000000</v>
      </c>
      <c r="L34" s="17">
        <f>IF($AG34=VLOOKUP("zero_test", Keys!$B:$C, 2, FALSE), VLOOKUP("zero_test", Keys!$B:$C, 2, FALSE), INDEX(EPS_run_raw!$E$2:$AD$3025, $AG34, L$9))</f>
        <v>420217000000000</v>
      </c>
      <c r="M34" s="17">
        <f>IF($AG34=VLOOKUP("zero_test", Keys!$B:$C, 2, FALSE), VLOOKUP("zero_test", Keys!$B:$C, 2, FALSE), INDEX(EPS_run_raw!$E$2:$AD$3025, $AG34, M$9))</f>
        <v>420217000000000</v>
      </c>
      <c r="N34" s="17">
        <f>IF($AG34=VLOOKUP("zero_test", Keys!$B:$C, 2, FALSE), VLOOKUP("zero_test", Keys!$B:$C, 2, FALSE), INDEX(EPS_run_raw!$E$2:$AD$3025, $AG34, N$9))</f>
        <v>420217000000000</v>
      </c>
      <c r="O34" s="17">
        <f>IF($AG34=VLOOKUP("zero_test", Keys!$B:$C, 2, FALSE), VLOOKUP("zero_test", Keys!$B:$C, 2, FALSE), INDEX(EPS_run_raw!$E$2:$AD$3025, $AG34, O$9))</f>
        <v>420217000000000</v>
      </c>
      <c r="P34" s="17">
        <f>IF($AG34=VLOOKUP("zero_test", Keys!$B:$C, 2, FALSE), VLOOKUP("zero_test", Keys!$B:$C, 2, FALSE), INDEX(EPS_run_raw!$E$2:$AD$3025, $AG34, P$9))</f>
        <v>420217000000000</v>
      </c>
      <c r="Q34" s="17">
        <f>IF($AG34=VLOOKUP("zero_test", Keys!$B:$C, 2, FALSE), VLOOKUP("zero_test", Keys!$B:$C, 2, FALSE), INDEX(EPS_run_raw!$E$2:$AD$3025, $AG34, Q$9))</f>
        <v>420217000000000</v>
      </c>
      <c r="R34" s="17">
        <f>IF($AG34=VLOOKUP("zero_test", Keys!$B:$C, 2, FALSE), VLOOKUP("zero_test", Keys!$B:$C, 2, FALSE), INDEX(EPS_run_raw!$E$2:$AD$3025, $AG34, R$9))</f>
        <v>420217000000000</v>
      </c>
      <c r="S34" s="17">
        <f>IF($AG34=VLOOKUP("zero_test", Keys!$B:$C, 2, FALSE), VLOOKUP("zero_test", Keys!$B:$C, 2, FALSE), INDEX(EPS_run_raw!$E$2:$AD$3025, $AG34, S$9))</f>
        <v>420217000000000</v>
      </c>
      <c r="T34" s="17">
        <f>IF($AG34=VLOOKUP("zero_test", Keys!$B:$C, 2, FALSE), VLOOKUP("zero_test", Keys!$B:$C, 2, FALSE), INDEX(EPS_run_raw!$E$2:$AD$3025, $AG34, T$9))</f>
        <v>420217000000000</v>
      </c>
      <c r="U34" s="17">
        <f>IF($AG34=VLOOKUP("zero_test", Keys!$B:$C, 2, FALSE), VLOOKUP("zero_test", Keys!$B:$C, 2, FALSE), INDEX(EPS_run_raw!$E$2:$AD$3025, $AG34, U$9))</f>
        <v>420217000000000</v>
      </c>
      <c r="V34" s="17">
        <f>IF($AG34=VLOOKUP("zero_test", Keys!$B:$C, 2, FALSE), VLOOKUP("zero_test", Keys!$B:$C, 2, FALSE), INDEX(EPS_run_raw!$E$2:$AD$3025, $AG34, V$9))</f>
        <v>420217000000000</v>
      </c>
      <c r="W34" s="17">
        <f>IF($AG34=VLOOKUP("zero_test", Keys!$B:$C, 2, FALSE), VLOOKUP("zero_test", Keys!$B:$C, 2, FALSE), INDEX(EPS_run_raw!$E$2:$AD$3025, $AG34, W$9))</f>
        <v>420217000000000</v>
      </c>
      <c r="X34" s="17">
        <f>IF($AG34=VLOOKUP("zero_test", Keys!$B:$C, 2, FALSE), VLOOKUP("zero_test", Keys!$B:$C, 2, FALSE), INDEX(EPS_run_raw!$E$2:$AD$3025, $AG34, X$9))</f>
        <v>420217000000000</v>
      </c>
      <c r="Y34" s="17">
        <f>IF($AG34=VLOOKUP("zero_test", Keys!$B:$C, 2, FALSE), VLOOKUP("zero_test", Keys!$B:$C, 2, FALSE), INDEX(EPS_run_raw!$E$2:$AD$3025, $AG34, Y$9))</f>
        <v>420217000000000</v>
      </c>
      <c r="Z34" s="17">
        <f>IF($AG34=VLOOKUP("zero_test", Keys!$B:$C, 2, FALSE), VLOOKUP("zero_test", Keys!$B:$C, 2, FALSE), INDEX(EPS_run_raw!$E$2:$AD$3025, $AG34, Z$9))</f>
        <v>420217000000000</v>
      </c>
      <c r="AA34" s="17">
        <f>IF($AG34=VLOOKUP("zero_test", Keys!$B:$C, 2, FALSE), VLOOKUP("zero_test", Keys!$B:$C, 2, FALSE), INDEX(EPS_run_raw!$E$2:$AD$3025, $AG34, AA$9))</f>
        <v>420217000000000</v>
      </c>
      <c r="AB34" s="17">
        <f>IF($AG34=VLOOKUP("zero_test", Keys!$B:$C, 2, FALSE), VLOOKUP("zero_test", Keys!$B:$C, 2, FALSE), INDEX(EPS_run_raw!$E$2:$AD$3025, $AG34, AB$9))</f>
        <v>420217000000000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TX|nuclear|imports</v>
      </c>
      <c r="AG34">
        <f>IFERROR(MATCH(AF34, EPS_run_raw!$D$2:$D$3025, 0), VLOOKUP("zero_test", Keys!$B:$C, 2, FALSE))</f>
        <v>2531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TX|hydro|imports</v>
      </c>
      <c r="AG35">
        <f>IFERROR(MATCH(AF35, EPS_run_raw!$D$2:$D$3025, 0), VLOOKUP("zero_test", Keys!$B:$C, 2, FALSE))</f>
        <v>2534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TX|wind|imports</v>
      </c>
      <c r="AG36">
        <f>IFERROR(MATCH(AF36, EPS_run_raw!$D$2:$D$3025, 0), VLOOKUP("zero_test", Keys!$B:$C, 2, FALSE))</f>
        <v>2537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TX|solar|imports</v>
      </c>
      <c r="AG37">
        <f>IFERROR(MATCH(AF37, EPS_run_raw!$D$2:$D$3025, 0), VLOOKUP("zero_test", Keys!$B:$C, 2, FALSE))</f>
        <v>2540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78121000000000</v>
      </c>
      <c r="D38" s="17">
        <f>IF($AG38=VLOOKUP("zero_test", Keys!$B:$C, 2, FALSE), VLOOKUP("zero_test", Keys!$B:$C, 2, FALSE), INDEX(EPS_run_raw!$E$2:$AD$3025, $AG38, D$9))</f>
        <v>81249500000000</v>
      </c>
      <c r="E38" s="17">
        <f>IF($AG38=VLOOKUP("zero_test", Keys!$B:$C, 2, FALSE), VLOOKUP("zero_test", Keys!$B:$C, 2, FALSE), INDEX(EPS_run_raw!$E$2:$AD$3025, $AG38, E$9))</f>
        <v>79529500000000</v>
      </c>
      <c r="F38" s="17">
        <f>IF($AG38=VLOOKUP("zero_test", Keys!$B:$C, 2, FALSE), VLOOKUP("zero_test", Keys!$B:$C, 2, FALSE), INDEX(EPS_run_raw!$E$2:$AD$3025, $AG38, F$9))</f>
        <v>78532200000000</v>
      </c>
      <c r="G38" s="17">
        <f>IF($AG38=VLOOKUP("zero_test", Keys!$B:$C, 2, FALSE), VLOOKUP("zero_test", Keys!$B:$C, 2, FALSE), INDEX(EPS_run_raw!$E$2:$AD$3025, $AG38, G$9))</f>
        <v>77611200000000</v>
      </c>
      <c r="H38" s="17">
        <f>IF($AG38=VLOOKUP("zero_test", Keys!$B:$C, 2, FALSE), VLOOKUP("zero_test", Keys!$B:$C, 2, FALSE), INDEX(EPS_run_raw!$E$2:$AD$3025, $AG38, H$9))</f>
        <v>76910400000000</v>
      </c>
      <c r="I38" s="17">
        <f>IF($AG38=VLOOKUP("zero_test", Keys!$B:$C, 2, FALSE), VLOOKUP("zero_test", Keys!$B:$C, 2, FALSE), INDEX(EPS_run_raw!$E$2:$AD$3025, $AG38, I$9))</f>
        <v>76189200000000</v>
      </c>
      <c r="J38" s="17">
        <f>IF($AG38=VLOOKUP("zero_test", Keys!$B:$C, 2, FALSE), VLOOKUP("zero_test", Keys!$B:$C, 2, FALSE), INDEX(EPS_run_raw!$E$2:$AD$3025, $AG38, J$9))</f>
        <v>75967500000000</v>
      </c>
      <c r="K38" s="17">
        <f>IF($AG38=VLOOKUP("zero_test", Keys!$B:$C, 2, FALSE), VLOOKUP("zero_test", Keys!$B:$C, 2, FALSE), INDEX(EPS_run_raw!$E$2:$AD$3025, $AG38, K$9))</f>
        <v>75387300000000</v>
      </c>
      <c r="L38" s="17">
        <f>IF($AG38=VLOOKUP("zero_test", Keys!$B:$C, 2, FALSE), VLOOKUP("zero_test", Keys!$B:$C, 2, FALSE), INDEX(EPS_run_raw!$E$2:$AD$3025, $AG38, L$9))</f>
        <v>75631700000000</v>
      </c>
      <c r="M38" s="17">
        <f>IF($AG38=VLOOKUP("zero_test", Keys!$B:$C, 2, FALSE), VLOOKUP("zero_test", Keys!$B:$C, 2, FALSE), INDEX(EPS_run_raw!$E$2:$AD$3025, $AG38, M$9))</f>
        <v>75958100000000</v>
      </c>
      <c r="N38" s="17">
        <f>IF($AG38=VLOOKUP("zero_test", Keys!$B:$C, 2, FALSE), VLOOKUP("zero_test", Keys!$B:$C, 2, FALSE), INDEX(EPS_run_raw!$E$2:$AD$3025, $AG38, N$9))</f>
        <v>76293400000000</v>
      </c>
      <c r="O38" s="17">
        <f>IF($AG38=VLOOKUP("zero_test", Keys!$B:$C, 2, FALSE), VLOOKUP("zero_test", Keys!$B:$C, 2, FALSE), INDEX(EPS_run_raw!$E$2:$AD$3025, $AG38, O$9))</f>
        <v>77127200000000</v>
      </c>
      <c r="P38" s="17">
        <f>IF($AG38=VLOOKUP("zero_test", Keys!$B:$C, 2, FALSE), VLOOKUP("zero_test", Keys!$B:$C, 2, FALSE), INDEX(EPS_run_raw!$E$2:$AD$3025, $AG38, P$9))</f>
        <v>78181200000000</v>
      </c>
      <c r="Q38" s="17">
        <f>IF($AG38=VLOOKUP("zero_test", Keys!$B:$C, 2, FALSE), VLOOKUP("zero_test", Keys!$B:$C, 2, FALSE), INDEX(EPS_run_raw!$E$2:$AD$3025, $AG38, Q$9))</f>
        <v>79090800000000</v>
      </c>
      <c r="R38" s="17">
        <f>IF($AG38=VLOOKUP("zero_test", Keys!$B:$C, 2, FALSE), VLOOKUP("zero_test", Keys!$B:$C, 2, FALSE), INDEX(EPS_run_raw!$E$2:$AD$3025, $AG38, R$9))</f>
        <v>80305900000000</v>
      </c>
      <c r="S38" s="17">
        <f>IF($AG38=VLOOKUP("zero_test", Keys!$B:$C, 2, FALSE), VLOOKUP("zero_test", Keys!$B:$C, 2, FALSE), INDEX(EPS_run_raw!$E$2:$AD$3025, $AG38, S$9))</f>
        <v>81617000000000</v>
      </c>
      <c r="T38" s="17">
        <f>IF($AG38=VLOOKUP("zero_test", Keys!$B:$C, 2, FALSE), VLOOKUP("zero_test", Keys!$B:$C, 2, FALSE), INDEX(EPS_run_raw!$E$2:$AD$3025, $AG38, T$9))</f>
        <v>83419700000000</v>
      </c>
      <c r="U38" s="17">
        <f>IF($AG38=VLOOKUP("zero_test", Keys!$B:$C, 2, FALSE), VLOOKUP("zero_test", Keys!$B:$C, 2, FALSE), INDEX(EPS_run_raw!$E$2:$AD$3025, $AG38, U$9))</f>
        <v>85213100000000</v>
      </c>
      <c r="V38" s="17">
        <f>IF($AG38=VLOOKUP("zero_test", Keys!$B:$C, 2, FALSE), VLOOKUP("zero_test", Keys!$B:$C, 2, FALSE), INDEX(EPS_run_raw!$E$2:$AD$3025, $AG38, V$9))</f>
        <v>87184900000000</v>
      </c>
      <c r="W38" s="17">
        <f>IF($AG38=VLOOKUP("zero_test", Keys!$B:$C, 2, FALSE), VLOOKUP("zero_test", Keys!$B:$C, 2, FALSE), INDEX(EPS_run_raw!$E$2:$AD$3025, $AG38, W$9))</f>
        <v>89538300000000</v>
      </c>
      <c r="X38" s="17">
        <f>IF($AG38=VLOOKUP("zero_test", Keys!$B:$C, 2, FALSE), VLOOKUP("zero_test", Keys!$B:$C, 2, FALSE), INDEX(EPS_run_raw!$E$2:$AD$3025, $AG38, X$9))</f>
        <v>92045400000000</v>
      </c>
      <c r="Y38" s="17">
        <f>IF($AG38=VLOOKUP("zero_test", Keys!$B:$C, 2, FALSE), VLOOKUP("zero_test", Keys!$B:$C, 2, FALSE), INDEX(EPS_run_raw!$E$2:$AD$3025, $AG38, Y$9))</f>
        <v>94697300000000</v>
      </c>
      <c r="Z38" s="17">
        <f>IF($AG38=VLOOKUP("zero_test", Keys!$B:$C, 2, FALSE), VLOOKUP("zero_test", Keys!$B:$C, 2, FALSE), INDEX(EPS_run_raw!$E$2:$AD$3025, $AG38, Z$9))</f>
        <v>97220500000000</v>
      </c>
      <c r="AA38" s="17">
        <f>IF($AG38=VLOOKUP("zero_test", Keys!$B:$C, 2, FALSE), VLOOKUP("zero_test", Keys!$B:$C, 2, FALSE), INDEX(EPS_run_raw!$E$2:$AD$3025, $AG38, AA$9))</f>
        <v>100261000000000</v>
      </c>
      <c r="AB38" s="17">
        <f>IF($AG38=VLOOKUP("zero_test", Keys!$B:$C, 2, FALSE), VLOOKUP("zero_test", Keys!$B:$C, 2, FALSE), INDEX(EPS_run_raw!$E$2:$AD$3025, $AG38, AB$9))</f>
        <v>103265000000000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TX|biomass|imports</v>
      </c>
      <c r="AG38">
        <f>IFERROR(MATCH(AF38, EPS_run_raw!$D$2:$D$3025, 0), VLOOKUP("zero_test", Keys!$B:$C, 2, FALSE))</f>
        <v>2543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72714300000000</v>
      </c>
      <c r="D39" s="17">
        <f>IF($AG39=VLOOKUP("zero_test", Keys!$B:$C, 2, FALSE), VLOOKUP("zero_test", Keys!$B:$C, 2, FALSE), INDEX(EPS_run_raw!$E$2:$AD$3025, $AG39, D$9))</f>
        <v>70026200000000</v>
      </c>
      <c r="E39" s="17">
        <f>IF($AG39=VLOOKUP("zero_test", Keys!$B:$C, 2, FALSE), VLOOKUP("zero_test", Keys!$B:$C, 2, FALSE), INDEX(EPS_run_raw!$E$2:$AD$3025, $AG39, E$9))</f>
        <v>67577900000000</v>
      </c>
      <c r="F39" s="17">
        <f>IF($AG39=VLOOKUP("zero_test", Keys!$B:$C, 2, FALSE), VLOOKUP("zero_test", Keys!$B:$C, 2, FALSE), INDEX(EPS_run_raw!$E$2:$AD$3025, $AG39, F$9))</f>
        <v>64764700000000</v>
      </c>
      <c r="G39" s="17">
        <f>IF($AG39=VLOOKUP("zero_test", Keys!$B:$C, 2, FALSE), VLOOKUP("zero_test", Keys!$B:$C, 2, FALSE), INDEX(EPS_run_raw!$E$2:$AD$3025, $AG39, G$9))</f>
        <v>61843200000000</v>
      </c>
      <c r="H39" s="17">
        <f>IF($AG39=VLOOKUP("zero_test", Keys!$B:$C, 2, FALSE), VLOOKUP("zero_test", Keys!$B:$C, 2, FALSE), INDEX(EPS_run_raw!$E$2:$AD$3025, $AG39, H$9))</f>
        <v>58969000000000</v>
      </c>
      <c r="I39" s="17">
        <f>IF($AG39=VLOOKUP("zero_test", Keys!$B:$C, 2, FALSE), VLOOKUP("zero_test", Keys!$B:$C, 2, FALSE), INDEX(EPS_run_raw!$E$2:$AD$3025, $AG39, I$9))</f>
        <v>56458800000000</v>
      </c>
      <c r="J39" s="17">
        <f>IF($AG39=VLOOKUP("zero_test", Keys!$B:$C, 2, FALSE), VLOOKUP("zero_test", Keys!$B:$C, 2, FALSE), INDEX(EPS_run_raw!$E$2:$AD$3025, $AG39, J$9))</f>
        <v>54014600000000</v>
      </c>
      <c r="K39" s="17">
        <f>IF($AG39=VLOOKUP("zero_test", Keys!$B:$C, 2, FALSE), VLOOKUP("zero_test", Keys!$B:$C, 2, FALSE), INDEX(EPS_run_raw!$E$2:$AD$3025, $AG39, K$9))</f>
        <v>51412900000000</v>
      </c>
      <c r="L39" s="17">
        <f>IF($AG39=VLOOKUP("zero_test", Keys!$B:$C, 2, FALSE), VLOOKUP("zero_test", Keys!$B:$C, 2, FALSE), INDEX(EPS_run_raw!$E$2:$AD$3025, $AG39, L$9))</f>
        <v>48832400000000</v>
      </c>
      <c r="M39" s="17">
        <f>IF($AG39=VLOOKUP("zero_test", Keys!$B:$C, 2, FALSE), VLOOKUP("zero_test", Keys!$B:$C, 2, FALSE), INDEX(EPS_run_raw!$E$2:$AD$3025, $AG39, M$9))</f>
        <v>46101000000000</v>
      </c>
      <c r="N39" s="17">
        <f>IF($AG39=VLOOKUP("zero_test", Keys!$B:$C, 2, FALSE), VLOOKUP("zero_test", Keys!$B:$C, 2, FALSE), INDEX(EPS_run_raw!$E$2:$AD$3025, $AG39, N$9))</f>
        <v>43480900000000</v>
      </c>
      <c r="O39" s="17">
        <f>IF($AG39=VLOOKUP("zero_test", Keys!$B:$C, 2, FALSE), VLOOKUP("zero_test", Keys!$B:$C, 2, FALSE), INDEX(EPS_run_raw!$E$2:$AD$3025, $AG39, O$9))</f>
        <v>40962800000000</v>
      </c>
      <c r="P39" s="17">
        <f>IF($AG39=VLOOKUP("zero_test", Keys!$B:$C, 2, FALSE), VLOOKUP("zero_test", Keys!$B:$C, 2, FALSE), INDEX(EPS_run_raw!$E$2:$AD$3025, $AG39, P$9))</f>
        <v>38562000000000</v>
      </c>
      <c r="Q39" s="17">
        <f>IF($AG39=VLOOKUP("zero_test", Keys!$B:$C, 2, FALSE), VLOOKUP("zero_test", Keys!$B:$C, 2, FALSE), INDEX(EPS_run_raw!$E$2:$AD$3025, $AG39, Q$9))</f>
        <v>36111000000000</v>
      </c>
      <c r="R39" s="17">
        <f>IF($AG39=VLOOKUP("zero_test", Keys!$B:$C, 2, FALSE), VLOOKUP("zero_test", Keys!$B:$C, 2, FALSE), INDEX(EPS_run_raw!$E$2:$AD$3025, $AG39, R$9))</f>
        <v>33620200000000</v>
      </c>
      <c r="S39" s="17">
        <f>IF($AG39=VLOOKUP("zero_test", Keys!$B:$C, 2, FALSE), VLOOKUP("zero_test", Keys!$B:$C, 2, FALSE), INDEX(EPS_run_raw!$E$2:$AD$3025, $AG39, S$9))</f>
        <v>31021600000000</v>
      </c>
      <c r="T39" s="17">
        <f>IF($AG39=VLOOKUP("zero_test", Keys!$B:$C, 2, FALSE), VLOOKUP("zero_test", Keys!$B:$C, 2, FALSE), INDEX(EPS_run_raw!$E$2:$AD$3025, $AG39, T$9))</f>
        <v>30572600000000</v>
      </c>
      <c r="U39" s="17">
        <f>IF($AG39=VLOOKUP("zero_test", Keys!$B:$C, 2, FALSE), VLOOKUP("zero_test", Keys!$B:$C, 2, FALSE), INDEX(EPS_run_raw!$E$2:$AD$3025, $AG39, U$9))</f>
        <v>30271300000000</v>
      </c>
      <c r="V39" s="17">
        <f>IF($AG39=VLOOKUP("zero_test", Keys!$B:$C, 2, FALSE), VLOOKUP("zero_test", Keys!$B:$C, 2, FALSE), INDEX(EPS_run_raw!$E$2:$AD$3025, $AG39, V$9))</f>
        <v>29856700000000</v>
      </c>
      <c r="W39" s="17">
        <f>IF($AG39=VLOOKUP("zero_test", Keys!$B:$C, 2, FALSE), VLOOKUP("zero_test", Keys!$B:$C, 2, FALSE), INDEX(EPS_run_raw!$E$2:$AD$3025, $AG39, W$9))</f>
        <v>29503400000000</v>
      </c>
      <c r="X39" s="17">
        <f>IF($AG39=VLOOKUP("zero_test", Keys!$B:$C, 2, FALSE), VLOOKUP("zero_test", Keys!$B:$C, 2, FALSE), INDEX(EPS_run_raw!$E$2:$AD$3025, $AG39, X$9))</f>
        <v>29402000000000</v>
      </c>
      <c r="Y39" s="17">
        <f>IF($AG39=VLOOKUP("zero_test", Keys!$B:$C, 2, FALSE), VLOOKUP("zero_test", Keys!$B:$C, 2, FALSE), INDEX(EPS_run_raw!$E$2:$AD$3025, $AG39, Y$9))</f>
        <v>29181600000000</v>
      </c>
      <c r="Z39" s="17">
        <f>IF($AG39=VLOOKUP("zero_test", Keys!$B:$C, 2, FALSE), VLOOKUP("zero_test", Keys!$B:$C, 2, FALSE), INDEX(EPS_run_raw!$E$2:$AD$3025, $AG39, Z$9))</f>
        <v>29068200000000</v>
      </c>
      <c r="AA39" s="17">
        <f>IF($AG39=VLOOKUP("zero_test", Keys!$B:$C, 2, FALSE), VLOOKUP("zero_test", Keys!$B:$C, 2, FALSE), INDEX(EPS_run_raw!$E$2:$AD$3025, $AG39, AA$9))</f>
        <v>28820900000000</v>
      </c>
      <c r="AB39" s="17">
        <f>IF($AG39=VLOOKUP("zero_test", Keys!$B:$C, 2, FALSE), VLOOKUP("zero_test", Keys!$B:$C, 2, FALSE), INDEX(EPS_run_raw!$E$2:$AD$3025, $AG39, AB$9))</f>
        <v>28717100000000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TX|petroleum gasoline|imports</v>
      </c>
      <c r="AG39">
        <f>IFERROR(MATCH(AF39, EPS_run_raw!$D$2:$D$3025, 0), VLOOKUP("zero_test", Keys!$B:$C, 2, FALSE))</f>
        <v>2546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12660400000000</v>
      </c>
      <c r="D40" s="17">
        <f>IF($AG40=VLOOKUP("zero_test", Keys!$B:$C, 2, FALSE), VLOOKUP("zero_test", Keys!$B:$C, 2, FALSE), INDEX(EPS_run_raw!$E$2:$AD$3025, $AG40, D$9))</f>
        <v>12963200000000</v>
      </c>
      <c r="E40" s="17">
        <f>IF($AG40=VLOOKUP("zero_test", Keys!$B:$C, 2, FALSE), VLOOKUP("zero_test", Keys!$B:$C, 2, FALSE), INDEX(EPS_run_raw!$E$2:$AD$3025, $AG40, E$9))</f>
        <v>13086900000000</v>
      </c>
      <c r="F40" s="17">
        <f>IF($AG40=VLOOKUP("zero_test", Keys!$B:$C, 2, FALSE), VLOOKUP("zero_test", Keys!$B:$C, 2, FALSE), INDEX(EPS_run_raw!$E$2:$AD$3025, $AG40, F$9))</f>
        <v>13473700000000</v>
      </c>
      <c r="G40" s="17">
        <f>IF($AG40=VLOOKUP("zero_test", Keys!$B:$C, 2, FALSE), VLOOKUP("zero_test", Keys!$B:$C, 2, FALSE), INDEX(EPS_run_raw!$E$2:$AD$3025, $AG40, G$9))</f>
        <v>13762100000000</v>
      </c>
      <c r="H40" s="17">
        <f>IF($AG40=VLOOKUP("zero_test", Keys!$B:$C, 2, FALSE), VLOOKUP("zero_test", Keys!$B:$C, 2, FALSE), INDEX(EPS_run_raw!$E$2:$AD$3025, $AG40, H$9))</f>
        <v>14195900000000</v>
      </c>
      <c r="I40" s="17">
        <f>IF($AG40=VLOOKUP("zero_test", Keys!$B:$C, 2, FALSE), VLOOKUP("zero_test", Keys!$B:$C, 2, FALSE), INDEX(EPS_run_raw!$E$2:$AD$3025, $AG40, I$9))</f>
        <v>15013000000000</v>
      </c>
      <c r="J40" s="17">
        <f>IF($AG40=VLOOKUP("zero_test", Keys!$B:$C, 2, FALSE), VLOOKUP("zero_test", Keys!$B:$C, 2, FALSE), INDEX(EPS_run_raw!$E$2:$AD$3025, $AG40, J$9))</f>
        <v>15589400000000</v>
      </c>
      <c r="K40" s="17">
        <f>IF($AG40=VLOOKUP("zero_test", Keys!$B:$C, 2, FALSE), VLOOKUP("zero_test", Keys!$B:$C, 2, FALSE), INDEX(EPS_run_raw!$E$2:$AD$3025, $AG40, K$9))</f>
        <v>15909600000000</v>
      </c>
      <c r="L40" s="17">
        <f>IF($AG40=VLOOKUP("zero_test", Keys!$B:$C, 2, FALSE), VLOOKUP("zero_test", Keys!$B:$C, 2, FALSE), INDEX(EPS_run_raw!$E$2:$AD$3025, $AG40, L$9))</f>
        <v>16238900000000</v>
      </c>
      <c r="M40" s="17">
        <f>IF($AG40=VLOOKUP("zero_test", Keys!$B:$C, 2, FALSE), VLOOKUP("zero_test", Keys!$B:$C, 2, FALSE), INDEX(EPS_run_raw!$E$2:$AD$3025, $AG40, M$9))</f>
        <v>16393900000000</v>
      </c>
      <c r="N40" s="17">
        <f>IF($AG40=VLOOKUP("zero_test", Keys!$B:$C, 2, FALSE), VLOOKUP("zero_test", Keys!$B:$C, 2, FALSE), INDEX(EPS_run_raw!$E$2:$AD$3025, $AG40, N$9))</f>
        <v>16404300000000</v>
      </c>
      <c r="O40" s="17">
        <f>IF($AG40=VLOOKUP("zero_test", Keys!$B:$C, 2, FALSE), VLOOKUP("zero_test", Keys!$B:$C, 2, FALSE), INDEX(EPS_run_raw!$E$2:$AD$3025, $AG40, O$9))</f>
        <v>16186000000000</v>
      </c>
      <c r="P40" s="17">
        <f>IF($AG40=VLOOKUP("zero_test", Keys!$B:$C, 2, FALSE), VLOOKUP("zero_test", Keys!$B:$C, 2, FALSE), INDEX(EPS_run_raw!$E$2:$AD$3025, $AG40, P$9))</f>
        <v>15801500000000</v>
      </c>
      <c r="Q40" s="17">
        <f>IF($AG40=VLOOKUP("zero_test", Keys!$B:$C, 2, FALSE), VLOOKUP("zero_test", Keys!$B:$C, 2, FALSE), INDEX(EPS_run_raw!$E$2:$AD$3025, $AG40, Q$9))</f>
        <v>15206700000000</v>
      </c>
      <c r="R40" s="17">
        <f>IF($AG40=VLOOKUP("zero_test", Keys!$B:$C, 2, FALSE), VLOOKUP("zero_test", Keys!$B:$C, 2, FALSE), INDEX(EPS_run_raw!$E$2:$AD$3025, $AG40, R$9))</f>
        <v>14625600000000</v>
      </c>
      <c r="S40" s="17">
        <f>IF($AG40=VLOOKUP("zero_test", Keys!$B:$C, 2, FALSE), VLOOKUP("zero_test", Keys!$B:$C, 2, FALSE), INDEX(EPS_run_raw!$E$2:$AD$3025, $AG40, S$9))</f>
        <v>13910900000000</v>
      </c>
      <c r="T40" s="17">
        <f>IF($AG40=VLOOKUP("zero_test", Keys!$B:$C, 2, FALSE), VLOOKUP("zero_test", Keys!$B:$C, 2, FALSE), INDEX(EPS_run_raw!$E$2:$AD$3025, $AG40, T$9))</f>
        <v>13004300000000</v>
      </c>
      <c r="U40" s="17">
        <f>IF($AG40=VLOOKUP("zero_test", Keys!$B:$C, 2, FALSE), VLOOKUP("zero_test", Keys!$B:$C, 2, FALSE), INDEX(EPS_run_raw!$E$2:$AD$3025, $AG40, U$9))</f>
        <v>11924100000000</v>
      </c>
      <c r="V40" s="17">
        <f>IF($AG40=VLOOKUP("zero_test", Keys!$B:$C, 2, FALSE), VLOOKUP("zero_test", Keys!$B:$C, 2, FALSE), INDEX(EPS_run_raw!$E$2:$AD$3025, $AG40, V$9))</f>
        <v>10573100000000</v>
      </c>
      <c r="W40" s="17">
        <f>IF($AG40=VLOOKUP("zero_test", Keys!$B:$C, 2, FALSE), VLOOKUP("zero_test", Keys!$B:$C, 2, FALSE), INDEX(EPS_run_raw!$E$2:$AD$3025, $AG40, W$9))</f>
        <v>9724580000000</v>
      </c>
      <c r="X40" s="17">
        <f>IF($AG40=VLOOKUP("zero_test", Keys!$B:$C, 2, FALSE), VLOOKUP("zero_test", Keys!$B:$C, 2, FALSE), INDEX(EPS_run_raw!$E$2:$AD$3025, $AG40, X$9))</f>
        <v>8658500000000</v>
      </c>
      <c r="Y40" s="17">
        <f>IF($AG40=VLOOKUP("zero_test", Keys!$B:$C, 2, FALSE), VLOOKUP("zero_test", Keys!$B:$C, 2, FALSE), INDEX(EPS_run_raw!$E$2:$AD$3025, $AG40, Y$9))</f>
        <v>7589640000000</v>
      </c>
      <c r="Z40" s="17">
        <f>IF($AG40=VLOOKUP("zero_test", Keys!$B:$C, 2, FALSE), VLOOKUP("zero_test", Keys!$B:$C, 2, FALSE), INDEX(EPS_run_raw!$E$2:$AD$3025, $AG40, Z$9))</f>
        <v>6492470000000</v>
      </c>
      <c r="AA40" s="17">
        <f>IF($AG40=VLOOKUP("zero_test", Keys!$B:$C, 2, FALSE), VLOOKUP("zero_test", Keys!$B:$C, 2, FALSE), INDEX(EPS_run_raw!$E$2:$AD$3025, $AG40, AA$9))</f>
        <v>5404770000000</v>
      </c>
      <c r="AB40" s="17">
        <f>IF($AG40=VLOOKUP("zero_test", Keys!$B:$C, 2, FALSE), VLOOKUP("zero_test", Keys!$B:$C, 2, FALSE), INDEX(EPS_run_raw!$E$2:$AD$3025, $AG40, AB$9))</f>
        <v>4373980000000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TX|petroleum diesel|imports</v>
      </c>
      <c r="AG40">
        <f>IFERROR(MATCH(AF40, EPS_run_raw!$D$2:$D$3025, 0), VLOOKUP("zero_test", Keys!$B:$C, 2, FALSE))</f>
        <v>2549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84702400000000</v>
      </c>
      <c r="D41" s="17">
        <f>IF($AG41=VLOOKUP("zero_test", Keys!$B:$C, 2, FALSE), VLOOKUP("zero_test", Keys!$B:$C, 2, FALSE), INDEX(EPS_run_raw!$E$2:$AD$3025, $AG41, D$9))</f>
        <v>83092700000000</v>
      </c>
      <c r="E41" s="17">
        <f>IF($AG41=VLOOKUP("zero_test", Keys!$B:$C, 2, FALSE), VLOOKUP("zero_test", Keys!$B:$C, 2, FALSE), INDEX(EPS_run_raw!$E$2:$AD$3025, $AG41, E$9))</f>
        <v>81890000000000</v>
      </c>
      <c r="F41" s="17">
        <f>IF($AG41=VLOOKUP("zero_test", Keys!$B:$C, 2, FALSE), VLOOKUP("zero_test", Keys!$B:$C, 2, FALSE), INDEX(EPS_run_raw!$E$2:$AD$3025, $AG41, F$9))</f>
        <v>79959000000000</v>
      </c>
      <c r="G41" s="17">
        <f>IF($AG41=VLOOKUP("zero_test", Keys!$B:$C, 2, FALSE), VLOOKUP("zero_test", Keys!$B:$C, 2, FALSE), INDEX(EPS_run_raw!$E$2:$AD$3025, $AG41, G$9))</f>
        <v>78254500000000</v>
      </c>
      <c r="H41" s="17">
        <f>IF($AG41=VLOOKUP("zero_test", Keys!$B:$C, 2, FALSE), VLOOKUP("zero_test", Keys!$B:$C, 2, FALSE), INDEX(EPS_run_raw!$E$2:$AD$3025, $AG41, H$9))</f>
        <v>76309500000000</v>
      </c>
      <c r="I41" s="17">
        <f>IF($AG41=VLOOKUP("zero_test", Keys!$B:$C, 2, FALSE), VLOOKUP("zero_test", Keys!$B:$C, 2, FALSE), INDEX(EPS_run_raw!$E$2:$AD$3025, $AG41, I$9))</f>
        <v>75241800000000</v>
      </c>
      <c r="J41" s="17">
        <f>IF($AG41=VLOOKUP("zero_test", Keys!$B:$C, 2, FALSE), VLOOKUP("zero_test", Keys!$B:$C, 2, FALSE), INDEX(EPS_run_raw!$E$2:$AD$3025, $AG41, J$9))</f>
        <v>74062100000000</v>
      </c>
      <c r="K41" s="17">
        <f>IF($AG41=VLOOKUP("zero_test", Keys!$B:$C, 2, FALSE), VLOOKUP("zero_test", Keys!$B:$C, 2, FALSE), INDEX(EPS_run_raw!$E$2:$AD$3025, $AG41, K$9))</f>
        <v>72641800000000</v>
      </c>
      <c r="L41" s="17">
        <f>IF($AG41=VLOOKUP("zero_test", Keys!$B:$C, 2, FALSE), VLOOKUP("zero_test", Keys!$B:$C, 2, FALSE), INDEX(EPS_run_raw!$E$2:$AD$3025, $AG41, L$9))</f>
        <v>71024800000000</v>
      </c>
      <c r="M41" s="17">
        <f>IF($AG41=VLOOKUP("zero_test", Keys!$B:$C, 2, FALSE), VLOOKUP("zero_test", Keys!$B:$C, 2, FALSE), INDEX(EPS_run_raw!$E$2:$AD$3025, $AG41, M$9))</f>
        <v>69189500000000</v>
      </c>
      <c r="N41" s="17">
        <f>IF($AG41=VLOOKUP("zero_test", Keys!$B:$C, 2, FALSE), VLOOKUP("zero_test", Keys!$B:$C, 2, FALSE), INDEX(EPS_run_raw!$E$2:$AD$3025, $AG41, N$9))</f>
        <v>67152500000000</v>
      </c>
      <c r="O41" s="17">
        <f>IF($AG41=VLOOKUP("zero_test", Keys!$B:$C, 2, FALSE), VLOOKUP("zero_test", Keys!$B:$C, 2, FALSE), INDEX(EPS_run_raw!$E$2:$AD$3025, $AG41, O$9))</f>
        <v>65273300000000</v>
      </c>
      <c r="P41" s="17">
        <f>IF($AG41=VLOOKUP("zero_test", Keys!$B:$C, 2, FALSE), VLOOKUP("zero_test", Keys!$B:$C, 2, FALSE), INDEX(EPS_run_raw!$E$2:$AD$3025, $AG41, P$9))</f>
        <v>63248300000000</v>
      </c>
      <c r="Q41" s="17">
        <f>IF($AG41=VLOOKUP("zero_test", Keys!$B:$C, 2, FALSE), VLOOKUP("zero_test", Keys!$B:$C, 2, FALSE), INDEX(EPS_run_raw!$E$2:$AD$3025, $AG41, Q$9))</f>
        <v>61048900000000</v>
      </c>
      <c r="R41" s="17">
        <f>IF($AG41=VLOOKUP("zero_test", Keys!$B:$C, 2, FALSE), VLOOKUP("zero_test", Keys!$B:$C, 2, FALSE), INDEX(EPS_run_raw!$E$2:$AD$3025, $AG41, R$9))</f>
        <v>58671000000000</v>
      </c>
      <c r="S41" s="17">
        <f>IF($AG41=VLOOKUP("zero_test", Keys!$B:$C, 2, FALSE), VLOOKUP("zero_test", Keys!$B:$C, 2, FALSE), INDEX(EPS_run_raw!$E$2:$AD$3025, $AG41, S$9))</f>
        <v>56200100000000</v>
      </c>
      <c r="T41" s="17">
        <f>IF($AG41=VLOOKUP("zero_test", Keys!$B:$C, 2, FALSE), VLOOKUP("zero_test", Keys!$B:$C, 2, FALSE), INDEX(EPS_run_raw!$E$2:$AD$3025, $AG41, T$9))</f>
        <v>54056700000000</v>
      </c>
      <c r="U41" s="17">
        <f>IF($AG41=VLOOKUP("zero_test", Keys!$B:$C, 2, FALSE), VLOOKUP("zero_test", Keys!$B:$C, 2, FALSE), INDEX(EPS_run_raw!$E$2:$AD$3025, $AG41, U$9))</f>
        <v>52002400000000</v>
      </c>
      <c r="V41" s="17">
        <f>IF($AG41=VLOOKUP("zero_test", Keys!$B:$C, 2, FALSE), VLOOKUP("zero_test", Keys!$B:$C, 2, FALSE), INDEX(EPS_run_raw!$E$2:$AD$3025, $AG41, V$9))</f>
        <v>49988300000000</v>
      </c>
      <c r="W41" s="17">
        <f>IF($AG41=VLOOKUP("zero_test", Keys!$B:$C, 2, FALSE), VLOOKUP("zero_test", Keys!$B:$C, 2, FALSE), INDEX(EPS_run_raw!$E$2:$AD$3025, $AG41, W$9))</f>
        <v>48067600000000</v>
      </c>
      <c r="X41" s="17">
        <f>IF($AG41=VLOOKUP("zero_test", Keys!$B:$C, 2, FALSE), VLOOKUP("zero_test", Keys!$B:$C, 2, FALSE), INDEX(EPS_run_raw!$E$2:$AD$3025, $AG41, X$9))</f>
        <v>46213000000000</v>
      </c>
      <c r="Y41" s="17">
        <f>IF($AG41=VLOOKUP("zero_test", Keys!$B:$C, 2, FALSE), VLOOKUP("zero_test", Keys!$B:$C, 2, FALSE), INDEX(EPS_run_raw!$E$2:$AD$3025, $AG41, Y$9))</f>
        <v>44114300000000</v>
      </c>
      <c r="Z41" s="17">
        <f>IF($AG41=VLOOKUP("zero_test", Keys!$B:$C, 2, FALSE), VLOOKUP("zero_test", Keys!$B:$C, 2, FALSE), INDEX(EPS_run_raw!$E$2:$AD$3025, $AG41, Z$9))</f>
        <v>42146300000000</v>
      </c>
      <c r="AA41" s="17">
        <f>IF($AG41=VLOOKUP("zero_test", Keys!$B:$C, 2, FALSE), VLOOKUP("zero_test", Keys!$B:$C, 2, FALSE), INDEX(EPS_run_raw!$E$2:$AD$3025, $AG41, AA$9))</f>
        <v>40363400000000</v>
      </c>
      <c r="AB41" s="17">
        <f>IF($AG41=VLOOKUP("zero_test", Keys!$B:$C, 2, FALSE), VLOOKUP("zero_test", Keys!$B:$C, 2, FALSE), INDEX(EPS_run_raw!$E$2:$AD$3025, $AG41, AB$9))</f>
        <v>38664400000000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TX|biofuel gasoline|imports</v>
      </c>
      <c r="AG41">
        <f>IFERROR(MATCH(AF41, EPS_run_raw!$D$2:$D$3025, 0), VLOOKUP("zero_test", Keys!$B:$C, 2, FALSE))</f>
        <v>2552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460495000000</v>
      </c>
      <c r="D42" s="17">
        <f>IF($AG42=VLOOKUP("zero_test", Keys!$B:$C, 2, FALSE), VLOOKUP("zero_test", Keys!$B:$C, 2, FALSE), INDEX(EPS_run_raw!$E$2:$AD$3025, $AG42, D$9))</f>
        <v>458112000000</v>
      </c>
      <c r="E42" s="17">
        <f>IF($AG42=VLOOKUP("zero_test", Keys!$B:$C, 2, FALSE), VLOOKUP("zero_test", Keys!$B:$C, 2, FALSE), INDEX(EPS_run_raw!$E$2:$AD$3025, $AG42, E$9))</f>
        <v>513315000000</v>
      </c>
      <c r="F42" s="17">
        <f>IF($AG42=VLOOKUP("zero_test", Keys!$B:$C, 2, FALSE), VLOOKUP("zero_test", Keys!$B:$C, 2, FALSE), INDEX(EPS_run_raw!$E$2:$AD$3025, $AG42, F$9))</f>
        <v>516020000000</v>
      </c>
      <c r="G42" s="17">
        <f>IF($AG42=VLOOKUP("zero_test", Keys!$B:$C, 2, FALSE), VLOOKUP("zero_test", Keys!$B:$C, 2, FALSE), INDEX(EPS_run_raw!$E$2:$AD$3025, $AG42, G$9))</f>
        <v>535296000000</v>
      </c>
      <c r="H42" s="17">
        <f>IF($AG42=VLOOKUP("zero_test", Keys!$B:$C, 2, FALSE), VLOOKUP("zero_test", Keys!$B:$C, 2, FALSE), INDEX(EPS_run_raw!$E$2:$AD$3025, $AG42, H$9))</f>
        <v>575752000000</v>
      </c>
      <c r="I42" s="17">
        <f>IF($AG42=VLOOKUP("zero_test", Keys!$B:$C, 2, FALSE), VLOOKUP("zero_test", Keys!$B:$C, 2, FALSE), INDEX(EPS_run_raw!$E$2:$AD$3025, $AG42, I$9))</f>
        <v>609413000000</v>
      </c>
      <c r="J42" s="17">
        <f>IF($AG42=VLOOKUP("zero_test", Keys!$B:$C, 2, FALSE), VLOOKUP("zero_test", Keys!$B:$C, 2, FALSE), INDEX(EPS_run_raw!$E$2:$AD$3025, $AG42, J$9))</f>
        <v>631868000000</v>
      </c>
      <c r="K42" s="17">
        <f>IF($AG42=VLOOKUP("zero_test", Keys!$B:$C, 2, FALSE), VLOOKUP("zero_test", Keys!$B:$C, 2, FALSE), INDEX(EPS_run_raw!$E$2:$AD$3025, $AG42, K$9))</f>
        <v>649257000000</v>
      </c>
      <c r="L42" s="17">
        <f>IF($AG42=VLOOKUP("zero_test", Keys!$B:$C, 2, FALSE), VLOOKUP("zero_test", Keys!$B:$C, 2, FALSE), INDEX(EPS_run_raw!$E$2:$AD$3025, $AG42, L$9))</f>
        <v>665606000000</v>
      </c>
      <c r="M42" s="17">
        <f>IF($AG42=VLOOKUP("zero_test", Keys!$B:$C, 2, FALSE), VLOOKUP("zero_test", Keys!$B:$C, 2, FALSE), INDEX(EPS_run_raw!$E$2:$AD$3025, $AG42, M$9))</f>
        <v>678102000000</v>
      </c>
      <c r="N42" s="17">
        <f>IF($AG42=VLOOKUP("zero_test", Keys!$B:$C, 2, FALSE), VLOOKUP("zero_test", Keys!$B:$C, 2, FALSE), INDEX(EPS_run_raw!$E$2:$AD$3025, $AG42, N$9))</f>
        <v>686185000000</v>
      </c>
      <c r="O42" s="17">
        <f>IF($AG42=VLOOKUP("zero_test", Keys!$B:$C, 2, FALSE), VLOOKUP("zero_test", Keys!$B:$C, 2, FALSE), INDEX(EPS_run_raw!$E$2:$AD$3025, $AG42, O$9))</f>
        <v>689383000000</v>
      </c>
      <c r="P42" s="17">
        <f>IF($AG42=VLOOKUP("zero_test", Keys!$B:$C, 2, FALSE), VLOOKUP("zero_test", Keys!$B:$C, 2, FALSE), INDEX(EPS_run_raw!$E$2:$AD$3025, $AG42, P$9))</f>
        <v>687520000000</v>
      </c>
      <c r="Q42" s="17">
        <f>IF($AG42=VLOOKUP("zero_test", Keys!$B:$C, 2, FALSE), VLOOKUP("zero_test", Keys!$B:$C, 2, FALSE), INDEX(EPS_run_raw!$E$2:$AD$3025, $AG42, Q$9))</f>
        <v>680365000000</v>
      </c>
      <c r="R42" s="17">
        <f>IF($AG42=VLOOKUP("zero_test", Keys!$B:$C, 2, FALSE), VLOOKUP("zero_test", Keys!$B:$C, 2, FALSE), INDEX(EPS_run_raw!$E$2:$AD$3025, $AG42, R$9))</f>
        <v>673426000000</v>
      </c>
      <c r="S42" s="17">
        <f>IF($AG42=VLOOKUP("zero_test", Keys!$B:$C, 2, FALSE), VLOOKUP("zero_test", Keys!$B:$C, 2, FALSE), INDEX(EPS_run_raw!$E$2:$AD$3025, $AG42, S$9))</f>
        <v>662675000000</v>
      </c>
      <c r="T42" s="17">
        <f>IF($AG42=VLOOKUP("zero_test", Keys!$B:$C, 2, FALSE), VLOOKUP("zero_test", Keys!$B:$C, 2, FALSE), INDEX(EPS_run_raw!$E$2:$AD$3025, $AG42, T$9))</f>
        <v>646019000000</v>
      </c>
      <c r="U42" s="17">
        <f>IF($AG42=VLOOKUP("zero_test", Keys!$B:$C, 2, FALSE), VLOOKUP("zero_test", Keys!$B:$C, 2, FALSE), INDEX(EPS_run_raw!$E$2:$AD$3025, $AG42, U$9))</f>
        <v>625062000000</v>
      </c>
      <c r="V42" s="17">
        <f>IF($AG42=VLOOKUP("zero_test", Keys!$B:$C, 2, FALSE), VLOOKUP("zero_test", Keys!$B:$C, 2, FALSE), INDEX(EPS_run_raw!$E$2:$AD$3025, $AG42, V$9))</f>
        <v>598051000000</v>
      </c>
      <c r="W42" s="17">
        <f>IF($AG42=VLOOKUP("zero_test", Keys!$B:$C, 2, FALSE), VLOOKUP("zero_test", Keys!$B:$C, 2, FALSE), INDEX(EPS_run_raw!$E$2:$AD$3025, $AG42, W$9))</f>
        <v>583632000000</v>
      </c>
      <c r="X42" s="17">
        <f>IF($AG42=VLOOKUP("zero_test", Keys!$B:$C, 2, FALSE), VLOOKUP("zero_test", Keys!$B:$C, 2, FALSE), INDEX(EPS_run_raw!$E$2:$AD$3025, $AG42, X$9))</f>
        <v>564466000000</v>
      </c>
      <c r="Y42" s="17">
        <f>IF($AG42=VLOOKUP("zero_test", Keys!$B:$C, 2, FALSE), VLOOKUP("zero_test", Keys!$B:$C, 2, FALSE), INDEX(EPS_run_raw!$E$2:$AD$3025, $AG42, Y$9))</f>
        <v>545545000000</v>
      </c>
      <c r="Z42" s="17">
        <f>IF($AG42=VLOOKUP("zero_test", Keys!$B:$C, 2, FALSE), VLOOKUP("zero_test", Keys!$B:$C, 2, FALSE), INDEX(EPS_run_raw!$E$2:$AD$3025, $AG42, Z$9))</f>
        <v>525857000000</v>
      </c>
      <c r="AA42" s="17">
        <f>IF($AG42=VLOOKUP("zero_test", Keys!$B:$C, 2, FALSE), VLOOKUP("zero_test", Keys!$B:$C, 2, FALSE), INDEX(EPS_run_raw!$E$2:$AD$3025, $AG42, AA$9))</f>
        <v>505287000000</v>
      </c>
      <c r="AB42" s="17">
        <f>IF($AG42=VLOOKUP("zero_test", Keys!$B:$C, 2, FALSE), VLOOKUP("zero_test", Keys!$B:$C, 2, FALSE), INDEX(EPS_run_raw!$E$2:$AD$3025, $AG42, AB$9))</f>
        <v>486014000000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TX|biofuel diesel|imports</v>
      </c>
      <c r="AG42">
        <f>IFERROR(MATCH(AF42, EPS_run_raw!$D$2:$D$3025, 0), VLOOKUP("zero_test", Keys!$B:$C, 2, FALSE))</f>
        <v>2555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0</v>
      </c>
      <c r="D43" s="17">
        <f>IF($AG43=VLOOKUP("zero_test", Keys!$B:$C, 2, FALSE), VLOOKUP("zero_test", Keys!$B:$C, 2, FALSE), INDEX(EPS_run_raw!$E$2:$AD$3025, $AG43, D$9))</f>
        <v>0</v>
      </c>
      <c r="E43" s="17">
        <f>IF($AG43=VLOOKUP("zero_test", Keys!$B:$C, 2, FALSE), VLOOKUP("zero_test", Keys!$B:$C, 2, FALSE), INDEX(EPS_run_raw!$E$2:$AD$3025, $AG43, E$9))</f>
        <v>0</v>
      </c>
      <c r="F43" s="17">
        <f>IF($AG43=VLOOKUP("zero_test", Keys!$B:$C, 2, FALSE), VLOOKUP("zero_test", Keys!$B:$C, 2, FALSE), INDEX(EPS_run_raw!$E$2:$AD$3025, $AG43, F$9))</f>
        <v>0</v>
      </c>
      <c r="G43" s="17">
        <f>IF($AG43=VLOOKUP("zero_test", Keys!$B:$C, 2, FALSE), VLOOKUP("zero_test", Keys!$B:$C, 2, FALSE), INDEX(EPS_run_raw!$E$2:$AD$3025, $AG43, G$9))</f>
        <v>0</v>
      </c>
      <c r="H43" s="17">
        <f>IF($AG43=VLOOKUP("zero_test", Keys!$B:$C, 2, FALSE), VLOOKUP("zero_test", Keys!$B:$C, 2, FALSE), INDEX(EPS_run_raw!$E$2:$AD$3025, $AG43, H$9))</f>
        <v>0</v>
      </c>
      <c r="I43" s="17">
        <f>IF($AG43=VLOOKUP("zero_test", Keys!$B:$C, 2, FALSE), VLOOKUP("zero_test", Keys!$B:$C, 2, FALSE), INDEX(EPS_run_raw!$E$2:$AD$3025, $AG43, I$9))</f>
        <v>0</v>
      </c>
      <c r="J43" s="17">
        <f>IF($AG43=VLOOKUP("zero_test", Keys!$B:$C, 2, FALSE), VLOOKUP("zero_test", Keys!$B:$C, 2, FALSE), INDEX(EPS_run_raw!$E$2:$AD$3025, $AG43, J$9))</f>
        <v>0</v>
      </c>
      <c r="K43" s="17">
        <f>IF($AG43=VLOOKUP("zero_test", Keys!$B:$C, 2, FALSE), VLOOKUP("zero_test", Keys!$B:$C, 2, FALSE), INDEX(EPS_run_raw!$E$2:$AD$3025, $AG43, K$9))</f>
        <v>0</v>
      </c>
      <c r="L43" s="17">
        <f>IF($AG43=VLOOKUP("zero_test", Keys!$B:$C, 2, FALSE), VLOOKUP("zero_test", Keys!$B:$C, 2, FALSE), INDEX(EPS_run_raw!$E$2:$AD$3025, $AG43, L$9))</f>
        <v>0</v>
      </c>
      <c r="M43" s="17">
        <f>IF($AG43=VLOOKUP("zero_test", Keys!$B:$C, 2, FALSE), VLOOKUP("zero_test", Keys!$B:$C, 2, FALSE), INDEX(EPS_run_raw!$E$2:$AD$3025, $AG43, M$9))</f>
        <v>0</v>
      </c>
      <c r="N43" s="17">
        <f>IF($AG43=VLOOKUP("zero_test", Keys!$B:$C, 2, FALSE), VLOOKUP("zero_test", Keys!$B:$C, 2, FALSE), INDEX(EPS_run_raw!$E$2:$AD$3025, $AG43, N$9))</f>
        <v>0</v>
      </c>
      <c r="O43" s="17">
        <f>IF($AG43=VLOOKUP("zero_test", Keys!$B:$C, 2, FALSE), VLOOKUP("zero_test", Keys!$B:$C, 2, FALSE), INDEX(EPS_run_raw!$E$2:$AD$3025, $AG43, O$9))</f>
        <v>0</v>
      </c>
      <c r="P43" s="17">
        <f>IF($AG43=VLOOKUP("zero_test", Keys!$B:$C, 2, FALSE), VLOOKUP("zero_test", Keys!$B:$C, 2, FALSE), INDEX(EPS_run_raw!$E$2:$AD$3025, $AG43, P$9))</f>
        <v>0</v>
      </c>
      <c r="Q43" s="17">
        <f>IF($AG43=VLOOKUP("zero_test", Keys!$B:$C, 2, FALSE), VLOOKUP("zero_test", Keys!$B:$C, 2, FALSE), INDEX(EPS_run_raw!$E$2:$AD$3025, $AG43, Q$9))</f>
        <v>0</v>
      </c>
      <c r="R43" s="17">
        <f>IF($AG43=VLOOKUP("zero_test", Keys!$B:$C, 2, FALSE), VLOOKUP("zero_test", Keys!$B:$C, 2, FALSE), INDEX(EPS_run_raw!$E$2:$AD$3025, $AG43, R$9))</f>
        <v>0</v>
      </c>
      <c r="S43" s="17">
        <f>IF($AG43=VLOOKUP("zero_test", Keys!$B:$C, 2, FALSE), VLOOKUP("zero_test", Keys!$B:$C, 2, FALSE), INDEX(EPS_run_raw!$E$2:$AD$3025, $AG43, S$9))</f>
        <v>0</v>
      </c>
      <c r="T43" s="17">
        <f>IF($AG43=VLOOKUP("zero_test", Keys!$B:$C, 2, FALSE), VLOOKUP("zero_test", Keys!$B:$C, 2, FALSE), INDEX(EPS_run_raw!$E$2:$AD$3025, $AG43, T$9))</f>
        <v>0</v>
      </c>
      <c r="U43" s="17">
        <f>IF($AG43=VLOOKUP("zero_test", Keys!$B:$C, 2, FALSE), VLOOKUP("zero_test", Keys!$B:$C, 2, FALSE), INDEX(EPS_run_raw!$E$2:$AD$3025, $AG43, U$9))</f>
        <v>0</v>
      </c>
      <c r="V43" s="17">
        <f>IF($AG43=VLOOKUP("zero_test", Keys!$B:$C, 2, FALSE), VLOOKUP("zero_test", Keys!$B:$C, 2, FALSE), INDEX(EPS_run_raw!$E$2:$AD$3025, $AG43, V$9))</f>
        <v>0</v>
      </c>
      <c r="W43" s="17">
        <f>IF($AG43=VLOOKUP("zero_test", Keys!$B:$C, 2, FALSE), VLOOKUP("zero_test", Keys!$B:$C, 2, FALSE), INDEX(EPS_run_raw!$E$2:$AD$3025, $AG43, W$9))</f>
        <v>0</v>
      </c>
      <c r="X43" s="17">
        <f>IF($AG43=VLOOKUP("zero_test", Keys!$B:$C, 2, FALSE), VLOOKUP("zero_test", Keys!$B:$C, 2, FALSE), INDEX(EPS_run_raw!$E$2:$AD$3025, $AG43, X$9))</f>
        <v>0</v>
      </c>
      <c r="Y43" s="17">
        <f>IF($AG43=VLOOKUP("zero_test", Keys!$B:$C, 2, FALSE), VLOOKUP("zero_test", Keys!$B:$C, 2, FALSE), INDEX(EPS_run_raw!$E$2:$AD$3025, $AG43, Y$9))</f>
        <v>0</v>
      </c>
      <c r="Z43" s="17">
        <f>IF($AG43=VLOOKUP("zero_test", Keys!$B:$C, 2, FALSE), VLOOKUP("zero_test", Keys!$B:$C, 2, FALSE), INDEX(EPS_run_raw!$E$2:$AD$3025, $AG43, Z$9))</f>
        <v>0</v>
      </c>
      <c r="AA43" s="17">
        <f>IF($AG43=VLOOKUP("zero_test", Keys!$B:$C, 2, FALSE), VLOOKUP("zero_test", Keys!$B:$C, 2, FALSE), INDEX(EPS_run_raw!$E$2:$AD$3025, $AG43, AA$9))</f>
        <v>0</v>
      </c>
      <c r="AB43" s="17">
        <f>IF($AG43=VLOOKUP("zero_test", Keys!$B:$C, 2, FALSE), VLOOKUP("zero_test", Keys!$B:$C, 2, FALSE), INDEX(EPS_run_raw!$E$2:$AD$3025, $AG43, AB$9))</f>
        <v>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TX|jet fuel or kerosene|imports</v>
      </c>
      <c r="AG43">
        <f>IFERROR(MATCH(AF43, EPS_run_raw!$D$2:$D$3025, 0), VLOOKUP("zero_test", Keys!$B:$C, 2, FALSE))</f>
        <v>2558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TX|heat|imports</v>
      </c>
      <c r="AG44">
        <f>IFERROR(MATCH(AF44, EPS_run_raw!$D$2:$D$3025, 0), VLOOKUP("zero_test", Keys!$B:$C, 2, FALSE))</f>
        <v>2561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TX|geothermal|imports</v>
      </c>
      <c r="AG45">
        <f>IFERROR(MATCH(AF45, EPS_run_raw!$D$2:$D$3025, 0), VLOOKUP("zero_test", Keys!$B:$C, 2, FALSE))</f>
        <v>2564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29283800000000</v>
      </c>
      <c r="J46" s="17">
        <f>IF($AG46=VLOOKUP("zero_test", Keys!$B:$C, 2, FALSE), VLOOKUP("zero_test", Keys!$B:$C, 2, FALSE), INDEX(EPS_run_raw!$E$2:$AD$3025, $AG46, J$9))</f>
        <v>39050700000000</v>
      </c>
      <c r="K46" s="17">
        <f>IF($AG46=VLOOKUP("zero_test", Keys!$B:$C, 2, FALSE), VLOOKUP("zero_test", Keys!$B:$C, 2, FALSE), INDEX(EPS_run_raw!$E$2:$AD$3025, $AG46, K$9))</f>
        <v>40181000000000</v>
      </c>
      <c r="L46" s="17">
        <f>IF($AG46=VLOOKUP("zero_test", Keys!$B:$C, 2, FALSE), VLOOKUP("zero_test", Keys!$B:$C, 2, FALSE), INDEX(EPS_run_raw!$E$2:$AD$3025, $AG46, L$9))</f>
        <v>55725500000000</v>
      </c>
      <c r="M46" s="17">
        <f>IF($AG46=VLOOKUP("zero_test", Keys!$B:$C, 2, FALSE), VLOOKUP("zero_test", Keys!$B:$C, 2, FALSE), INDEX(EPS_run_raw!$E$2:$AD$3025, $AG46, M$9))</f>
        <v>46637800000000</v>
      </c>
      <c r="N46" s="17">
        <f>IF($AG46=VLOOKUP("zero_test", Keys!$B:$C, 2, FALSE), VLOOKUP("zero_test", Keys!$B:$C, 2, FALSE), INDEX(EPS_run_raw!$E$2:$AD$3025, $AG46, N$9))</f>
        <v>44116400000000</v>
      </c>
      <c r="O46" s="17">
        <f>IF($AG46=VLOOKUP("zero_test", Keys!$B:$C, 2, FALSE), VLOOKUP("zero_test", Keys!$B:$C, 2, FALSE), INDEX(EPS_run_raw!$E$2:$AD$3025, $AG46, O$9))</f>
        <v>43708900000000</v>
      </c>
      <c r="P46" s="17">
        <f>IF($AG46=VLOOKUP("zero_test", Keys!$B:$C, 2, FALSE), VLOOKUP("zero_test", Keys!$B:$C, 2, FALSE), INDEX(EPS_run_raw!$E$2:$AD$3025, $AG46, P$9))</f>
        <v>32877100000000</v>
      </c>
      <c r="Q46" s="17">
        <f>IF($AG46=VLOOKUP("zero_test", Keys!$B:$C, 2, FALSE), VLOOKUP("zero_test", Keys!$B:$C, 2, FALSE), INDEX(EPS_run_raw!$E$2:$AD$3025, $AG46, Q$9))</f>
        <v>23474300000000</v>
      </c>
      <c r="R46" s="17">
        <f>IF($AG46=VLOOKUP("zero_test", Keys!$B:$C, 2, FALSE), VLOOKUP("zero_test", Keys!$B:$C, 2, FALSE), INDEX(EPS_run_raw!$E$2:$AD$3025, $AG46, R$9))</f>
        <v>15733500000000</v>
      </c>
      <c r="S46" s="17">
        <f>IF($AG46=VLOOKUP("zero_test", Keys!$B:$C, 2, FALSE), VLOOKUP("zero_test", Keys!$B:$C, 2, FALSE), INDEX(EPS_run_raw!$E$2:$AD$3025, $AG46, S$9))</f>
        <v>13649000000000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TX|lignite|imports</v>
      </c>
      <c r="AG46">
        <f>IFERROR(MATCH(AF46, EPS_run_raw!$D$2:$D$3025, 0), VLOOKUP("zero_test", Keys!$B:$C, 2, FALSE))</f>
        <v>2567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8001080000000000</v>
      </c>
      <c r="D47" s="17">
        <f>IF($AG47=VLOOKUP("zero_test", Keys!$B:$C, 2, FALSE), VLOOKUP("zero_test", Keys!$B:$C, 2, FALSE), INDEX(EPS_run_raw!$E$2:$AD$3025, $AG47, D$9))</f>
        <v>7959440000000000</v>
      </c>
      <c r="E47" s="17">
        <f>IF($AG47=VLOOKUP("zero_test", Keys!$B:$C, 2, FALSE), VLOOKUP("zero_test", Keys!$B:$C, 2, FALSE), INDEX(EPS_run_raw!$E$2:$AD$3025, $AG47, E$9))</f>
        <v>7947520000000000</v>
      </c>
      <c r="F47" s="17">
        <f>IF($AG47=VLOOKUP("zero_test", Keys!$B:$C, 2, FALSE), VLOOKUP("zero_test", Keys!$B:$C, 2, FALSE), INDEX(EPS_run_raw!$E$2:$AD$3025, $AG47, F$9))</f>
        <v>7908270000000000</v>
      </c>
      <c r="G47" s="17">
        <f>IF($AG47=VLOOKUP("zero_test", Keys!$B:$C, 2, FALSE), VLOOKUP("zero_test", Keys!$B:$C, 2, FALSE), INDEX(EPS_run_raw!$E$2:$AD$3025, $AG47, G$9))</f>
        <v>7880630000000000</v>
      </c>
      <c r="H47" s="17">
        <f>IF($AG47=VLOOKUP("zero_test", Keys!$B:$C, 2, FALSE), VLOOKUP("zero_test", Keys!$B:$C, 2, FALSE), INDEX(EPS_run_raw!$E$2:$AD$3025, $AG47, H$9))</f>
        <v>7899990000000000</v>
      </c>
      <c r="I47" s="17">
        <f>IF($AG47=VLOOKUP("zero_test", Keys!$B:$C, 2, FALSE), VLOOKUP("zero_test", Keys!$B:$C, 2, FALSE), INDEX(EPS_run_raw!$E$2:$AD$3025, $AG47, I$9))</f>
        <v>7978410000000000</v>
      </c>
      <c r="J47" s="17">
        <f>IF($AG47=VLOOKUP("zero_test", Keys!$B:$C, 2, FALSE), VLOOKUP("zero_test", Keys!$B:$C, 2, FALSE), INDEX(EPS_run_raw!$E$2:$AD$3025, $AG47, J$9))</f>
        <v>7987520000000000</v>
      </c>
      <c r="K47" s="17">
        <f>IF($AG47=VLOOKUP("zero_test", Keys!$B:$C, 2, FALSE), VLOOKUP("zero_test", Keys!$B:$C, 2, FALSE), INDEX(EPS_run_raw!$E$2:$AD$3025, $AG47, K$9))</f>
        <v>8061810000000000</v>
      </c>
      <c r="L47" s="17">
        <f>IF($AG47=VLOOKUP("zero_test", Keys!$B:$C, 2, FALSE), VLOOKUP("zero_test", Keys!$B:$C, 2, FALSE), INDEX(EPS_run_raw!$E$2:$AD$3025, $AG47, L$9))</f>
        <v>8120060000000000</v>
      </c>
      <c r="M47" s="17">
        <f>IF($AG47=VLOOKUP("zero_test", Keys!$B:$C, 2, FALSE), VLOOKUP("zero_test", Keys!$B:$C, 2, FALSE), INDEX(EPS_run_raw!$E$2:$AD$3025, $AG47, M$9))</f>
        <v>8173740000000000</v>
      </c>
      <c r="N47" s="17">
        <f>IF($AG47=VLOOKUP("zero_test", Keys!$B:$C, 2, FALSE), VLOOKUP("zero_test", Keys!$B:$C, 2, FALSE), INDEX(EPS_run_raw!$E$2:$AD$3025, $AG47, N$9))</f>
        <v>8234770000000000</v>
      </c>
      <c r="O47" s="17">
        <f>IF($AG47=VLOOKUP("zero_test", Keys!$B:$C, 2, FALSE), VLOOKUP("zero_test", Keys!$B:$C, 2, FALSE), INDEX(EPS_run_raw!$E$2:$AD$3025, $AG47, O$9))</f>
        <v>8276180000000000</v>
      </c>
      <c r="P47" s="17">
        <f>IF($AG47=VLOOKUP("zero_test", Keys!$B:$C, 2, FALSE), VLOOKUP("zero_test", Keys!$B:$C, 2, FALSE), INDEX(EPS_run_raw!$E$2:$AD$3025, $AG47, P$9))</f>
        <v>8335840000000000</v>
      </c>
      <c r="Q47" s="17">
        <f>IF($AG47=VLOOKUP("zero_test", Keys!$B:$C, 2, FALSE), VLOOKUP("zero_test", Keys!$B:$C, 2, FALSE), INDEX(EPS_run_raw!$E$2:$AD$3025, $AG47, Q$9))</f>
        <v>8388320000000000</v>
      </c>
      <c r="R47" s="17">
        <f>IF($AG47=VLOOKUP("zero_test", Keys!$B:$C, 2, FALSE), VLOOKUP("zero_test", Keys!$B:$C, 2, FALSE), INDEX(EPS_run_raw!$E$2:$AD$3025, $AG47, R$9))</f>
        <v>8371080000000000</v>
      </c>
      <c r="S47" s="17">
        <f>IF($AG47=VLOOKUP("zero_test", Keys!$B:$C, 2, FALSE), VLOOKUP("zero_test", Keys!$B:$C, 2, FALSE), INDEX(EPS_run_raw!$E$2:$AD$3025, $AG47, S$9))</f>
        <v>8354150000000000</v>
      </c>
      <c r="T47" s="17">
        <f>IF($AG47=VLOOKUP("zero_test", Keys!$B:$C, 2, FALSE), VLOOKUP("zero_test", Keys!$B:$C, 2, FALSE), INDEX(EPS_run_raw!$E$2:$AD$3025, $AG47, T$9))</f>
        <v>8336530000000000</v>
      </c>
      <c r="U47" s="17">
        <f>IF($AG47=VLOOKUP("zero_test", Keys!$B:$C, 2, FALSE), VLOOKUP("zero_test", Keys!$B:$C, 2, FALSE), INDEX(EPS_run_raw!$E$2:$AD$3025, $AG47, U$9))</f>
        <v>8290270000000000</v>
      </c>
      <c r="V47" s="17">
        <f>IF($AG47=VLOOKUP("zero_test", Keys!$B:$C, 2, FALSE), VLOOKUP("zero_test", Keys!$B:$C, 2, FALSE), INDEX(EPS_run_raw!$E$2:$AD$3025, $AG47, V$9))</f>
        <v>8268650000000000</v>
      </c>
      <c r="W47" s="17">
        <f>IF($AG47=VLOOKUP("zero_test", Keys!$B:$C, 2, FALSE), VLOOKUP("zero_test", Keys!$B:$C, 2, FALSE), INDEX(EPS_run_raw!$E$2:$AD$3025, $AG47, W$9))</f>
        <v>8258580000000000</v>
      </c>
      <c r="X47" s="17">
        <f>IF($AG47=VLOOKUP("zero_test", Keys!$B:$C, 2, FALSE), VLOOKUP("zero_test", Keys!$B:$C, 2, FALSE), INDEX(EPS_run_raw!$E$2:$AD$3025, $AG47, X$9))</f>
        <v>8273730000000000</v>
      </c>
      <c r="Y47" s="17">
        <f>IF($AG47=VLOOKUP("zero_test", Keys!$B:$C, 2, FALSE), VLOOKUP("zero_test", Keys!$B:$C, 2, FALSE), INDEX(EPS_run_raw!$E$2:$AD$3025, $AG47, Y$9))</f>
        <v>8288810000000000</v>
      </c>
      <c r="Z47" s="17">
        <f>IF($AG47=VLOOKUP("zero_test", Keys!$B:$C, 2, FALSE), VLOOKUP("zero_test", Keys!$B:$C, 2, FALSE), INDEX(EPS_run_raw!$E$2:$AD$3025, $AG47, Z$9))</f>
        <v>8314050000000000</v>
      </c>
      <c r="AA47" s="17">
        <f>IF($AG47=VLOOKUP("zero_test", Keys!$B:$C, 2, FALSE), VLOOKUP("zero_test", Keys!$B:$C, 2, FALSE), INDEX(EPS_run_raw!$E$2:$AD$3025, $AG47, AA$9))</f>
        <v>8361720000000000</v>
      </c>
      <c r="AB47" s="17">
        <f>IF($AG47=VLOOKUP("zero_test", Keys!$B:$C, 2, FALSE), VLOOKUP("zero_test", Keys!$B:$C, 2, FALSE), INDEX(EPS_run_raw!$E$2:$AD$3025, $AG47, AB$9))</f>
        <v>8423690000000000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TX|crude oil|imports</v>
      </c>
      <c r="AG47">
        <f>IFERROR(MATCH(AF47, EPS_run_raw!$D$2:$D$3025, 0), VLOOKUP("zero_test", Keys!$B:$C, 2, FALSE))</f>
        <v>2570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185008000000000</v>
      </c>
      <c r="D48" s="17">
        <f>IF($AG48=VLOOKUP("zero_test", Keys!$B:$C, 2, FALSE), VLOOKUP("zero_test", Keys!$B:$C, 2, FALSE), INDEX(EPS_run_raw!$E$2:$AD$3025, $AG48, D$9))</f>
        <v>187475000000000</v>
      </c>
      <c r="E48" s="17">
        <f>IF($AG48=VLOOKUP("zero_test", Keys!$B:$C, 2, FALSE), VLOOKUP("zero_test", Keys!$B:$C, 2, FALSE), INDEX(EPS_run_raw!$E$2:$AD$3025, $AG48, E$9))</f>
        <v>190164000000000</v>
      </c>
      <c r="F48" s="17">
        <f>IF($AG48=VLOOKUP("zero_test", Keys!$B:$C, 2, FALSE), VLOOKUP("zero_test", Keys!$B:$C, 2, FALSE), INDEX(EPS_run_raw!$E$2:$AD$3025, $AG48, F$9))</f>
        <v>193108000000000</v>
      </c>
      <c r="G48" s="17">
        <f>IF($AG48=VLOOKUP("zero_test", Keys!$B:$C, 2, FALSE), VLOOKUP("zero_test", Keys!$B:$C, 2, FALSE), INDEX(EPS_run_raw!$E$2:$AD$3025, $AG48, G$9))</f>
        <v>196393000000000</v>
      </c>
      <c r="H48" s="17">
        <f>IF($AG48=VLOOKUP("zero_test", Keys!$B:$C, 2, FALSE), VLOOKUP("zero_test", Keys!$B:$C, 2, FALSE), INDEX(EPS_run_raw!$E$2:$AD$3025, $AG48, H$9))</f>
        <v>200151000000000</v>
      </c>
      <c r="I48" s="17">
        <f>IF($AG48=VLOOKUP("zero_test", Keys!$B:$C, 2, FALSE), VLOOKUP("zero_test", Keys!$B:$C, 2, FALSE), INDEX(EPS_run_raw!$E$2:$AD$3025, $AG48, I$9))</f>
        <v>205288000000000</v>
      </c>
      <c r="J48" s="17">
        <f>IF($AG48=VLOOKUP("zero_test", Keys!$B:$C, 2, FALSE), VLOOKUP("zero_test", Keys!$B:$C, 2, FALSE), INDEX(EPS_run_raw!$E$2:$AD$3025, $AG48, J$9))</f>
        <v>209847000000000</v>
      </c>
      <c r="K48" s="17">
        <f>IF($AG48=VLOOKUP("zero_test", Keys!$B:$C, 2, FALSE), VLOOKUP("zero_test", Keys!$B:$C, 2, FALSE), INDEX(EPS_run_raw!$E$2:$AD$3025, $AG48, K$9))</f>
        <v>215104000000000</v>
      </c>
      <c r="L48" s="17">
        <f>IF($AG48=VLOOKUP("zero_test", Keys!$B:$C, 2, FALSE), VLOOKUP("zero_test", Keys!$B:$C, 2, FALSE), INDEX(EPS_run_raw!$E$2:$AD$3025, $AG48, L$9))</f>
        <v>220109000000000</v>
      </c>
      <c r="M48" s="17">
        <f>IF($AG48=VLOOKUP("zero_test", Keys!$B:$C, 2, FALSE), VLOOKUP("zero_test", Keys!$B:$C, 2, FALSE), INDEX(EPS_run_raw!$E$2:$AD$3025, $AG48, M$9))</f>
        <v>224938000000000</v>
      </c>
      <c r="N48" s="17">
        <f>IF($AG48=VLOOKUP("zero_test", Keys!$B:$C, 2, FALSE), VLOOKUP("zero_test", Keys!$B:$C, 2, FALSE), INDEX(EPS_run_raw!$E$2:$AD$3025, $AG48, N$9))</f>
        <v>229375000000000</v>
      </c>
      <c r="O48" s="17">
        <f>IF($AG48=VLOOKUP("zero_test", Keys!$B:$C, 2, FALSE), VLOOKUP("zero_test", Keys!$B:$C, 2, FALSE), INDEX(EPS_run_raw!$E$2:$AD$3025, $AG48, O$9))</f>
        <v>232739000000000</v>
      </c>
      <c r="P48" s="17">
        <f>IF($AG48=VLOOKUP("zero_test", Keys!$B:$C, 2, FALSE), VLOOKUP("zero_test", Keys!$B:$C, 2, FALSE), INDEX(EPS_run_raw!$E$2:$AD$3025, $AG48, P$9))</f>
        <v>235462000000000</v>
      </c>
      <c r="Q48" s="17">
        <f>IF($AG48=VLOOKUP("zero_test", Keys!$B:$C, 2, FALSE), VLOOKUP("zero_test", Keys!$B:$C, 2, FALSE), INDEX(EPS_run_raw!$E$2:$AD$3025, $AG48, Q$9))</f>
        <v>238844000000000</v>
      </c>
      <c r="R48" s="17">
        <f>IF($AG48=VLOOKUP("zero_test", Keys!$B:$C, 2, FALSE), VLOOKUP("zero_test", Keys!$B:$C, 2, FALSE), INDEX(EPS_run_raw!$E$2:$AD$3025, $AG48, R$9))</f>
        <v>241362000000000</v>
      </c>
      <c r="S48" s="17">
        <f>IF($AG48=VLOOKUP("zero_test", Keys!$B:$C, 2, FALSE), VLOOKUP("zero_test", Keys!$B:$C, 2, FALSE), INDEX(EPS_run_raw!$E$2:$AD$3025, $AG48, S$9))</f>
        <v>244276000000000</v>
      </c>
      <c r="T48" s="17">
        <f>IF($AG48=VLOOKUP("zero_test", Keys!$B:$C, 2, FALSE), VLOOKUP("zero_test", Keys!$B:$C, 2, FALSE), INDEX(EPS_run_raw!$E$2:$AD$3025, $AG48, T$9))</f>
        <v>247825000000000</v>
      </c>
      <c r="U48" s="17">
        <f>IF($AG48=VLOOKUP("zero_test", Keys!$B:$C, 2, FALSE), VLOOKUP("zero_test", Keys!$B:$C, 2, FALSE), INDEX(EPS_run_raw!$E$2:$AD$3025, $AG48, U$9))</f>
        <v>251390000000000</v>
      </c>
      <c r="V48" s="17">
        <f>IF($AG48=VLOOKUP("zero_test", Keys!$B:$C, 2, FALSE), VLOOKUP("zero_test", Keys!$B:$C, 2, FALSE), INDEX(EPS_run_raw!$E$2:$AD$3025, $AG48, V$9))</f>
        <v>255151000000000</v>
      </c>
      <c r="W48" s="17">
        <f>IF($AG48=VLOOKUP("zero_test", Keys!$B:$C, 2, FALSE), VLOOKUP("zero_test", Keys!$B:$C, 2, FALSE), INDEX(EPS_run_raw!$E$2:$AD$3025, $AG48, W$9))</f>
        <v>259702000000000</v>
      </c>
      <c r="X48" s="17">
        <f>IF($AG48=VLOOKUP("zero_test", Keys!$B:$C, 2, FALSE), VLOOKUP("zero_test", Keys!$B:$C, 2, FALSE), INDEX(EPS_run_raw!$E$2:$AD$3025, $AG48, X$9))</f>
        <v>264837000000000</v>
      </c>
      <c r="Y48" s="17">
        <f>IF($AG48=VLOOKUP("zero_test", Keys!$B:$C, 2, FALSE), VLOOKUP("zero_test", Keys!$B:$C, 2, FALSE), INDEX(EPS_run_raw!$E$2:$AD$3025, $AG48, Y$9))</f>
        <v>268993000000000</v>
      </c>
      <c r="Z48" s="17">
        <f>IF($AG48=VLOOKUP("zero_test", Keys!$B:$C, 2, FALSE), VLOOKUP("zero_test", Keys!$B:$C, 2, FALSE), INDEX(EPS_run_raw!$E$2:$AD$3025, $AG48, Z$9))</f>
        <v>273536000000000</v>
      </c>
      <c r="AA48" s="17">
        <f>IF($AG48=VLOOKUP("zero_test", Keys!$B:$C, 2, FALSE), VLOOKUP("zero_test", Keys!$B:$C, 2, FALSE), INDEX(EPS_run_raw!$E$2:$AD$3025, $AG48, AA$9))</f>
        <v>277733000000000</v>
      </c>
      <c r="AB48" s="17">
        <f>IF($AG48=VLOOKUP("zero_test", Keys!$B:$C, 2, FALSE), VLOOKUP("zero_test", Keys!$B:$C, 2, FALSE), INDEX(EPS_run_raw!$E$2:$AD$3025, $AG48, AB$9))</f>
        <v>283011000000000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TX|heavy or residual fuel oil|imports</v>
      </c>
      <c r="AG48">
        <f>IFERROR(MATCH(AF48, EPS_run_raw!$D$2:$D$3025, 0), VLOOKUP("zero_test", Keys!$B:$C, 2, FALSE))</f>
        <v>2573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1708760000000000</v>
      </c>
      <c r="D49" s="17">
        <f>IF($AG49=VLOOKUP("zero_test", Keys!$B:$C, 2, FALSE), VLOOKUP("zero_test", Keys!$B:$C, 2, FALSE), INDEX(EPS_run_raw!$E$2:$AD$3025, $AG49, D$9))</f>
        <v>1681680000000000</v>
      </c>
      <c r="E49" s="17">
        <f>IF($AG49=VLOOKUP("zero_test", Keys!$B:$C, 2, FALSE), VLOOKUP("zero_test", Keys!$B:$C, 2, FALSE), INDEX(EPS_run_raw!$E$2:$AD$3025, $AG49, E$9))</f>
        <v>1577400000000000</v>
      </c>
      <c r="F49" s="17">
        <f>IF($AG49=VLOOKUP("zero_test", Keys!$B:$C, 2, FALSE), VLOOKUP("zero_test", Keys!$B:$C, 2, FALSE), INDEX(EPS_run_raw!$E$2:$AD$3025, $AG49, F$9))</f>
        <v>1653500000000000</v>
      </c>
      <c r="G49" s="17">
        <f>IF($AG49=VLOOKUP("zero_test", Keys!$B:$C, 2, FALSE), VLOOKUP("zero_test", Keys!$B:$C, 2, FALSE), INDEX(EPS_run_raw!$E$2:$AD$3025, $AG49, G$9))</f>
        <v>1598010000000000</v>
      </c>
      <c r="H49" s="17">
        <f>IF($AG49=VLOOKUP("zero_test", Keys!$B:$C, 2, FALSE), VLOOKUP("zero_test", Keys!$B:$C, 2, FALSE), INDEX(EPS_run_raw!$E$2:$AD$3025, $AG49, H$9))</f>
        <v>1584700000000000</v>
      </c>
      <c r="I49" s="17">
        <f>IF($AG49=VLOOKUP("zero_test", Keys!$B:$C, 2, FALSE), VLOOKUP("zero_test", Keys!$B:$C, 2, FALSE), INDEX(EPS_run_raw!$E$2:$AD$3025, $AG49, I$9))</f>
        <v>1535170000000000</v>
      </c>
      <c r="J49" s="17">
        <f>IF($AG49=VLOOKUP("zero_test", Keys!$B:$C, 2, FALSE), VLOOKUP("zero_test", Keys!$B:$C, 2, FALSE), INDEX(EPS_run_raw!$E$2:$AD$3025, $AG49, J$9))</f>
        <v>1480580000000000</v>
      </c>
      <c r="K49" s="17">
        <f>IF($AG49=VLOOKUP("zero_test", Keys!$B:$C, 2, FALSE), VLOOKUP("zero_test", Keys!$B:$C, 2, FALSE), INDEX(EPS_run_raw!$E$2:$AD$3025, $AG49, K$9))</f>
        <v>1442060000000000</v>
      </c>
      <c r="L49" s="17">
        <f>IF($AG49=VLOOKUP("zero_test", Keys!$B:$C, 2, FALSE), VLOOKUP("zero_test", Keys!$B:$C, 2, FALSE), INDEX(EPS_run_raw!$E$2:$AD$3025, $AG49, L$9))</f>
        <v>1424510000000000</v>
      </c>
      <c r="M49" s="17">
        <f>IF($AG49=VLOOKUP("zero_test", Keys!$B:$C, 2, FALSE), VLOOKUP("zero_test", Keys!$B:$C, 2, FALSE), INDEX(EPS_run_raw!$E$2:$AD$3025, $AG49, M$9))</f>
        <v>1421550000000000</v>
      </c>
      <c r="N49" s="17">
        <f>IF($AG49=VLOOKUP("zero_test", Keys!$B:$C, 2, FALSE), VLOOKUP("zero_test", Keys!$B:$C, 2, FALSE), INDEX(EPS_run_raw!$E$2:$AD$3025, $AG49, N$9))</f>
        <v>1442260000000000</v>
      </c>
      <c r="O49" s="17">
        <f>IF($AG49=VLOOKUP("zero_test", Keys!$B:$C, 2, FALSE), VLOOKUP("zero_test", Keys!$B:$C, 2, FALSE), INDEX(EPS_run_raw!$E$2:$AD$3025, $AG49, O$9))</f>
        <v>1442310000000000</v>
      </c>
      <c r="P49" s="17">
        <f>IF($AG49=VLOOKUP("zero_test", Keys!$B:$C, 2, FALSE), VLOOKUP("zero_test", Keys!$B:$C, 2, FALSE), INDEX(EPS_run_raw!$E$2:$AD$3025, $AG49, P$9))</f>
        <v>1441390000000000</v>
      </c>
      <c r="Q49" s="17">
        <f>IF($AG49=VLOOKUP("zero_test", Keys!$B:$C, 2, FALSE), VLOOKUP("zero_test", Keys!$B:$C, 2, FALSE), INDEX(EPS_run_raw!$E$2:$AD$3025, $AG49, Q$9))</f>
        <v>1466140000000000</v>
      </c>
      <c r="R49" s="17">
        <f>IF($AG49=VLOOKUP("zero_test", Keys!$B:$C, 2, FALSE), VLOOKUP("zero_test", Keys!$B:$C, 2, FALSE), INDEX(EPS_run_raw!$E$2:$AD$3025, $AG49, R$9))</f>
        <v>1467250000000000</v>
      </c>
      <c r="S49" s="17">
        <f>IF($AG49=VLOOKUP("zero_test", Keys!$B:$C, 2, FALSE), VLOOKUP("zero_test", Keys!$B:$C, 2, FALSE), INDEX(EPS_run_raw!$E$2:$AD$3025, $AG49, S$9))</f>
        <v>1479830000000000</v>
      </c>
      <c r="T49" s="17">
        <f>IF($AG49=VLOOKUP("zero_test", Keys!$B:$C, 2, FALSE), VLOOKUP("zero_test", Keys!$B:$C, 2, FALSE), INDEX(EPS_run_raw!$E$2:$AD$3025, $AG49, T$9))</f>
        <v>1518480000000000</v>
      </c>
      <c r="U49" s="17">
        <f>IF($AG49=VLOOKUP("zero_test", Keys!$B:$C, 2, FALSE), VLOOKUP("zero_test", Keys!$B:$C, 2, FALSE), INDEX(EPS_run_raw!$E$2:$AD$3025, $AG49, U$9))</f>
        <v>1564290000000000</v>
      </c>
      <c r="V49" s="17">
        <f>IF($AG49=VLOOKUP("zero_test", Keys!$B:$C, 2, FALSE), VLOOKUP("zero_test", Keys!$B:$C, 2, FALSE), INDEX(EPS_run_raw!$E$2:$AD$3025, $AG49, V$9))</f>
        <v>1628850000000000</v>
      </c>
      <c r="W49" s="17">
        <f>IF($AG49=VLOOKUP("zero_test", Keys!$B:$C, 2, FALSE), VLOOKUP("zero_test", Keys!$B:$C, 2, FALSE), INDEX(EPS_run_raw!$E$2:$AD$3025, $AG49, W$9))</f>
        <v>1710340000000000</v>
      </c>
      <c r="X49" s="17">
        <f>IF($AG49=VLOOKUP("zero_test", Keys!$B:$C, 2, FALSE), VLOOKUP("zero_test", Keys!$B:$C, 2, FALSE), INDEX(EPS_run_raw!$E$2:$AD$3025, $AG49, X$9))</f>
        <v>1788710000000000</v>
      </c>
      <c r="Y49" s="17">
        <f>IF($AG49=VLOOKUP("zero_test", Keys!$B:$C, 2, FALSE), VLOOKUP("zero_test", Keys!$B:$C, 2, FALSE), INDEX(EPS_run_raw!$E$2:$AD$3025, $AG49, Y$9))</f>
        <v>1853120000000000</v>
      </c>
      <c r="Z49" s="17">
        <f>IF($AG49=VLOOKUP("zero_test", Keys!$B:$C, 2, FALSE), VLOOKUP("zero_test", Keys!$B:$C, 2, FALSE), INDEX(EPS_run_raw!$E$2:$AD$3025, $AG49, Z$9))</f>
        <v>1901710000000000</v>
      </c>
      <c r="AA49" s="17">
        <f>IF($AG49=VLOOKUP("zero_test", Keys!$B:$C, 2, FALSE), VLOOKUP("zero_test", Keys!$B:$C, 2, FALSE), INDEX(EPS_run_raw!$E$2:$AD$3025, $AG49, AA$9))</f>
        <v>1937690000000000</v>
      </c>
      <c r="AB49" s="17">
        <f>IF($AG49=VLOOKUP("zero_test", Keys!$B:$C, 2, FALSE), VLOOKUP("zero_test", Keys!$B:$C, 2, FALSE), INDEX(EPS_run_raw!$E$2:$AD$3025, $AG49, AB$9))</f>
        <v>2001240000000000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TX|LPG propane or butane|imports</v>
      </c>
      <c r="AG49">
        <f>IFERROR(MATCH(AF49, EPS_run_raw!$D$2:$D$3025, 0), VLOOKUP("zero_test", Keys!$B:$C, 2, FALSE))</f>
        <v>2576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TX|municipal solid waste|imports</v>
      </c>
      <c r="AG50">
        <f>IFERROR(MATCH(AF50, EPS_run_raw!$D$2:$D$3025, 0), VLOOKUP("zero_test", Keys!$B:$C, 2, FALSE))</f>
        <v>2579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130153000000000</v>
      </c>
      <c r="D51" s="17">
        <f>IF($AG51=VLOOKUP("zero_test", Keys!$B:$C, 2, FALSE), VLOOKUP("zero_test", Keys!$B:$C, 2, FALSE), INDEX(EPS_run_raw!$E$2:$AD$3025, $AG51, D$9))</f>
        <v>129672000000000</v>
      </c>
      <c r="E51" s="17">
        <f>IF($AG51=VLOOKUP("zero_test", Keys!$B:$C, 2, FALSE), VLOOKUP("zero_test", Keys!$B:$C, 2, FALSE), INDEX(EPS_run_raw!$E$2:$AD$3025, $AG51, E$9))</f>
        <v>129628000000000</v>
      </c>
      <c r="F51" s="17">
        <f>IF($AG51=VLOOKUP("zero_test", Keys!$B:$C, 2, FALSE), VLOOKUP("zero_test", Keys!$B:$C, 2, FALSE), INDEX(EPS_run_raw!$E$2:$AD$3025, $AG51, F$9))</f>
        <v>130899000000000</v>
      </c>
      <c r="G51" s="17">
        <f>IF($AG51=VLOOKUP("zero_test", Keys!$B:$C, 2, FALSE), VLOOKUP("zero_test", Keys!$B:$C, 2, FALSE), INDEX(EPS_run_raw!$E$2:$AD$3025, $AG51, G$9))</f>
        <v>128270000000000</v>
      </c>
      <c r="H51" s="17">
        <f>IF($AG51=VLOOKUP("zero_test", Keys!$B:$C, 2, FALSE), VLOOKUP("zero_test", Keys!$B:$C, 2, FALSE), INDEX(EPS_run_raw!$E$2:$AD$3025, $AG51, H$9))</f>
        <v>128492000000000</v>
      </c>
      <c r="I51" s="17">
        <f>IF($AG51=VLOOKUP("zero_test", Keys!$B:$C, 2, FALSE), VLOOKUP("zero_test", Keys!$B:$C, 2, FALSE), INDEX(EPS_run_raw!$E$2:$AD$3025, $AG51, I$9))</f>
        <v>130381000000000</v>
      </c>
      <c r="J51" s="17">
        <f>IF($AG51=VLOOKUP("zero_test", Keys!$B:$C, 2, FALSE), VLOOKUP("zero_test", Keys!$B:$C, 2, FALSE), INDEX(EPS_run_raw!$E$2:$AD$3025, $AG51, J$9))</f>
        <v>131396000000000</v>
      </c>
      <c r="K51" s="17">
        <f>IF($AG51=VLOOKUP("zero_test", Keys!$B:$C, 2, FALSE), VLOOKUP("zero_test", Keys!$B:$C, 2, FALSE), INDEX(EPS_run_raw!$E$2:$AD$3025, $AG51, K$9))</f>
        <v>132469000000000</v>
      </c>
      <c r="L51" s="17">
        <f>IF($AG51=VLOOKUP("zero_test", Keys!$B:$C, 2, FALSE), VLOOKUP("zero_test", Keys!$B:$C, 2, FALSE), INDEX(EPS_run_raw!$E$2:$AD$3025, $AG51, L$9))</f>
        <v>133051000000000</v>
      </c>
      <c r="M51" s="17">
        <f>IF($AG51=VLOOKUP("zero_test", Keys!$B:$C, 2, FALSE), VLOOKUP("zero_test", Keys!$B:$C, 2, FALSE), INDEX(EPS_run_raw!$E$2:$AD$3025, $AG51, M$9))</f>
        <v>134236000000000</v>
      </c>
      <c r="N51" s="17">
        <f>IF($AG51=VLOOKUP("zero_test", Keys!$B:$C, 2, FALSE), VLOOKUP("zero_test", Keys!$B:$C, 2, FALSE), INDEX(EPS_run_raw!$E$2:$AD$3025, $AG51, N$9))</f>
        <v>136017000000000</v>
      </c>
      <c r="O51" s="17">
        <f>IF($AG51=VLOOKUP("zero_test", Keys!$B:$C, 2, FALSE), VLOOKUP("zero_test", Keys!$B:$C, 2, FALSE), INDEX(EPS_run_raw!$E$2:$AD$3025, $AG51, O$9))</f>
        <v>136479000000000</v>
      </c>
      <c r="P51" s="17">
        <f>IF($AG51=VLOOKUP("zero_test", Keys!$B:$C, 2, FALSE), VLOOKUP("zero_test", Keys!$B:$C, 2, FALSE), INDEX(EPS_run_raw!$E$2:$AD$3025, $AG51, P$9))</f>
        <v>137524000000000</v>
      </c>
      <c r="Q51" s="17">
        <f>IF($AG51=VLOOKUP("zero_test", Keys!$B:$C, 2, FALSE), VLOOKUP("zero_test", Keys!$B:$C, 2, FALSE), INDEX(EPS_run_raw!$E$2:$AD$3025, $AG51, Q$9))</f>
        <v>139659000000000</v>
      </c>
      <c r="R51" s="17">
        <f>IF($AG51=VLOOKUP("zero_test", Keys!$B:$C, 2, FALSE), VLOOKUP("zero_test", Keys!$B:$C, 2, FALSE), INDEX(EPS_run_raw!$E$2:$AD$3025, $AG51, R$9))</f>
        <v>141982000000000</v>
      </c>
      <c r="S51" s="17">
        <f>IF($AG51=VLOOKUP("zero_test", Keys!$B:$C, 2, FALSE), VLOOKUP("zero_test", Keys!$B:$C, 2, FALSE), INDEX(EPS_run_raw!$E$2:$AD$3025, $AG51, S$9))</f>
        <v>144376000000000</v>
      </c>
      <c r="T51" s="17">
        <f>IF($AG51=VLOOKUP("zero_test", Keys!$B:$C, 2, FALSE), VLOOKUP("zero_test", Keys!$B:$C, 2, FALSE), INDEX(EPS_run_raw!$E$2:$AD$3025, $AG51, T$9))</f>
        <v>147431000000000</v>
      </c>
      <c r="U51" s="17">
        <f>IF($AG51=VLOOKUP("zero_test", Keys!$B:$C, 2, FALSE), VLOOKUP("zero_test", Keys!$B:$C, 2, FALSE), INDEX(EPS_run_raw!$E$2:$AD$3025, $AG51, U$9))</f>
        <v>150024000000000</v>
      </c>
      <c r="V51" s="17">
        <f>IF($AG51=VLOOKUP("zero_test", Keys!$B:$C, 2, FALSE), VLOOKUP("zero_test", Keys!$B:$C, 2, FALSE), INDEX(EPS_run_raw!$E$2:$AD$3025, $AG51, V$9))</f>
        <v>152129000000000</v>
      </c>
      <c r="W51" s="17">
        <f>IF($AG51=VLOOKUP("zero_test", Keys!$B:$C, 2, FALSE), VLOOKUP("zero_test", Keys!$B:$C, 2, FALSE), INDEX(EPS_run_raw!$E$2:$AD$3025, $AG51, W$9))</f>
        <v>154865000000000</v>
      </c>
      <c r="X51" s="17">
        <f>IF($AG51=VLOOKUP("zero_test", Keys!$B:$C, 2, FALSE), VLOOKUP("zero_test", Keys!$B:$C, 2, FALSE), INDEX(EPS_run_raw!$E$2:$AD$3025, $AG51, X$9))</f>
        <v>157964000000000</v>
      </c>
      <c r="Y51" s="17">
        <f>IF($AG51=VLOOKUP("zero_test", Keys!$B:$C, 2, FALSE), VLOOKUP("zero_test", Keys!$B:$C, 2, FALSE), INDEX(EPS_run_raw!$E$2:$AD$3025, $AG51, Y$9))</f>
        <v>161105000000000</v>
      </c>
      <c r="Z51" s="17">
        <f>IF($AG51=VLOOKUP("zero_test", Keys!$B:$C, 2, FALSE), VLOOKUP("zero_test", Keys!$B:$C, 2, FALSE), INDEX(EPS_run_raw!$E$2:$AD$3025, $AG51, Z$9))</f>
        <v>164082000000000</v>
      </c>
      <c r="AA51" s="17">
        <f>IF($AG51=VLOOKUP("zero_test", Keys!$B:$C, 2, FALSE), VLOOKUP("zero_test", Keys!$B:$C, 2, FALSE), INDEX(EPS_run_raw!$E$2:$AD$3025, $AG51, AA$9))</f>
        <v>166444000000000</v>
      </c>
      <c r="AB51" s="17">
        <f>IF($AG51=VLOOKUP("zero_test", Keys!$B:$C, 2, FALSE), VLOOKUP("zero_test", Keys!$B:$C, 2, FALSE), INDEX(EPS_run_raw!$E$2:$AD$3025, $AG51, AB$9))</f>
        <v>169481000000000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TX|hydrogen|imports</v>
      </c>
      <c r="AG51">
        <f>IFERROR(MATCH(AF51, EPS_run_raw!$D$2:$D$3025, 0), VLOOKUP("zero_test", Keys!$B:$C, 2, FALSE))</f>
        <v>2582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TX|electricity|exports</v>
      </c>
      <c r="AG52">
        <f>IFERROR(MATCH(AF52, EPS_run_raw!$D$2:$D$3025, 0), VLOOKUP("zero_test", Keys!$B:$C, 2, FALSE))</f>
        <v>2523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TX|hard coal|exports</v>
      </c>
      <c r="AG53">
        <f>IFERROR(MATCH(AF53, EPS_run_raw!$D$2:$D$3025, 0), VLOOKUP("zero_test", Keys!$B:$C, 2, FALSE))</f>
        <v>2526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7894640000000000</v>
      </c>
      <c r="D54" s="17">
        <f>IF($AG54=VLOOKUP("zero_test", Keys!$B:$C, 2, FALSE), VLOOKUP("zero_test", Keys!$B:$C, 2, FALSE), INDEX(EPS_run_raw!$E$2:$AD$3025, $AG54, D$9))</f>
        <v>7938100000000000</v>
      </c>
      <c r="E54" s="17">
        <f>IF($AG54=VLOOKUP("zero_test", Keys!$B:$C, 2, FALSE), VLOOKUP("zero_test", Keys!$B:$C, 2, FALSE), INDEX(EPS_run_raw!$E$2:$AD$3025, $AG54, E$9))</f>
        <v>8002870000000000</v>
      </c>
      <c r="F54" s="17">
        <f>IF($AG54=VLOOKUP("zero_test", Keys!$B:$C, 2, FALSE), VLOOKUP("zero_test", Keys!$B:$C, 2, FALSE), INDEX(EPS_run_raw!$E$2:$AD$3025, $AG54, F$9))</f>
        <v>8221750000000000</v>
      </c>
      <c r="G54" s="17">
        <f>IF($AG54=VLOOKUP("zero_test", Keys!$B:$C, 2, FALSE), VLOOKUP("zero_test", Keys!$B:$C, 2, FALSE), INDEX(EPS_run_raw!$E$2:$AD$3025, $AG54, G$9))</f>
        <v>8311630000000000</v>
      </c>
      <c r="H54" s="17">
        <f>IF($AG54=VLOOKUP("zero_test", Keys!$B:$C, 2, FALSE), VLOOKUP("zero_test", Keys!$B:$C, 2, FALSE), INDEX(EPS_run_raw!$E$2:$AD$3025, $AG54, H$9))</f>
        <v>8544590000000000</v>
      </c>
      <c r="I54" s="17">
        <f>IF($AG54=VLOOKUP("zero_test", Keys!$B:$C, 2, FALSE), VLOOKUP("zero_test", Keys!$B:$C, 2, FALSE), INDEX(EPS_run_raw!$E$2:$AD$3025, $AG54, I$9))</f>
        <v>8615610000000000</v>
      </c>
      <c r="J54" s="17">
        <f>IF($AG54=VLOOKUP("zero_test", Keys!$B:$C, 2, FALSE), VLOOKUP("zero_test", Keys!$B:$C, 2, FALSE), INDEX(EPS_run_raw!$E$2:$AD$3025, $AG54, J$9))</f>
        <v>8641060000000000</v>
      </c>
      <c r="K54" s="17">
        <f>IF($AG54=VLOOKUP("zero_test", Keys!$B:$C, 2, FALSE), VLOOKUP("zero_test", Keys!$B:$C, 2, FALSE), INDEX(EPS_run_raw!$E$2:$AD$3025, $AG54, K$9))</f>
        <v>8611280000000000</v>
      </c>
      <c r="L54" s="17">
        <f>IF($AG54=VLOOKUP("zero_test", Keys!$B:$C, 2, FALSE), VLOOKUP("zero_test", Keys!$B:$C, 2, FALSE), INDEX(EPS_run_raw!$E$2:$AD$3025, $AG54, L$9))</f>
        <v>8642440000000000</v>
      </c>
      <c r="M54" s="17">
        <f>IF($AG54=VLOOKUP("zero_test", Keys!$B:$C, 2, FALSE), VLOOKUP("zero_test", Keys!$B:$C, 2, FALSE), INDEX(EPS_run_raw!$E$2:$AD$3025, $AG54, M$9))</f>
        <v>8530640000000000</v>
      </c>
      <c r="N54" s="17">
        <f>IF($AG54=VLOOKUP("zero_test", Keys!$B:$C, 2, FALSE), VLOOKUP("zero_test", Keys!$B:$C, 2, FALSE), INDEX(EPS_run_raw!$E$2:$AD$3025, $AG54, N$9))</f>
        <v>8319170000000000</v>
      </c>
      <c r="O54" s="17">
        <f>IF($AG54=VLOOKUP("zero_test", Keys!$B:$C, 2, FALSE), VLOOKUP("zero_test", Keys!$B:$C, 2, FALSE), INDEX(EPS_run_raw!$E$2:$AD$3025, $AG54, O$9))</f>
        <v>8146790000000000</v>
      </c>
      <c r="P54" s="17">
        <f>IF($AG54=VLOOKUP("zero_test", Keys!$B:$C, 2, FALSE), VLOOKUP("zero_test", Keys!$B:$C, 2, FALSE), INDEX(EPS_run_raw!$E$2:$AD$3025, $AG54, P$9))</f>
        <v>8045070000000000</v>
      </c>
      <c r="Q54" s="17">
        <f>IF($AG54=VLOOKUP("zero_test", Keys!$B:$C, 2, FALSE), VLOOKUP("zero_test", Keys!$B:$C, 2, FALSE), INDEX(EPS_run_raw!$E$2:$AD$3025, $AG54, Q$9))</f>
        <v>7885450000000000</v>
      </c>
      <c r="R54" s="17">
        <f>IF($AG54=VLOOKUP("zero_test", Keys!$B:$C, 2, FALSE), VLOOKUP("zero_test", Keys!$B:$C, 2, FALSE), INDEX(EPS_run_raw!$E$2:$AD$3025, $AG54, R$9))</f>
        <v>7870210000000000</v>
      </c>
      <c r="S54" s="17">
        <f>IF($AG54=VLOOKUP("zero_test", Keys!$B:$C, 2, FALSE), VLOOKUP("zero_test", Keys!$B:$C, 2, FALSE), INDEX(EPS_run_raw!$E$2:$AD$3025, $AG54, S$9))</f>
        <v>7902730000000000</v>
      </c>
      <c r="T54" s="17">
        <f>IF($AG54=VLOOKUP("zero_test", Keys!$B:$C, 2, FALSE), VLOOKUP("zero_test", Keys!$B:$C, 2, FALSE), INDEX(EPS_run_raw!$E$2:$AD$3025, $AG54, T$9))</f>
        <v>7957280000000000</v>
      </c>
      <c r="U54" s="17">
        <f>IF($AG54=VLOOKUP("zero_test", Keys!$B:$C, 2, FALSE), VLOOKUP("zero_test", Keys!$B:$C, 2, FALSE), INDEX(EPS_run_raw!$E$2:$AD$3025, $AG54, U$9))</f>
        <v>8033810000000000</v>
      </c>
      <c r="V54" s="17">
        <f>IF($AG54=VLOOKUP("zero_test", Keys!$B:$C, 2, FALSE), VLOOKUP("zero_test", Keys!$B:$C, 2, FALSE), INDEX(EPS_run_raw!$E$2:$AD$3025, $AG54, V$9))</f>
        <v>8203090000000000</v>
      </c>
      <c r="W54" s="17">
        <f>IF($AG54=VLOOKUP("zero_test", Keys!$B:$C, 2, FALSE), VLOOKUP("zero_test", Keys!$B:$C, 2, FALSE), INDEX(EPS_run_raw!$E$2:$AD$3025, $AG54, W$9))</f>
        <v>8316020000000000</v>
      </c>
      <c r="X54" s="17">
        <f>IF($AG54=VLOOKUP("zero_test", Keys!$B:$C, 2, FALSE), VLOOKUP("zero_test", Keys!$B:$C, 2, FALSE), INDEX(EPS_run_raw!$E$2:$AD$3025, $AG54, X$9))</f>
        <v>8389290000000000</v>
      </c>
      <c r="Y54" s="17">
        <f>IF($AG54=VLOOKUP("zero_test", Keys!$B:$C, 2, FALSE), VLOOKUP("zero_test", Keys!$B:$C, 2, FALSE), INDEX(EPS_run_raw!$E$2:$AD$3025, $AG54, Y$9))</f>
        <v>8475230000000000</v>
      </c>
      <c r="Z54" s="17">
        <f>IF($AG54=VLOOKUP("zero_test", Keys!$B:$C, 2, FALSE), VLOOKUP("zero_test", Keys!$B:$C, 2, FALSE), INDEX(EPS_run_raw!$E$2:$AD$3025, $AG54, Z$9))</f>
        <v>8559650000000000</v>
      </c>
      <c r="AA54" s="17">
        <f>IF($AG54=VLOOKUP("zero_test", Keys!$B:$C, 2, FALSE), VLOOKUP("zero_test", Keys!$B:$C, 2, FALSE), INDEX(EPS_run_raw!$E$2:$AD$3025, $AG54, AA$9))</f>
        <v>8664760000000000</v>
      </c>
      <c r="AB54" s="17">
        <f>IF($AG54=VLOOKUP("zero_test", Keys!$B:$C, 2, FALSE), VLOOKUP("zero_test", Keys!$B:$C, 2, FALSE), INDEX(EPS_run_raw!$E$2:$AD$3025, $AG54, AB$9))</f>
        <v>8784030000000000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TX|natural gas|exports</v>
      </c>
      <c r="AG54">
        <f>IFERROR(MATCH(AF54, EPS_run_raw!$D$2:$D$3025, 0), VLOOKUP("zero_test", Keys!$B:$C, 2, FALSE))</f>
        <v>2529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TX|nuclear|exports</v>
      </c>
      <c r="AG55">
        <f>IFERROR(MATCH(AF55, EPS_run_raw!$D$2:$D$3025, 0), VLOOKUP("zero_test", Keys!$B:$C, 2, FALSE))</f>
        <v>2532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TX|hydro|exports</v>
      </c>
      <c r="AG56">
        <f>IFERROR(MATCH(AF56, EPS_run_raw!$D$2:$D$3025, 0), VLOOKUP("zero_test", Keys!$B:$C, 2, FALSE))</f>
        <v>2535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TX|wind|exports</v>
      </c>
      <c r="AG57">
        <f>IFERROR(MATCH(AF57, EPS_run_raw!$D$2:$D$3025, 0), VLOOKUP("zero_test", Keys!$B:$C, 2, FALSE))</f>
        <v>2538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TX|solar|exports</v>
      </c>
      <c r="AG58">
        <f>IFERROR(MATCH(AF58, EPS_run_raw!$D$2:$D$3025, 0), VLOOKUP("zero_test", Keys!$B:$C, 2, FALSE))</f>
        <v>2541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TX|biomass|exports</v>
      </c>
      <c r="AG59">
        <f>IFERROR(MATCH(AF59, EPS_run_raw!$D$2:$D$3025, 0), VLOOKUP("zero_test", Keys!$B:$C, 2, FALSE))</f>
        <v>2544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4652260000000000</v>
      </c>
      <c r="D60" s="17">
        <f>IF($AG60=VLOOKUP("zero_test", Keys!$B:$C, 2, FALSE), VLOOKUP("zero_test", Keys!$B:$C, 2, FALSE), INDEX(EPS_run_raw!$E$2:$AD$3025, $AG60, D$9))</f>
        <v>4521270000000000</v>
      </c>
      <c r="E60" s="17">
        <f>IF($AG60=VLOOKUP("zero_test", Keys!$B:$C, 2, FALSE), VLOOKUP("zero_test", Keys!$B:$C, 2, FALSE), INDEX(EPS_run_raw!$E$2:$AD$3025, $AG60, E$9))</f>
        <v>4577830000000000</v>
      </c>
      <c r="F60" s="17">
        <f>IF($AG60=VLOOKUP("zero_test", Keys!$B:$C, 2, FALSE), VLOOKUP("zero_test", Keys!$B:$C, 2, FALSE), INDEX(EPS_run_raw!$E$2:$AD$3025, $AG60, F$9))</f>
        <v>4650840000000000</v>
      </c>
      <c r="G60" s="17">
        <f>IF($AG60=VLOOKUP("zero_test", Keys!$B:$C, 2, FALSE), VLOOKUP("zero_test", Keys!$B:$C, 2, FALSE), INDEX(EPS_run_raw!$E$2:$AD$3025, $AG60, G$9))</f>
        <v>4724060000000000</v>
      </c>
      <c r="H60" s="17">
        <f>IF($AG60=VLOOKUP("zero_test", Keys!$B:$C, 2, FALSE), VLOOKUP("zero_test", Keys!$B:$C, 2, FALSE), INDEX(EPS_run_raw!$E$2:$AD$3025, $AG60, H$9))</f>
        <v>4782200000000000</v>
      </c>
      <c r="I60" s="17">
        <f>IF($AG60=VLOOKUP("zero_test", Keys!$B:$C, 2, FALSE), VLOOKUP("zero_test", Keys!$B:$C, 2, FALSE), INDEX(EPS_run_raw!$E$2:$AD$3025, $AG60, I$9))</f>
        <v>4788000000000000</v>
      </c>
      <c r="J60" s="17">
        <f>IF($AG60=VLOOKUP("zero_test", Keys!$B:$C, 2, FALSE), VLOOKUP("zero_test", Keys!$B:$C, 2, FALSE), INDEX(EPS_run_raw!$E$2:$AD$3025, $AG60, J$9))</f>
        <v>4857190000000000</v>
      </c>
      <c r="K60" s="17">
        <f>IF($AG60=VLOOKUP("zero_test", Keys!$B:$C, 2, FALSE), VLOOKUP("zero_test", Keys!$B:$C, 2, FALSE), INDEX(EPS_run_raw!$E$2:$AD$3025, $AG60, K$9))</f>
        <v>4856730000000000</v>
      </c>
      <c r="L60" s="17">
        <f>IF($AG60=VLOOKUP("zero_test", Keys!$B:$C, 2, FALSE), VLOOKUP("zero_test", Keys!$B:$C, 2, FALSE), INDEX(EPS_run_raw!$E$2:$AD$3025, $AG60, L$9))</f>
        <v>4847510000000000</v>
      </c>
      <c r="M60" s="17">
        <f>IF($AG60=VLOOKUP("zero_test", Keys!$B:$C, 2, FALSE), VLOOKUP("zero_test", Keys!$B:$C, 2, FALSE), INDEX(EPS_run_raw!$E$2:$AD$3025, $AG60, M$9))</f>
        <v>4882410000000000</v>
      </c>
      <c r="N60" s="17">
        <f>IF($AG60=VLOOKUP("zero_test", Keys!$B:$C, 2, FALSE), VLOOKUP("zero_test", Keys!$B:$C, 2, FALSE), INDEX(EPS_run_raw!$E$2:$AD$3025, $AG60, N$9))</f>
        <v>4885170000000000</v>
      </c>
      <c r="O60" s="17">
        <f>IF($AG60=VLOOKUP("zero_test", Keys!$B:$C, 2, FALSE), VLOOKUP("zero_test", Keys!$B:$C, 2, FALSE), INDEX(EPS_run_raw!$E$2:$AD$3025, $AG60, O$9))</f>
        <v>4912510000000000</v>
      </c>
      <c r="P60" s="17">
        <f>IF($AG60=VLOOKUP("zero_test", Keys!$B:$C, 2, FALSE), VLOOKUP("zero_test", Keys!$B:$C, 2, FALSE), INDEX(EPS_run_raw!$E$2:$AD$3025, $AG60, P$9))</f>
        <v>4972230000000000</v>
      </c>
      <c r="Q60" s="17">
        <f>IF($AG60=VLOOKUP("zero_test", Keys!$B:$C, 2, FALSE), VLOOKUP("zero_test", Keys!$B:$C, 2, FALSE), INDEX(EPS_run_raw!$E$2:$AD$3025, $AG60, Q$9))</f>
        <v>4960870000000000</v>
      </c>
      <c r="R60" s="17">
        <f>IF($AG60=VLOOKUP("zero_test", Keys!$B:$C, 2, FALSE), VLOOKUP("zero_test", Keys!$B:$C, 2, FALSE), INDEX(EPS_run_raw!$E$2:$AD$3025, $AG60, R$9))</f>
        <v>5042020000000000</v>
      </c>
      <c r="S60" s="17">
        <f>IF($AG60=VLOOKUP("zero_test", Keys!$B:$C, 2, FALSE), VLOOKUP("zero_test", Keys!$B:$C, 2, FALSE), INDEX(EPS_run_raw!$E$2:$AD$3025, $AG60, S$9))</f>
        <v>5091620000000000</v>
      </c>
      <c r="T60" s="17">
        <f>IF($AG60=VLOOKUP("zero_test", Keys!$B:$C, 2, FALSE), VLOOKUP("zero_test", Keys!$B:$C, 2, FALSE), INDEX(EPS_run_raw!$E$2:$AD$3025, $AG60, T$9))</f>
        <v>5136760000000000</v>
      </c>
      <c r="U60" s="17">
        <f>IF($AG60=VLOOKUP("zero_test", Keys!$B:$C, 2, FALSE), VLOOKUP("zero_test", Keys!$B:$C, 2, FALSE), INDEX(EPS_run_raw!$E$2:$AD$3025, $AG60, U$9))</f>
        <v>5163870000000000</v>
      </c>
      <c r="V60" s="17">
        <f>IF($AG60=VLOOKUP("zero_test", Keys!$B:$C, 2, FALSE), VLOOKUP("zero_test", Keys!$B:$C, 2, FALSE), INDEX(EPS_run_raw!$E$2:$AD$3025, $AG60, V$9))</f>
        <v>5181780000000000</v>
      </c>
      <c r="W60" s="17">
        <f>IF($AG60=VLOOKUP("zero_test", Keys!$B:$C, 2, FALSE), VLOOKUP("zero_test", Keys!$B:$C, 2, FALSE), INDEX(EPS_run_raw!$E$2:$AD$3025, $AG60, W$9))</f>
        <v>5196390000000000</v>
      </c>
      <c r="X60" s="17">
        <f>IF($AG60=VLOOKUP("zero_test", Keys!$B:$C, 2, FALSE), VLOOKUP("zero_test", Keys!$B:$C, 2, FALSE), INDEX(EPS_run_raw!$E$2:$AD$3025, $AG60, X$9))</f>
        <v>5174760000000000</v>
      </c>
      <c r="Y60" s="17">
        <f>IF($AG60=VLOOKUP("zero_test", Keys!$B:$C, 2, FALSE), VLOOKUP("zero_test", Keys!$B:$C, 2, FALSE), INDEX(EPS_run_raw!$E$2:$AD$3025, $AG60, Y$9))</f>
        <v>5225230000000000</v>
      </c>
      <c r="Z60" s="17">
        <f>IF($AG60=VLOOKUP("zero_test", Keys!$B:$C, 2, FALSE), VLOOKUP("zero_test", Keys!$B:$C, 2, FALSE), INDEX(EPS_run_raw!$E$2:$AD$3025, $AG60, Z$9))</f>
        <v>5236570000000000</v>
      </c>
      <c r="AA60" s="17">
        <f>IF($AG60=VLOOKUP("zero_test", Keys!$B:$C, 2, FALSE), VLOOKUP("zero_test", Keys!$B:$C, 2, FALSE), INDEX(EPS_run_raw!$E$2:$AD$3025, $AG60, AA$9))</f>
        <v>5279280000000000</v>
      </c>
      <c r="AB60" s="17">
        <f>IF($AG60=VLOOKUP("zero_test", Keys!$B:$C, 2, FALSE), VLOOKUP("zero_test", Keys!$B:$C, 2, FALSE), INDEX(EPS_run_raw!$E$2:$AD$3025, $AG60, AB$9))</f>
        <v>5270570000000000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TX|petroleum gasoline|exports</v>
      </c>
      <c r="AG60">
        <f>IFERROR(MATCH(AF60, EPS_run_raw!$D$2:$D$3025, 0), VLOOKUP("zero_test", Keys!$B:$C, 2, FALSE))</f>
        <v>2547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2454760000000000</v>
      </c>
      <c r="D61" s="17">
        <f>IF($AG61=VLOOKUP("zero_test", Keys!$B:$C, 2, FALSE), VLOOKUP("zero_test", Keys!$B:$C, 2, FALSE), INDEX(EPS_run_raw!$E$2:$AD$3025, $AG61, D$9))</f>
        <v>2352470000000000</v>
      </c>
      <c r="E61" s="17">
        <f>IF($AG61=VLOOKUP("zero_test", Keys!$B:$C, 2, FALSE), VLOOKUP("zero_test", Keys!$B:$C, 2, FALSE), INDEX(EPS_run_raw!$E$2:$AD$3025, $AG61, E$9))</f>
        <v>2369340000000000</v>
      </c>
      <c r="F61" s="17">
        <f>IF($AG61=VLOOKUP("zero_test", Keys!$B:$C, 2, FALSE), VLOOKUP("zero_test", Keys!$B:$C, 2, FALSE), INDEX(EPS_run_raw!$E$2:$AD$3025, $AG61, F$9))</f>
        <v>2393350000000000</v>
      </c>
      <c r="G61" s="17">
        <f>IF($AG61=VLOOKUP("zero_test", Keys!$B:$C, 2, FALSE), VLOOKUP("zero_test", Keys!$B:$C, 2, FALSE), INDEX(EPS_run_raw!$E$2:$AD$3025, $AG61, G$9))</f>
        <v>2418260000000000</v>
      </c>
      <c r="H61" s="17">
        <f>IF($AG61=VLOOKUP("zero_test", Keys!$B:$C, 2, FALSE), VLOOKUP("zero_test", Keys!$B:$C, 2, FALSE), INDEX(EPS_run_raw!$E$2:$AD$3025, $AG61, H$9))</f>
        <v>2428350000000000</v>
      </c>
      <c r="I61" s="17">
        <f>IF($AG61=VLOOKUP("zero_test", Keys!$B:$C, 2, FALSE), VLOOKUP("zero_test", Keys!$B:$C, 2, FALSE), INDEX(EPS_run_raw!$E$2:$AD$3025, $AG61, I$9))</f>
        <v>2414210000000000</v>
      </c>
      <c r="J61" s="17">
        <f>IF($AG61=VLOOKUP("zero_test", Keys!$B:$C, 2, FALSE), VLOOKUP("zero_test", Keys!$B:$C, 2, FALSE), INDEX(EPS_run_raw!$E$2:$AD$3025, $AG61, J$9))</f>
        <v>2435350000000000</v>
      </c>
      <c r="K61" s="17">
        <f>IF($AG61=VLOOKUP("zero_test", Keys!$B:$C, 2, FALSE), VLOOKUP("zero_test", Keys!$B:$C, 2, FALSE), INDEX(EPS_run_raw!$E$2:$AD$3025, $AG61, K$9))</f>
        <v>2417510000000000</v>
      </c>
      <c r="L61" s="17">
        <f>IF($AG61=VLOOKUP("zero_test", Keys!$B:$C, 2, FALSE), VLOOKUP("zero_test", Keys!$B:$C, 2, FALSE), INDEX(EPS_run_raw!$E$2:$AD$3025, $AG61, L$9))</f>
        <v>2393620000000000</v>
      </c>
      <c r="M61" s="17">
        <f>IF($AG61=VLOOKUP("zero_test", Keys!$B:$C, 2, FALSE), VLOOKUP("zero_test", Keys!$B:$C, 2, FALSE), INDEX(EPS_run_raw!$E$2:$AD$3025, $AG61, M$9))</f>
        <v>2395270000000000</v>
      </c>
      <c r="N61" s="17">
        <f>IF($AG61=VLOOKUP("zero_test", Keys!$B:$C, 2, FALSE), VLOOKUP("zero_test", Keys!$B:$C, 2, FALSE), INDEX(EPS_run_raw!$E$2:$AD$3025, $AG61, N$9))</f>
        <v>2378580000000000</v>
      </c>
      <c r="O61" s="17">
        <f>IF($AG61=VLOOKUP("zero_test", Keys!$B:$C, 2, FALSE), VLOOKUP("zero_test", Keys!$B:$C, 2, FALSE), INDEX(EPS_run_raw!$E$2:$AD$3025, $AG61, O$9))</f>
        <v>2377290000000000</v>
      </c>
      <c r="P61" s="17">
        <f>IF($AG61=VLOOKUP("zero_test", Keys!$B:$C, 2, FALSE), VLOOKUP("zero_test", Keys!$B:$C, 2, FALSE), INDEX(EPS_run_raw!$E$2:$AD$3025, $AG61, P$9))</f>
        <v>2395930000000000</v>
      </c>
      <c r="Q61" s="17">
        <f>IF($AG61=VLOOKUP("zero_test", Keys!$B:$C, 2, FALSE), VLOOKUP("zero_test", Keys!$B:$C, 2, FALSE), INDEX(EPS_run_raw!$E$2:$AD$3025, $AG61, Q$9))</f>
        <v>2371800000000000</v>
      </c>
      <c r="R61" s="17">
        <f>IF($AG61=VLOOKUP("zero_test", Keys!$B:$C, 2, FALSE), VLOOKUP("zero_test", Keys!$B:$C, 2, FALSE), INDEX(EPS_run_raw!$E$2:$AD$3025, $AG61, R$9))</f>
        <v>2400710000000000</v>
      </c>
      <c r="S61" s="17">
        <f>IF($AG61=VLOOKUP("zero_test", Keys!$B:$C, 2, FALSE), VLOOKUP("zero_test", Keys!$B:$C, 2, FALSE), INDEX(EPS_run_raw!$E$2:$AD$3025, $AG61, S$9))</f>
        <v>2410280000000000</v>
      </c>
      <c r="T61" s="17">
        <f>IF($AG61=VLOOKUP("zero_test", Keys!$B:$C, 2, FALSE), VLOOKUP("zero_test", Keys!$B:$C, 2, FALSE), INDEX(EPS_run_raw!$E$2:$AD$3025, $AG61, T$9))</f>
        <v>2423750000000000</v>
      </c>
      <c r="U61" s="17">
        <f>IF($AG61=VLOOKUP("zero_test", Keys!$B:$C, 2, FALSE), VLOOKUP("zero_test", Keys!$B:$C, 2, FALSE), INDEX(EPS_run_raw!$E$2:$AD$3025, $AG61, U$9))</f>
        <v>2426470000000000</v>
      </c>
      <c r="V61" s="17">
        <f>IF($AG61=VLOOKUP("zero_test", Keys!$B:$C, 2, FALSE), VLOOKUP("zero_test", Keys!$B:$C, 2, FALSE), INDEX(EPS_run_raw!$E$2:$AD$3025, $AG61, V$9))</f>
        <v>2423560000000000</v>
      </c>
      <c r="W61" s="17">
        <f>IF($AG61=VLOOKUP("zero_test", Keys!$B:$C, 2, FALSE), VLOOKUP("zero_test", Keys!$B:$C, 2, FALSE), INDEX(EPS_run_raw!$E$2:$AD$3025, $AG61, W$9))</f>
        <v>2415890000000000</v>
      </c>
      <c r="X61" s="17">
        <f>IF($AG61=VLOOKUP("zero_test", Keys!$B:$C, 2, FALSE), VLOOKUP("zero_test", Keys!$B:$C, 2, FALSE), INDEX(EPS_run_raw!$E$2:$AD$3025, $AG61, X$9))</f>
        <v>2385680000000000</v>
      </c>
      <c r="Y61" s="17">
        <f>IF($AG61=VLOOKUP("zero_test", Keys!$B:$C, 2, FALSE), VLOOKUP("zero_test", Keys!$B:$C, 2, FALSE), INDEX(EPS_run_raw!$E$2:$AD$3025, $AG61, Y$9))</f>
        <v>2397120000000000</v>
      </c>
      <c r="Z61" s="17">
        <f>IF($AG61=VLOOKUP("zero_test", Keys!$B:$C, 2, FALSE), VLOOKUP("zero_test", Keys!$B:$C, 2, FALSE), INDEX(EPS_run_raw!$E$2:$AD$3025, $AG61, Z$9))</f>
        <v>2387500000000000</v>
      </c>
      <c r="AA61" s="17">
        <f>IF($AG61=VLOOKUP("zero_test", Keys!$B:$C, 2, FALSE), VLOOKUP("zero_test", Keys!$B:$C, 2, FALSE), INDEX(EPS_run_raw!$E$2:$AD$3025, $AG61, AA$9))</f>
        <v>2397360000000000</v>
      </c>
      <c r="AB61" s="17">
        <f>IF($AG61=VLOOKUP("zero_test", Keys!$B:$C, 2, FALSE), VLOOKUP("zero_test", Keys!$B:$C, 2, FALSE), INDEX(EPS_run_raw!$E$2:$AD$3025, $AG61, AB$9))</f>
        <v>2377620000000000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TX|petroleum diesel|exports</v>
      </c>
      <c r="AG61">
        <f>IFERROR(MATCH(AF61, EPS_run_raw!$D$2:$D$3025, 0), VLOOKUP("zero_test", Keys!$B:$C, 2, FALSE))</f>
        <v>2550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TX|biofuel gasoline|exports</v>
      </c>
      <c r="AG62">
        <f>IFERROR(MATCH(AF62, EPS_run_raw!$D$2:$D$3025, 0), VLOOKUP("zero_test", Keys!$B:$C, 2, FALSE))</f>
        <v>2553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31585700000000</v>
      </c>
      <c r="D63" s="17">
        <f>IF($AG63=VLOOKUP("zero_test", Keys!$B:$C, 2, FALSE), VLOOKUP("zero_test", Keys!$B:$C, 2, FALSE), INDEX(EPS_run_raw!$E$2:$AD$3025, $AG63, D$9))</f>
        <v>41199100000000</v>
      </c>
      <c r="E63" s="17">
        <f>IF($AG63=VLOOKUP("zero_test", Keys!$B:$C, 2, FALSE), VLOOKUP("zero_test", Keys!$B:$C, 2, FALSE), INDEX(EPS_run_raw!$E$2:$AD$3025, $AG63, E$9))</f>
        <v>38629200000000</v>
      </c>
      <c r="F63" s="17">
        <f>IF($AG63=VLOOKUP("zero_test", Keys!$B:$C, 2, FALSE), VLOOKUP("zero_test", Keys!$B:$C, 2, FALSE), INDEX(EPS_run_raw!$E$2:$AD$3025, $AG63, F$9))</f>
        <v>40179800000000</v>
      </c>
      <c r="G63" s="17">
        <f>IF($AG63=VLOOKUP("zero_test", Keys!$B:$C, 2, FALSE), VLOOKUP("zero_test", Keys!$B:$C, 2, FALSE), INDEX(EPS_run_raw!$E$2:$AD$3025, $AG63, G$9))</f>
        <v>40903800000000</v>
      </c>
      <c r="H63" s="17">
        <f>IF($AG63=VLOOKUP("zero_test", Keys!$B:$C, 2, FALSE), VLOOKUP("zero_test", Keys!$B:$C, 2, FALSE), INDEX(EPS_run_raw!$E$2:$AD$3025, $AG63, H$9))</f>
        <v>30226200000000</v>
      </c>
      <c r="I63" s="17">
        <f>IF($AG63=VLOOKUP("zero_test", Keys!$B:$C, 2, FALSE), VLOOKUP("zero_test", Keys!$B:$C, 2, FALSE), INDEX(EPS_run_raw!$E$2:$AD$3025, $AG63, I$9))</f>
        <v>32462300000000</v>
      </c>
      <c r="J63" s="17">
        <f>IF($AG63=VLOOKUP("zero_test", Keys!$B:$C, 2, FALSE), VLOOKUP("zero_test", Keys!$B:$C, 2, FALSE), INDEX(EPS_run_raw!$E$2:$AD$3025, $AG63, J$9))</f>
        <v>33369400000000</v>
      </c>
      <c r="K63" s="17">
        <f>IF($AG63=VLOOKUP("zero_test", Keys!$B:$C, 2, FALSE), VLOOKUP("zero_test", Keys!$B:$C, 2, FALSE), INDEX(EPS_run_raw!$E$2:$AD$3025, $AG63, K$9))</f>
        <v>35785700000000</v>
      </c>
      <c r="L63" s="17">
        <f>IF($AG63=VLOOKUP("zero_test", Keys!$B:$C, 2, FALSE), VLOOKUP("zero_test", Keys!$B:$C, 2, FALSE), INDEX(EPS_run_raw!$E$2:$AD$3025, $AG63, L$9))</f>
        <v>36689900000000</v>
      </c>
      <c r="M63" s="17">
        <f>IF($AG63=VLOOKUP("zero_test", Keys!$B:$C, 2, FALSE), VLOOKUP("zero_test", Keys!$B:$C, 2, FALSE), INDEX(EPS_run_raw!$E$2:$AD$3025, $AG63, M$9))</f>
        <v>37457300000000</v>
      </c>
      <c r="N63" s="17">
        <f>IF($AG63=VLOOKUP("zero_test", Keys!$B:$C, 2, FALSE), VLOOKUP("zero_test", Keys!$B:$C, 2, FALSE), INDEX(EPS_run_raw!$E$2:$AD$3025, $AG63, N$9))</f>
        <v>33827700000000</v>
      </c>
      <c r="O63" s="17">
        <f>IF($AG63=VLOOKUP("zero_test", Keys!$B:$C, 2, FALSE), VLOOKUP("zero_test", Keys!$B:$C, 2, FALSE), INDEX(EPS_run_raw!$E$2:$AD$3025, $AG63, O$9))</f>
        <v>36439600000000</v>
      </c>
      <c r="P63" s="17">
        <f>IF($AG63=VLOOKUP("zero_test", Keys!$B:$C, 2, FALSE), VLOOKUP("zero_test", Keys!$B:$C, 2, FALSE), INDEX(EPS_run_raw!$E$2:$AD$3025, $AG63, P$9))</f>
        <v>35917600000000</v>
      </c>
      <c r="Q63" s="17">
        <f>IF($AG63=VLOOKUP("zero_test", Keys!$B:$C, 2, FALSE), VLOOKUP("zero_test", Keys!$B:$C, 2, FALSE), INDEX(EPS_run_raw!$E$2:$AD$3025, $AG63, Q$9))</f>
        <v>35100300000000</v>
      </c>
      <c r="R63" s="17">
        <f>IF($AG63=VLOOKUP("zero_test", Keys!$B:$C, 2, FALSE), VLOOKUP("zero_test", Keys!$B:$C, 2, FALSE), INDEX(EPS_run_raw!$E$2:$AD$3025, $AG63, R$9))</f>
        <v>34257300000000</v>
      </c>
      <c r="S63" s="17">
        <f>IF($AG63=VLOOKUP("zero_test", Keys!$B:$C, 2, FALSE), VLOOKUP("zero_test", Keys!$B:$C, 2, FALSE), INDEX(EPS_run_raw!$E$2:$AD$3025, $AG63, S$9))</f>
        <v>33317600000000</v>
      </c>
      <c r="T63" s="17">
        <f>IF($AG63=VLOOKUP("zero_test", Keys!$B:$C, 2, FALSE), VLOOKUP("zero_test", Keys!$B:$C, 2, FALSE), INDEX(EPS_run_raw!$E$2:$AD$3025, $AG63, T$9))</f>
        <v>32459500000000</v>
      </c>
      <c r="U63" s="17">
        <f>IF($AG63=VLOOKUP("zero_test", Keys!$B:$C, 2, FALSE), VLOOKUP("zero_test", Keys!$B:$C, 2, FALSE), INDEX(EPS_run_raw!$E$2:$AD$3025, $AG63, U$9))</f>
        <v>31576500000000</v>
      </c>
      <c r="V63" s="17">
        <f>IF($AG63=VLOOKUP("zero_test", Keys!$B:$C, 2, FALSE), VLOOKUP("zero_test", Keys!$B:$C, 2, FALSE), INDEX(EPS_run_raw!$E$2:$AD$3025, $AG63, V$9))</f>
        <v>30638000000000</v>
      </c>
      <c r="W63" s="17">
        <f>IF($AG63=VLOOKUP("zero_test", Keys!$B:$C, 2, FALSE), VLOOKUP("zero_test", Keys!$B:$C, 2, FALSE), INDEX(EPS_run_raw!$E$2:$AD$3025, $AG63, W$9))</f>
        <v>29587100000000</v>
      </c>
      <c r="X63" s="17">
        <f>IF($AG63=VLOOKUP("zero_test", Keys!$B:$C, 2, FALSE), VLOOKUP("zero_test", Keys!$B:$C, 2, FALSE), INDEX(EPS_run_raw!$E$2:$AD$3025, $AG63, X$9))</f>
        <v>28469800000000</v>
      </c>
      <c r="Y63" s="17">
        <f>IF($AG63=VLOOKUP("zero_test", Keys!$B:$C, 2, FALSE), VLOOKUP("zero_test", Keys!$B:$C, 2, FALSE), INDEX(EPS_run_raw!$E$2:$AD$3025, $AG63, Y$9))</f>
        <v>27460700000000</v>
      </c>
      <c r="Z63" s="17">
        <f>IF($AG63=VLOOKUP("zero_test", Keys!$B:$C, 2, FALSE), VLOOKUP("zero_test", Keys!$B:$C, 2, FALSE), INDEX(EPS_run_raw!$E$2:$AD$3025, $AG63, Z$9))</f>
        <v>26252900000000</v>
      </c>
      <c r="AA63" s="17">
        <f>IF($AG63=VLOOKUP("zero_test", Keys!$B:$C, 2, FALSE), VLOOKUP("zero_test", Keys!$B:$C, 2, FALSE), INDEX(EPS_run_raw!$E$2:$AD$3025, $AG63, AA$9))</f>
        <v>24985400000000</v>
      </c>
      <c r="AB63" s="17">
        <f>IF($AG63=VLOOKUP("zero_test", Keys!$B:$C, 2, FALSE), VLOOKUP("zero_test", Keys!$B:$C, 2, FALSE), INDEX(EPS_run_raw!$E$2:$AD$3025, $AG63, AB$9))</f>
        <v>23662300000000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TX|biofuel diesel|exports</v>
      </c>
      <c r="AG63">
        <f>IFERROR(MATCH(AF63, EPS_run_raw!$D$2:$D$3025, 0), VLOOKUP("zero_test", Keys!$B:$C, 2, FALSE))</f>
        <v>2556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982928000000000</v>
      </c>
      <c r="D64" s="17">
        <f>IF($AG64=VLOOKUP("zero_test", Keys!$B:$C, 2, FALSE), VLOOKUP("zero_test", Keys!$B:$C, 2, FALSE), INDEX(EPS_run_raw!$E$2:$AD$3025, $AG64, D$9))</f>
        <v>945015000000000</v>
      </c>
      <c r="E64" s="17">
        <f>IF($AG64=VLOOKUP("zero_test", Keys!$B:$C, 2, FALSE), VLOOKUP("zero_test", Keys!$B:$C, 2, FALSE), INDEX(EPS_run_raw!$E$2:$AD$3025, $AG64, E$9))</f>
        <v>950632000000000</v>
      </c>
      <c r="F64" s="17">
        <f>IF($AG64=VLOOKUP("zero_test", Keys!$B:$C, 2, FALSE), VLOOKUP("zero_test", Keys!$B:$C, 2, FALSE), INDEX(EPS_run_raw!$E$2:$AD$3025, $AG64, F$9))</f>
        <v>961914000000000</v>
      </c>
      <c r="G64" s="17">
        <f>IF($AG64=VLOOKUP("zero_test", Keys!$B:$C, 2, FALSE), VLOOKUP("zero_test", Keys!$B:$C, 2, FALSE), INDEX(EPS_run_raw!$E$2:$AD$3025, $AG64, G$9))</f>
        <v>971768000000000</v>
      </c>
      <c r="H64" s="17">
        <f>IF($AG64=VLOOKUP("zero_test", Keys!$B:$C, 2, FALSE), VLOOKUP("zero_test", Keys!$B:$C, 2, FALSE), INDEX(EPS_run_raw!$E$2:$AD$3025, $AG64, H$9))</f>
        <v>976940000000000</v>
      </c>
      <c r="I64" s="17">
        <f>IF($AG64=VLOOKUP("zero_test", Keys!$B:$C, 2, FALSE), VLOOKUP("zero_test", Keys!$B:$C, 2, FALSE), INDEX(EPS_run_raw!$E$2:$AD$3025, $AG64, I$9))</f>
        <v>970995000000000</v>
      </c>
      <c r="J64" s="17">
        <f>IF($AG64=VLOOKUP("zero_test", Keys!$B:$C, 2, FALSE), VLOOKUP("zero_test", Keys!$B:$C, 2, FALSE), INDEX(EPS_run_raw!$E$2:$AD$3025, $AG64, J$9))</f>
        <v>976878000000000</v>
      </c>
      <c r="K64" s="17">
        <f>IF($AG64=VLOOKUP("zero_test", Keys!$B:$C, 2, FALSE), VLOOKUP("zero_test", Keys!$B:$C, 2, FALSE), INDEX(EPS_run_raw!$E$2:$AD$3025, $AG64, K$9))</f>
        <v>966860000000000</v>
      </c>
      <c r="L64" s="17">
        <f>IF($AG64=VLOOKUP("zero_test", Keys!$B:$C, 2, FALSE), VLOOKUP("zero_test", Keys!$B:$C, 2, FALSE), INDEX(EPS_run_raw!$E$2:$AD$3025, $AG64, L$9))</f>
        <v>954244000000000</v>
      </c>
      <c r="M64" s="17">
        <f>IF($AG64=VLOOKUP("zero_test", Keys!$B:$C, 2, FALSE), VLOOKUP("zero_test", Keys!$B:$C, 2, FALSE), INDEX(EPS_run_raw!$E$2:$AD$3025, $AG64, M$9))</f>
        <v>949428000000000</v>
      </c>
      <c r="N64" s="17">
        <f>IF($AG64=VLOOKUP("zero_test", Keys!$B:$C, 2, FALSE), VLOOKUP("zero_test", Keys!$B:$C, 2, FALSE), INDEX(EPS_run_raw!$E$2:$AD$3025, $AG64, N$9))</f>
        <v>939648000000000</v>
      </c>
      <c r="O64" s="17">
        <f>IF($AG64=VLOOKUP("zero_test", Keys!$B:$C, 2, FALSE), VLOOKUP("zero_test", Keys!$B:$C, 2, FALSE), INDEX(EPS_run_raw!$E$2:$AD$3025, $AG64, O$9))</f>
        <v>934824000000000</v>
      </c>
      <c r="P64" s="17">
        <f>IF($AG64=VLOOKUP("zero_test", Keys!$B:$C, 2, FALSE), VLOOKUP("zero_test", Keys!$B:$C, 2, FALSE), INDEX(EPS_run_raw!$E$2:$AD$3025, $AG64, P$9))</f>
        <v>936572000000000</v>
      </c>
      <c r="Q64" s="17">
        <f>IF($AG64=VLOOKUP("zero_test", Keys!$B:$C, 2, FALSE), VLOOKUP("zero_test", Keys!$B:$C, 2, FALSE), INDEX(EPS_run_raw!$E$2:$AD$3025, $AG64, Q$9))</f>
        <v>923190000000000</v>
      </c>
      <c r="R64" s="17">
        <f>IF($AG64=VLOOKUP("zero_test", Keys!$B:$C, 2, FALSE), VLOOKUP("zero_test", Keys!$B:$C, 2, FALSE), INDEX(EPS_run_raw!$E$2:$AD$3025, $AG64, R$9))</f>
        <v>928690000000000</v>
      </c>
      <c r="S64" s="17">
        <f>IF($AG64=VLOOKUP("zero_test", Keys!$B:$C, 2, FALSE), VLOOKUP("zero_test", Keys!$B:$C, 2, FALSE), INDEX(EPS_run_raw!$E$2:$AD$3025, $AG64, S$9))</f>
        <v>927421000000000</v>
      </c>
      <c r="T64" s="17">
        <f>IF($AG64=VLOOKUP("zero_test", Keys!$B:$C, 2, FALSE), VLOOKUP("zero_test", Keys!$B:$C, 2, FALSE), INDEX(EPS_run_raw!$E$2:$AD$3025, $AG64, T$9))</f>
        <v>925946000000000</v>
      </c>
      <c r="U64" s="17">
        <f>IF($AG64=VLOOKUP("zero_test", Keys!$B:$C, 2, FALSE), VLOOKUP("zero_test", Keys!$B:$C, 2, FALSE), INDEX(EPS_run_raw!$E$2:$AD$3025, $AG64, U$9))</f>
        <v>919995000000000</v>
      </c>
      <c r="V64" s="17">
        <f>IF($AG64=VLOOKUP("zero_test", Keys!$B:$C, 2, FALSE), VLOOKUP("zero_test", Keys!$B:$C, 2, FALSE), INDEX(EPS_run_raw!$E$2:$AD$3025, $AG64, V$9))</f>
        <v>912078000000000</v>
      </c>
      <c r="W64" s="17">
        <f>IF($AG64=VLOOKUP("zero_test", Keys!$B:$C, 2, FALSE), VLOOKUP("zero_test", Keys!$B:$C, 2, FALSE), INDEX(EPS_run_raw!$E$2:$AD$3025, $AG64, W$9))</f>
        <v>903519000000000</v>
      </c>
      <c r="X64" s="17">
        <f>IF($AG64=VLOOKUP("zero_test", Keys!$B:$C, 2, FALSE), VLOOKUP("zero_test", Keys!$B:$C, 2, FALSE), INDEX(EPS_run_raw!$E$2:$AD$3025, $AG64, X$9))</f>
        <v>887616000000000</v>
      </c>
      <c r="Y64" s="17">
        <f>IF($AG64=VLOOKUP("zero_test", Keys!$B:$C, 2, FALSE), VLOOKUP("zero_test", Keys!$B:$C, 2, FALSE), INDEX(EPS_run_raw!$E$2:$AD$3025, $AG64, Y$9))</f>
        <v>887762000000000</v>
      </c>
      <c r="Z64" s="17">
        <f>IF($AG64=VLOOKUP("zero_test", Keys!$B:$C, 2, FALSE), VLOOKUP("zero_test", Keys!$B:$C, 2, FALSE), INDEX(EPS_run_raw!$E$2:$AD$3025, $AG64, Z$9))</f>
        <v>879970000000000</v>
      </c>
      <c r="AA64" s="17">
        <f>IF($AG64=VLOOKUP("zero_test", Keys!$B:$C, 2, FALSE), VLOOKUP("zero_test", Keys!$B:$C, 2, FALSE), INDEX(EPS_run_raw!$E$2:$AD$3025, $AG64, AA$9))</f>
        <v>878477000000000</v>
      </c>
      <c r="AB64" s="17">
        <f>IF($AG64=VLOOKUP("zero_test", Keys!$B:$C, 2, FALSE), VLOOKUP("zero_test", Keys!$B:$C, 2, FALSE), INDEX(EPS_run_raw!$E$2:$AD$3025, $AG64, AB$9))</f>
        <v>866500000000000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TX|jet fuel or kerosene|exports</v>
      </c>
      <c r="AG64">
        <f>IFERROR(MATCH(AF64, EPS_run_raw!$D$2:$D$3025, 0), VLOOKUP("zero_test", Keys!$B:$C, 2, FALSE))</f>
        <v>2559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TX|heat|exports</v>
      </c>
      <c r="AG65">
        <f>IFERROR(MATCH(AF65, EPS_run_raw!$D$2:$D$3025, 0), VLOOKUP("zero_test", Keys!$B:$C, 2, FALSE))</f>
        <v>2562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TX|geothermal|exports</v>
      </c>
      <c r="AG66">
        <f>IFERROR(MATCH(AF66, EPS_run_raw!$D$2:$D$3025, 0), VLOOKUP("zero_test", Keys!$B:$C, 2, FALSE))</f>
        <v>2565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102783000000000</v>
      </c>
      <c r="D67" s="17">
        <f>IF($AG67=VLOOKUP("zero_test", Keys!$B:$C, 2, FALSE), VLOOKUP("zero_test", Keys!$B:$C, 2, FALSE), INDEX(EPS_run_raw!$E$2:$AD$3025, $AG67, D$9))</f>
        <v>91052800000000</v>
      </c>
      <c r="E67" s="17">
        <f>IF($AG67=VLOOKUP("zero_test", Keys!$B:$C, 2, FALSE), VLOOKUP("zero_test", Keys!$B:$C, 2, FALSE), INDEX(EPS_run_raw!$E$2:$AD$3025, $AG67, E$9))</f>
        <v>75965700000000</v>
      </c>
      <c r="F67" s="17">
        <f>IF($AG67=VLOOKUP("zero_test", Keys!$B:$C, 2, FALSE), VLOOKUP("zero_test", Keys!$B:$C, 2, FALSE), INDEX(EPS_run_raw!$E$2:$AD$3025, $AG67, F$9))</f>
        <v>58400000000000</v>
      </c>
      <c r="G67" s="17">
        <f>IF($AG67=VLOOKUP("zero_test", Keys!$B:$C, 2, FALSE), VLOOKUP("zero_test", Keys!$B:$C, 2, FALSE), INDEX(EPS_run_raw!$E$2:$AD$3025, $AG67, G$9))</f>
        <v>50894900000000</v>
      </c>
      <c r="H67" s="17">
        <f>IF($AG67=VLOOKUP("zero_test", Keys!$B:$C, 2, FALSE), VLOOKUP("zero_test", Keys!$B:$C, 2, FALSE), INDEX(EPS_run_raw!$E$2:$AD$3025, $AG67, H$9))</f>
        <v>8550500000000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1400000000000</v>
      </c>
      <c r="U67" s="17">
        <f>IF($AG67=VLOOKUP("zero_test", Keys!$B:$C, 2, FALSE), VLOOKUP("zero_test", Keys!$B:$C, 2, FALSE), INDEX(EPS_run_raw!$E$2:$AD$3025, $AG67, U$9))</f>
        <v>10600000000000</v>
      </c>
      <c r="V67" s="17">
        <f>IF($AG67=VLOOKUP("zero_test", Keys!$B:$C, 2, FALSE), VLOOKUP("zero_test", Keys!$B:$C, 2, FALSE), INDEX(EPS_run_raw!$E$2:$AD$3025, $AG67, V$9))</f>
        <v>15100000000000</v>
      </c>
      <c r="W67" s="17">
        <f>IF($AG67=VLOOKUP("zero_test", Keys!$B:$C, 2, FALSE), VLOOKUP("zero_test", Keys!$B:$C, 2, FALSE), INDEX(EPS_run_raw!$E$2:$AD$3025, $AG67, W$9))</f>
        <v>17800000000000</v>
      </c>
      <c r="X67" s="17">
        <f>IF($AG67=VLOOKUP("zero_test", Keys!$B:$C, 2, FALSE), VLOOKUP("zero_test", Keys!$B:$C, 2, FALSE), INDEX(EPS_run_raw!$E$2:$AD$3025, $AG67, X$9))</f>
        <v>17900000000000</v>
      </c>
      <c r="Y67" s="17">
        <f>IF($AG67=VLOOKUP("zero_test", Keys!$B:$C, 2, FALSE), VLOOKUP("zero_test", Keys!$B:$C, 2, FALSE), INDEX(EPS_run_raw!$E$2:$AD$3025, $AG67, Y$9))</f>
        <v>20000000000000</v>
      </c>
      <c r="Z67" s="17">
        <f>IF($AG67=VLOOKUP("zero_test", Keys!$B:$C, 2, FALSE), VLOOKUP("zero_test", Keys!$B:$C, 2, FALSE), INDEX(EPS_run_raw!$E$2:$AD$3025, $AG67, Z$9))</f>
        <v>23000000000000</v>
      </c>
      <c r="AA67" s="17">
        <f>IF($AG67=VLOOKUP("zero_test", Keys!$B:$C, 2, FALSE), VLOOKUP("zero_test", Keys!$B:$C, 2, FALSE), INDEX(EPS_run_raw!$E$2:$AD$3025, $AG67, AA$9))</f>
        <v>30900000000000</v>
      </c>
      <c r="AB67" s="17">
        <f>IF($AG67=VLOOKUP("zero_test", Keys!$B:$C, 2, FALSE), VLOOKUP("zero_test", Keys!$B:$C, 2, FALSE), INDEX(EPS_run_raw!$E$2:$AD$3025, $AG67, AB$9))</f>
        <v>33100000000000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TX|lignite|exports</v>
      </c>
      <c r="AG67">
        <f>IFERROR(MATCH(AF67, EPS_run_raw!$D$2:$D$3025, 0), VLOOKUP("zero_test", Keys!$B:$C, 2, FALSE))</f>
        <v>2568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8247380000000000</v>
      </c>
      <c r="D68" s="17">
        <f>IF($AG68=VLOOKUP("zero_test", Keys!$B:$C, 2, FALSE), VLOOKUP("zero_test", Keys!$B:$C, 2, FALSE), INDEX(EPS_run_raw!$E$2:$AD$3025, $AG68, D$9))</f>
        <v>8323040000000000</v>
      </c>
      <c r="E68" s="17">
        <f>IF($AG68=VLOOKUP("zero_test", Keys!$B:$C, 2, FALSE), VLOOKUP("zero_test", Keys!$B:$C, 2, FALSE), INDEX(EPS_run_raw!$E$2:$AD$3025, $AG68, E$9))</f>
        <v>8344820000000000</v>
      </c>
      <c r="F68" s="17">
        <f>IF($AG68=VLOOKUP("zero_test", Keys!$B:$C, 2, FALSE), VLOOKUP("zero_test", Keys!$B:$C, 2, FALSE), INDEX(EPS_run_raw!$E$2:$AD$3025, $AG68, F$9))</f>
        <v>8416070000000000</v>
      </c>
      <c r="G68" s="17">
        <f>IF($AG68=VLOOKUP("zero_test", Keys!$B:$C, 2, FALSE), VLOOKUP("zero_test", Keys!$B:$C, 2, FALSE), INDEX(EPS_run_raw!$E$2:$AD$3025, $AG68, G$9))</f>
        <v>8466330000000000</v>
      </c>
      <c r="H68" s="17">
        <f>IF($AG68=VLOOKUP("zero_test", Keys!$B:$C, 2, FALSE), VLOOKUP("zero_test", Keys!$B:$C, 2, FALSE), INDEX(EPS_run_raw!$E$2:$AD$3025, $AG68, H$9))</f>
        <v>8431190000000000</v>
      </c>
      <c r="I68" s="17">
        <f>IF($AG68=VLOOKUP("zero_test", Keys!$B:$C, 2, FALSE), VLOOKUP("zero_test", Keys!$B:$C, 2, FALSE), INDEX(EPS_run_raw!$E$2:$AD$3025, $AG68, I$9))</f>
        <v>8288610000000000</v>
      </c>
      <c r="J68" s="17">
        <f>IF($AG68=VLOOKUP("zero_test", Keys!$B:$C, 2, FALSE), VLOOKUP("zero_test", Keys!$B:$C, 2, FALSE), INDEX(EPS_run_raw!$E$2:$AD$3025, $AG68, J$9))</f>
        <v>8271920000000000</v>
      </c>
      <c r="K68" s="17">
        <f>IF($AG68=VLOOKUP("zero_test", Keys!$B:$C, 2, FALSE), VLOOKUP("zero_test", Keys!$B:$C, 2, FALSE), INDEX(EPS_run_raw!$E$2:$AD$3025, $AG68, K$9))</f>
        <v>8136810000000000</v>
      </c>
      <c r="L68" s="17">
        <f>IF($AG68=VLOOKUP("zero_test", Keys!$B:$C, 2, FALSE), VLOOKUP("zero_test", Keys!$B:$C, 2, FALSE), INDEX(EPS_run_raw!$E$2:$AD$3025, $AG68, L$9))</f>
        <v>8030960000000000</v>
      </c>
      <c r="M68" s="17">
        <f>IF($AG68=VLOOKUP("zero_test", Keys!$B:$C, 2, FALSE), VLOOKUP("zero_test", Keys!$B:$C, 2, FALSE), INDEX(EPS_run_raw!$E$2:$AD$3025, $AG68, M$9))</f>
        <v>7933240000000000</v>
      </c>
      <c r="N68" s="17">
        <f>IF($AG68=VLOOKUP("zero_test", Keys!$B:$C, 2, FALSE), VLOOKUP("zero_test", Keys!$B:$C, 2, FALSE), INDEX(EPS_run_raw!$E$2:$AD$3025, $AG68, N$9))</f>
        <v>7822270000000000</v>
      </c>
      <c r="O68" s="17">
        <f>IF($AG68=VLOOKUP("zero_test", Keys!$B:$C, 2, FALSE), VLOOKUP("zero_test", Keys!$B:$C, 2, FALSE), INDEX(EPS_run_raw!$E$2:$AD$3025, $AG68, O$9))</f>
        <v>7746880000000000</v>
      </c>
      <c r="P68" s="17">
        <f>IF($AG68=VLOOKUP("zero_test", Keys!$B:$C, 2, FALSE), VLOOKUP("zero_test", Keys!$B:$C, 2, FALSE), INDEX(EPS_run_raw!$E$2:$AD$3025, $AG68, P$9))</f>
        <v>7638440000000000</v>
      </c>
      <c r="Q68" s="17">
        <f>IF($AG68=VLOOKUP("zero_test", Keys!$B:$C, 2, FALSE), VLOOKUP("zero_test", Keys!$B:$C, 2, FALSE), INDEX(EPS_run_raw!$E$2:$AD$3025, $AG68, Q$9))</f>
        <v>7543020000000000</v>
      </c>
      <c r="R68" s="17">
        <f>IF($AG68=VLOOKUP("zero_test", Keys!$B:$C, 2, FALSE), VLOOKUP("zero_test", Keys!$B:$C, 2, FALSE), INDEX(EPS_run_raw!$E$2:$AD$3025, $AG68, R$9))</f>
        <v>7574280000000000</v>
      </c>
      <c r="S68" s="17">
        <f>IF($AG68=VLOOKUP("zero_test", Keys!$B:$C, 2, FALSE), VLOOKUP("zero_test", Keys!$B:$C, 2, FALSE), INDEX(EPS_run_raw!$E$2:$AD$3025, $AG68, S$9))</f>
        <v>7605150000000000</v>
      </c>
      <c r="T68" s="17">
        <f>IF($AG68=VLOOKUP("zero_test", Keys!$B:$C, 2, FALSE), VLOOKUP("zero_test", Keys!$B:$C, 2, FALSE), INDEX(EPS_run_raw!$E$2:$AD$3025, $AG68, T$9))</f>
        <v>7637130000000000</v>
      </c>
      <c r="U68" s="17">
        <f>IF($AG68=VLOOKUP("zero_test", Keys!$B:$C, 2, FALSE), VLOOKUP("zero_test", Keys!$B:$C, 2, FALSE), INDEX(EPS_run_raw!$E$2:$AD$3025, $AG68, U$9))</f>
        <v>7721270000000000</v>
      </c>
      <c r="V68" s="17">
        <f>IF($AG68=VLOOKUP("zero_test", Keys!$B:$C, 2, FALSE), VLOOKUP("zero_test", Keys!$B:$C, 2, FALSE), INDEX(EPS_run_raw!$E$2:$AD$3025, $AG68, V$9))</f>
        <v>7760550000000000</v>
      </c>
      <c r="W68" s="17">
        <f>IF($AG68=VLOOKUP("zero_test", Keys!$B:$C, 2, FALSE), VLOOKUP("zero_test", Keys!$B:$C, 2, FALSE), INDEX(EPS_run_raw!$E$2:$AD$3025, $AG68, W$9))</f>
        <v>7778980000000000</v>
      </c>
      <c r="X68" s="17">
        <f>IF($AG68=VLOOKUP("zero_test", Keys!$B:$C, 2, FALSE), VLOOKUP("zero_test", Keys!$B:$C, 2, FALSE), INDEX(EPS_run_raw!$E$2:$AD$3025, $AG68, X$9))</f>
        <v>7751430000000000</v>
      </c>
      <c r="Y68" s="17">
        <f>IF($AG68=VLOOKUP("zero_test", Keys!$B:$C, 2, FALSE), VLOOKUP("zero_test", Keys!$B:$C, 2, FALSE), INDEX(EPS_run_raw!$E$2:$AD$3025, $AG68, Y$9))</f>
        <v>7723910000000000</v>
      </c>
      <c r="Z68" s="17">
        <f>IF($AG68=VLOOKUP("zero_test", Keys!$B:$C, 2, FALSE), VLOOKUP("zero_test", Keys!$B:$C, 2, FALSE), INDEX(EPS_run_raw!$E$2:$AD$3025, $AG68, Z$9))</f>
        <v>7678050000000000</v>
      </c>
      <c r="AA68" s="17">
        <f>IF($AG68=VLOOKUP("zero_test", Keys!$B:$C, 2, FALSE), VLOOKUP("zero_test", Keys!$B:$C, 2, FALSE), INDEX(EPS_run_raw!$E$2:$AD$3025, $AG68, AA$9))</f>
        <v>7591320000000000</v>
      </c>
      <c r="AB68" s="17">
        <f>IF($AG68=VLOOKUP("zero_test", Keys!$B:$C, 2, FALSE), VLOOKUP("zero_test", Keys!$B:$C, 2, FALSE), INDEX(EPS_run_raw!$E$2:$AD$3025, $AG68, AB$9))</f>
        <v>7478590000000000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TX|crude oil|exports</v>
      </c>
      <c r="AG68">
        <f>IFERROR(MATCH(AF68, EPS_run_raw!$D$2:$D$3025, 0), VLOOKUP("zero_test", Keys!$B:$C, 2, FALSE))</f>
        <v>2571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171680000000000</v>
      </c>
      <c r="D69" s="17">
        <f>IF($AG69=VLOOKUP("zero_test", Keys!$B:$C, 2, FALSE), VLOOKUP("zero_test", Keys!$B:$C, 2, FALSE), INDEX(EPS_run_raw!$E$2:$AD$3025, $AG69, D$9))</f>
        <v>167519000000000</v>
      </c>
      <c r="E69" s="17">
        <f>IF($AG69=VLOOKUP("zero_test", Keys!$B:$C, 2, FALSE), VLOOKUP("zero_test", Keys!$B:$C, 2, FALSE), INDEX(EPS_run_raw!$E$2:$AD$3025, $AG69, E$9))</f>
        <v>168619000000000</v>
      </c>
      <c r="F69" s="17">
        <f>IF($AG69=VLOOKUP("zero_test", Keys!$B:$C, 2, FALSE), VLOOKUP("zero_test", Keys!$B:$C, 2, FALSE), INDEX(EPS_run_raw!$E$2:$AD$3025, $AG69, F$9))</f>
        <v>170043000000000</v>
      </c>
      <c r="G69" s="17">
        <f>IF($AG69=VLOOKUP("zero_test", Keys!$B:$C, 2, FALSE), VLOOKUP("zero_test", Keys!$B:$C, 2, FALSE), INDEX(EPS_run_raw!$E$2:$AD$3025, $AG69, G$9))</f>
        <v>171470000000000</v>
      </c>
      <c r="H69" s="17">
        <f>IF($AG69=VLOOKUP("zero_test", Keys!$B:$C, 2, FALSE), VLOOKUP("zero_test", Keys!$B:$C, 2, FALSE), INDEX(EPS_run_raw!$E$2:$AD$3025, $AG69, H$9))</f>
        <v>172450000000000</v>
      </c>
      <c r="I69" s="17">
        <f>IF($AG69=VLOOKUP("zero_test", Keys!$B:$C, 2, FALSE), VLOOKUP("zero_test", Keys!$B:$C, 2, FALSE), INDEX(EPS_run_raw!$E$2:$AD$3025, $AG69, I$9))</f>
        <v>172228000000000</v>
      </c>
      <c r="J69" s="17">
        <f>IF($AG69=VLOOKUP("zero_test", Keys!$B:$C, 2, FALSE), VLOOKUP("zero_test", Keys!$B:$C, 2, FALSE), INDEX(EPS_run_raw!$E$2:$AD$3025, $AG69, J$9))</f>
        <v>173755000000000</v>
      </c>
      <c r="K69" s="17">
        <f>IF($AG69=VLOOKUP("zero_test", Keys!$B:$C, 2, FALSE), VLOOKUP("zero_test", Keys!$B:$C, 2, FALSE), INDEX(EPS_run_raw!$E$2:$AD$3025, $AG69, K$9))</f>
        <v>173246000000000</v>
      </c>
      <c r="L69" s="17">
        <f>IF($AG69=VLOOKUP("zero_test", Keys!$B:$C, 2, FALSE), VLOOKUP("zero_test", Keys!$B:$C, 2, FALSE), INDEX(EPS_run_raw!$E$2:$AD$3025, $AG69, L$9))</f>
        <v>172467000000000</v>
      </c>
      <c r="M69" s="17">
        <f>IF($AG69=VLOOKUP("zero_test", Keys!$B:$C, 2, FALSE), VLOOKUP("zero_test", Keys!$B:$C, 2, FALSE), INDEX(EPS_run_raw!$E$2:$AD$3025, $AG69, M$9))</f>
        <v>172833000000000</v>
      </c>
      <c r="N69" s="17">
        <f>IF($AG69=VLOOKUP("zero_test", Keys!$B:$C, 2, FALSE), VLOOKUP("zero_test", Keys!$B:$C, 2, FALSE), INDEX(EPS_run_raw!$E$2:$AD$3025, $AG69, N$9))</f>
        <v>172276000000000</v>
      </c>
      <c r="O69" s="17">
        <f>IF($AG69=VLOOKUP("zero_test", Keys!$B:$C, 2, FALSE), VLOOKUP("zero_test", Keys!$B:$C, 2, FALSE), INDEX(EPS_run_raw!$E$2:$AD$3025, $AG69, O$9))</f>
        <v>172381000000000</v>
      </c>
      <c r="P69" s="17">
        <f>IF($AG69=VLOOKUP("zero_test", Keys!$B:$C, 2, FALSE), VLOOKUP("zero_test", Keys!$B:$C, 2, FALSE), INDEX(EPS_run_raw!$E$2:$AD$3025, $AG69, P$9))</f>
        <v>173347000000000</v>
      </c>
      <c r="Q69" s="17">
        <f>IF($AG69=VLOOKUP("zero_test", Keys!$B:$C, 2, FALSE), VLOOKUP("zero_test", Keys!$B:$C, 2, FALSE), INDEX(EPS_run_raw!$E$2:$AD$3025, $AG69, Q$9))</f>
        <v>172269000000000</v>
      </c>
      <c r="R69" s="17">
        <f>IF($AG69=VLOOKUP("zero_test", Keys!$B:$C, 2, FALSE), VLOOKUP("zero_test", Keys!$B:$C, 2, FALSE), INDEX(EPS_run_raw!$E$2:$AD$3025, $AG69, R$9))</f>
        <v>173725000000000</v>
      </c>
      <c r="S69" s="17">
        <f>IF($AG69=VLOOKUP("zero_test", Keys!$B:$C, 2, FALSE), VLOOKUP("zero_test", Keys!$B:$C, 2, FALSE), INDEX(EPS_run_raw!$E$2:$AD$3025, $AG69, S$9))</f>
        <v>174270000000000</v>
      </c>
      <c r="T69" s="17">
        <f>IF($AG69=VLOOKUP("zero_test", Keys!$B:$C, 2, FALSE), VLOOKUP("zero_test", Keys!$B:$C, 2, FALSE), INDEX(EPS_run_raw!$E$2:$AD$3025, $AG69, T$9))</f>
        <v>174836000000000</v>
      </c>
      <c r="U69" s="17">
        <f>IF($AG69=VLOOKUP("zero_test", Keys!$B:$C, 2, FALSE), VLOOKUP("zero_test", Keys!$B:$C, 2, FALSE), INDEX(EPS_run_raw!$E$2:$AD$3025, $AG69, U$9))</f>
        <v>174862000000000</v>
      </c>
      <c r="V69" s="17">
        <f>IF($AG69=VLOOKUP("zero_test", Keys!$B:$C, 2, FALSE), VLOOKUP("zero_test", Keys!$B:$C, 2, FALSE), INDEX(EPS_run_raw!$E$2:$AD$3025, $AG69, V$9))</f>
        <v>174641000000000</v>
      </c>
      <c r="W69" s="17">
        <f>IF($AG69=VLOOKUP("zero_test", Keys!$B:$C, 2, FALSE), VLOOKUP("zero_test", Keys!$B:$C, 2, FALSE), INDEX(EPS_run_raw!$E$2:$AD$3025, $AG69, W$9))</f>
        <v>174334000000000</v>
      </c>
      <c r="X69" s="17">
        <f>IF($AG69=VLOOKUP("zero_test", Keys!$B:$C, 2, FALSE), VLOOKUP("zero_test", Keys!$B:$C, 2, FALSE), INDEX(EPS_run_raw!$E$2:$AD$3025, $AG69, X$9))</f>
        <v>173024000000000</v>
      </c>
      <c r="Y69" s="17">
        <f>IF($AG69=VLOOKUP("zero_test", Keys!$B:$C, 2, FALSE), VLOOKUP("zero_test", Keys!$B:$C, 2, FALSE), INDEX(EPS_run_raw!$E$2:$AD$3025, $AG69, Y$9))</f>
        <v>173725000000000</v>
      </c>
      <c r="Z69" s="17">
        <f>IF($AG69=VLOOKUP("zero_test", Keys!$B:$C, 2, FALSE), VLOOKUP("zero_test", Keys!$B:$C, 2, FALSE), INDEX(EPS_run_raw!$E$2:$AD$3025, $AG69, Z$9))</f>
        <v>173364000000000</v>
      </c>
      <c r="AA69" s="17">
        <f>IF($AG69=VLOOKUP("zero_test", Keys!$B:$C, 2, FALSE), VLOOKUP("zero_test", Keys!$B:$C, 2, FALSE), INDEX(EPS_run_raw!$E$2:$AD$3025, $AG69, AA$9))</f>
        <v>173910000000000</v>
      </c>
      <c r="AB69" s="17">
        <f>IF($AG69=VLOOKUP("zero_test", Keys!$B:$C, 2, FALSE), VLOOKUP("zero_test", Keys!$B:$C, 2, FALSE), INDEX(EPS_run_raw!$E$2:$AD$3025, $AG69, AB$9))</f>
        <v>173072000000000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TX|heavy or residual fuel oil|exports</v>
      </c>
      <c r="AG69">
        <f>IFERROR(MATCH(AF69, EPS_run_raw!$D$2:$D$3025, 0), VLOOKUP("zero_test", Keys!$B:$C, 2, FALSE))</f>
        <v>2574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TX|LPG propane or butane|exports</v>
      </c>
      <c r="AG70">
        <f>IFERROR(MATCH(AF70, EPS_run_raw!$D$2:$D$3025, 0), VLOOKUP("zero_test", Keys!$B:$C, 2, FALSE))</f>
        <v>2577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TX|municipal solid waste|exports</v>
      </c>
      <c r="AG71">
        <f>IFERROR(MATCH(AF71, EPS_run_raw!$D$2:$D$3025, 0), VLOOKUP("zero_test", Keys!$B:$C, 2, FALSE))</f>
        <v>2580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TX|hydrogen|exports</v>
      </c>
      <c r="AG72">
        <f>IFERROR(MATCH(AF72, EPS_run_raw!$D$2:$D$3025, 0), VLOOKUP("zero_test", Keys!$B:$C, 2, FALSE))</f>
        <v>2583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677915000000000</v>
      </c>
      <c r="D5" s="17">
        <f>EPS_state_calcs!D11+EPS_state_calcs!D32-EPS_state_calcs!D53</f>
        <v>726051000000000</v>
      </c>
      <c r="E5" s="17">
        <f>EPS_state_calcs!E11+EPS_state_calcs!E32-EPS_state_calcs!E53</f>
        <v>686233000000000</v>
      </c>
      <c r="F5" s="17">
        <f>EPS_state_calcs!F11+EPS_state_calcs!F32-EPS_state_calcs!F53</f>
        <v>614905000000000</v>
      </c>
      <c r="G5" s="17">
        <f>EPS_state_calcs!G11+EPS_state_calcs!G32-EPS_state_calcs!G53</f>
        <v>642740000000000</v>
      </c>
      <c r="H5" s="17">
        <f>EPS_state_calcs!H11+EPS_state_calcs!H32-EPS_state_calcs!H53</f>
        <v>783129000000000</v>
      </c>
      <c r="I5" s="17">
        <f>EPS_state_calcs!I11+EPS_state_calcs!I32-EPS_state_calcs!I53</f>
        <v>875909000000000</v>
      </c>
      <c r="J5" s="17">
        <f>EPS_state_calcs!J11+EPS_state_calcs!J32-EPS_state_calcs!J53</f>
        <v>898452000000000</v>
      </c>
      <c r="K5" s="17">
        <f>EPS_state_calcs!K11+EPS_state_calcs!K32-EPS_state_calcs!K53</f>
        <v>914134000000000</v>
      </c>
      <c r="L5" s="17">
        <f>EPS_state_calcs!L11+EPS_state_calcs!L32-EPS_state_calcs!L53</f>
        <v>920635000000000</v>
      </c>
      <c r="M5" s="17">
        <f>EPS_state_calcs!M11+EPS_state_calcs!M32-EPS_state_calcs!M53</f>
        <v>893829000000000</v>
      </c>
      <c r="N5" s="17">
        <f>EPS_state_calcs!N11+EPS_state_calcs!N32-EPS_state_calcs!N53</f>
        <v>888375000000000</v>
      </c>
      <c r="O5" s="17">
        <f>EPS_state_calcs!O11+EPS_state_calcs!O32-EPS_state_calcs!O53</f>
        <v>857466000000000</v>
      </c>
      <c r="P5" s="17">
        <f>EPS_state_calcs!P11+EPS_state_calcs!P32-EPS_state_calcs!P53</f>
        <v>825714000000000</v>
      </c>
      <c r="Q5" s="17">
        <f>EPS_state_calcs!Q11+EPS_state_calcs!Q32-EPS_state_calcs!Q53</f>
        <v>777440000000000</v>
      </c>
      <c r="R5" s="17">
        <f>EPS_state_calcs!R11+EPS_state_calcs!R32-EPS_state_calcs!R53</f>
        <v>674442000000000</v>
      </c>
      <c r="S5" s="17">
        <f>EPS_state_calcs!S11+EPS_state_calcs!S32-EPS_state_calcs!S53</f>
        <v>627975000000000</v>
      </c>
      <c r="T5" s="17">
        <f>EPS_state_calcs!T11+EPS_state_calcs!T32-EPS_state_calcs!T53</f>
        <v>623206000000000</v>
      </c>
      <c r="U5" s="17">
        <f>EPS_state_calcs!U11+EPS_state_calcs!U32-EPS_state_calcs!U53</f>
        <v>619941000000000</v>
      </c>
      <c r="V5" s="17">
        <f>EPS_state_calcs!V11+EPS_state_calcs!V32-EPS_state_calcs!V53</f>
        <v>619406000000000</v>
      </c>
      <c r="W5" s="17">
        <f>EPS_state_calcs!W11+EPS_state_calcs!W32-EPS_state_calcs!W53</f>
        <v>623947000000000</v>
      </c>
      <c r="X5" s="17">
        <f>EPS_state_calcs!X11+EPS_state_calcs!X32-EPS_state_calcs!X53</f>
        <v>642196000000000</v>
      </c>
      <c r="Y5" s="17">
        <f>EPS_state_calcs!Y11+EPS_state_calcs!Y32-EPS_state_calcs!Y53</f>
        <v>655082000000000</v>
      </c>
      <c r="Z5" s="17">
        <f>EPS_state_calcs!Z11+EPS_state_calcs!Z32-EPS_state_calcs!Z53</f>
        <v>659914000000000</v>
      </c>
      <c r="AA5" s="17">
        <f>EPS_state_calcs!AA11+EPS_state_calcs!AA32-EPS_state_calcs!AA53</f>
        <v>653960000000000</v>
      </c>
      <c r="AB5" s="17">
        <f>EPS_state_calcs!AB11+EPS_state_calcs!AB32-EPS_state_calcs!AB53</f>
        <v>643140000000000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5098390000000000</v>
      </c>
      <c r="D6" s="17">
        <f>EPS_state_calcs!D12+EPS_state_calcs!D33-EPS_state_calcs!D54</f>
        <v>4880580000000000</v>
      </c>
      <c r="E6" s="17">
        <f>EPS_state_calcs!E12+EPS_state_calcs!E33-EPS_state_calcs!E54</f>
        <v>4935780000000000</v>
      </c>
      <c r="F6" s="17">
        <f>EPS_state_calcs!F12+EPS_state_calcs!F33-EPS_state_calcs!F54</f>
        <v>5038150000000000</v>
      </c>
      <c r="G6" s="17">
        <f>EPS_state_calcs!G12+EPS_state_calcs!G33-EPS_state_calcs!G54</f>
        <v>5068800000000000</v>
      </c>
      <c r="H6" s="17">
        <f>EPS_state_calcs!H12+EPS_state_calcs!H33-EPS_state_calcs!H54</f>
        <v>4998890000000000</v>
      </c>
      <c r="I6" s="17">
        <f>EPS_state_calcs!I12+EPS_state_calcs!I33-EPS_state_calcs!I54</f>
        <v>4989690000000000</v>
      </c>
      <c r="J6" s="17">
        <f>EPS_state_calcs!J12+EPS_state_calcs!J33-EPS_state_calcs!J54</f>
        <v>5016480000000000</v>
      </c>
      <c r="K6" s="17">
        <f>EPS_state_calcs!K12+EPS_state_calcs!K33-EPS_state_calcs!K54</f>
        <v>5089760000000000</v>
      </c>
      <c r="L6" s="17">
        <f>EPS_state_calcs!L12+EPS_state_calcs!L33-EPS_state_calcs!L54</f>
        <v>5140870000000000</v>
      </c>
      <c r="M6" s="17">
        <f>EPS_state_calcs!M12+EPS_state_calcs!M33-EPS_state_calcs!M54</f>
        <v>5002210000000000</v>
      </c>
      <c r="N6" s="17">
        <f>EPS_state_calcs!N12+EPS_state_calcs!N33-EPS_state_calcs!N54</f>
        <v>4886600000000000</v>
      </c>
      <c r="O6" s="17">
        <f>EPS_state_calcs!O12+EPS_state_calcs!O33-EPS_state_calcs!O54</f>
        <v>4744910000000000</v>
      </c>
      <c r="P6" s="17">
        <f>EPS_state_calcs!P12+EPS_state_calcs!P33-EPS_state_calcs!P54</f>
        <v>4594120000000000</v>
      </c>
      <c r="Q6" s="17">
        <f>EPS_state_calcs!Q12+EPS_state_calcs!Q33-EPS_state_calcs!Q54</f>
        <v>4460780000000000</v>
      </c>
      <c r="R6" s="17">
        <f>EPS_state_calcs!R12+EPS_state_calcs!R33-EPS_state_calcs!R54</f>
        <v>4388850000000000</v>
      </c>
      <c r="S6" s="17">
        <f>EPS_state_calcs!S12+EPS_state_calcs!S33-EPS_state_calcs!S54</f>
        <v>4394840000000000</v>
      </c>
      <c r="T6" s="17">
        <f>EPS_state_calcs!T12+EPS_state_calcs!T33-EPS_state_calcs!T54</f>
        <v>4486790000000000</v>
      </c>
      <c r="U6" s="17">
        <f>EPS_state_calcs!U12+EPS_state_calcs!U33-EPS_state_calcs!U54</f>
        <v>4609590000000000</v>
      </c>
      <c r="V6" s="17">
        <f>EPS_state_calcs!V12+EPS_state_calcs!V33-EPS_state_calcs!V54</f>
        <v>4734120000000000</v>
      </c>
      <c r="W6" s="17">
        <f>EPS_state_calcs!W12+EPS_state_calcs!W33-EPS_state_calcs!W54</f>
        <v>4857650000000000</v>
      </c>
      <c r="X6" s="17">
        <f>EPS_state_calcs!X12+EPS_state_calcs!X33-EPS_state_calcs!X54</f>
        <v>4975390000000000</v>
      </c>
      <c r="Y6" s="17">
        <f>EPS_state_calcs!Y12+EPS_state_calcs!Y33-EPS_state_calcs!Y54</f>
        <v>5078850000000000</v>
      </c>
      <c r="Z6" s="17">
        <f>EPS_state_calcs!Z12+EPS_state_calcs!Z33-EPS_state_calcs!Z54</f>
        <v>5163990000000000</v>
      </c>
      <c r="AA6" s="17">
        <f>EPS_state_calcs!AA12+EPS_state_calcs!AA33-EPS_state_calcs!AA54</f>
        <v>5223510000000000</v>
      </c>
      <c r="AB6" s="17">
        <f>EPS_state_calcs!AB12+EPS_state_calcs!AB33-EPS_state_calcs!AB54</f>
        <v>5274930000000000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437081000000000</v>
      </c>
      <c r="D7" s="17">
        <f>EPS_state_calcs!D13+EPS_state_calcs!D34-EPS_state_calcs!D55</f>
        <v>420217000000000</v>
      </c>
      <c r="E7" s="17">
        <f>EPS_state_calcs!E13+EPS_state_calcs!E34-EPS_state_calcs!E55</f>
        <v>420217000000000</v>
      </c>
      <c r="F7" s="17">
        <f>EPS_state_calcs!F13+EPS_state_calcs!F34-EPS_state_calcs!F55</f>
        <v>420217000000000</v>
      </c>
      <c r="G7" s="17">
        <f>EPS_state_calcs!G13+EPS_state_calcs!G34-EPS_state_calcs!G55</f>
        <v>420217000000000</v>
      </c>
      <c r="H7" s="17">
        <f>EPS_state_calcs!H13+EPS_state_calcs!H34-EPS_state_calcs!H55</f>
        <v>420217000000000</v>
      </c>
      <c r="I7" s="17">
        <f>EPS_state_calcs!I13+EPS_state_calcs!I34-EPS_state_calcs!I55</f>
        <v>420217000000000</v>
      </c>
      <c r="J7" s="17">
        <f>EPS_state_calcs!J13+EPS_state_calcs!J34-EPS_state_calcs!J55</f>
        <v>420217000000000</v>
      </c>
      <c r="K7" s="17">
        <f>EPS_state_calcs!K13+EPS_state_calcs!K34-EPS_state_calcs!K55</f>
        <v>420217000000000</v>
      </c>
      <c r="L7" s="17">
        <f>EPS_state_calcs!L13+EPS_state_calcs!L34-EPS_state_calcs!L55</f>
        <v>420217000000000</v>
      </c>
      <c r="M7" s="17">
        <f>EPS_state_calcs!M13+EPS_state_calcs!M34-EPS_state_calcs!M55</f>
        <v>420217000000000</v>
      </c>
      <c r="N7" s="17">
        <f>EPS_state_calcs!N13+EPS_state_calcs!N34-EPS_state_calcs!N55</f>
        <v>420217000000000</v>
      </c>
      <c r="O7" s="17">
        <f>EPS_state_calcs!O13+EPS_state_calcs!O34-EPS_state_calcs!O55</f>
        <v>420217000000000</v>
      </c>
      <c r="P7" s="17">
        <f>EPS_state_calcs!P13+EPS_state_calcs!P34-EPS_state_calcs!P55</f>
        <v>420217000000000</v>
      </c>
      <c r="Q7" s="17">
        <f>EPS_state_calcs!Q13+EPS_state_calcs!Q34-EPS_state_calcs!Q55</f>
        <v>420217000000000</v>
      </c>
      <c r="R7" s="17">
        <f>EPS_state_calcs!R13+EPS_state_calcs!R34-EPS_state_calcs!R55</f>
        <v>420217000000000</v>
      </c>
      <c r="S7" s="17">
        <f>EPS_state_calcs!S13+EPS_state_calcs!S34-EPS_state_calcs!S55</f>
        <v>420217000000000</v>
      </c>
      <c r="T7" s="17">
        <f>EPS_state_calcs!T13+EPS_state_calcs!T34-EPS_state_calcs!T55</f>
        <v>420217000000000</v>
      </c>
      <c r="U7" s="17">
        <f>EPS_state_calcs!U13+EPS_state_calcs!U34-EPS_state_calcs!U55</f>
        <v>420217000000000</v>
      </c>
      <c r="V7" s="17">
        <f>EPS_state_calcs!V13+EPS_state_calcs!V34-EPS_state_calcs!V55</f>
        <v>420217000000000</v>
      </c>
      <c r="W7" s="17">
        <f>EPS_state_calcs!W13+EPS_state_calcs!W34-EPS_state_calcs!W55</f>
        <v>420217000000000</v>
      </c>
      <c r="X7" s="17">
        <f>EPS_state_calcs!X13+EPS_state_calcs!X34-EPS_state_calcs!X55</f>
        <v>420217000000000</v>
      </c>
      <c r="Y7" s="17">
        <f>EPS_state_calcs!Y13+EPS_state_calcs!Y34-EPS_state_calcs!Y55</f>
        <v>420217000000000</v>
      </c>
      <c r="Z7" s="17">
        <f>EPS_state_calcs!Z13+EPS_state_calcs!Z34-EPS_state_calcs!Z55</f>
        <v>420217000000000</v>
      </c>
      <c r="AA7" s="17">
        <f>EPS_state_calcs!AA13+EPS_state_calcs!AA34-EPS_state_calcs!AA55</f>
        <v>420217000000000</v>
      </c>
      <c r="AB7" s="17">
        <f>EPS_state_calcs!AB13+EPS_state_calcs!AB34-EPS_state_calcs!AB55</f>
        <v>420217000000000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86234010000000</v>
      </c>
      <c r="D11" s="17">
        <f>EPS_state_calcs!D17+EPS_state_calcs!D38-EPS_state_calcs!D59</f>
        <v>89362510000000</v>
      </c>
      <c r="E11" s="17">
        <f>EPS_state_calcs!E17+EPS_state_calcs!E38-EPS_state_calcs!E59</f>
        <v>87642510000000</v>
      </c>
      <c r="F11" s="17">
        <f>EPS_state_calcs!F17+EPS_state_calcs!F38-EPS_state_calcs!F59</f>
        <v>86645210000000</v>
      </c>
      <c r="G11" s="17">
        <f>EPS_state_calcs!G17+EPS_state_calcs!G38-EPS_state_calcs!G59</f>
        <v>85724210000000</v>
      </c>
      <c r="H11" s="17">
        <f>EPS_state_calcs!H17+EPS_state_calcs!H38-EPS_state_calcs!H59</f>
        <v>85023410000000</v>
      </c>
      <c r="I11" s="17">
        <f>EPS_state_calcs!I17+EPS_state_calcs!I38-EPS_state_calcs!I59</f>
        <v>84302210000000</v>
      </c>
      <c r="J11" s="17">
        <f>EPS_state_calcs!J17+EPS_state_calcs!J38-EPS_state_calcs!J59</f>
        <v>84080510000000</v>
      </c>
      <c r="K11" s="17">
        <f>EPS_state_calcs!K17+EPS_state_calcs!K38-EPS_state_calcs!K59</f>
        <v>83500310000000</v>
      </c>
      <c r="L11" s="17">
        <f>EPS_state_calcs!L17+EPS_state_calcs!L38-EPS_state_calcs!L59</f>
        <v>83744710000000</v>
      </c>
      <c r="M11" s="17">
        <f>EPS_state_calcs!M17+EPS_state_calcs!M38-EPS_state_calcs!M59</f>
        <v>84071110000000</v>
      </c>
      <c r="N11" s="17">
        <f>EPS_state_calcs!N17+EPS_state_calcs!N38-EPS_state_calcs!N59</f>
        <v>84406410000000</v>
      </c>
      <c r="O11" s="17">
        <f>EPS_state_calcs!O17+EPS_state_calcs!O38-EPS_state_calcs!O59</f>
        <v>85240210000000</v>
      </c>
      <c r="P11" s="17">
        <f>EPS_state_calcs!P17+EPS_state_calcs!P38-EPS_state_calcs!P59</f>
        <v>86294210000000</v>
      </c>
      <c r="Q11" s="17">
        <f>EPS_state_calcs!Q17+EPS_state_calcs!Q38-EPS_state_calcs!Q59</f>
        <v>87203810000000</v>
      </c>
      <c r="R11" s="17">
        <f>EPS_state_calcs!R17+EPS_state_calcs!R38-EPS_state_calcs!R59</f>
        <v>88418910000000</v>
      </c>
      <c r="S11" s="17">
        <f>EPS_state_calcs!S17+EPS_state_calcs!S38-EPS_state_calcs!S59</f>
        <v>89730010000000</v>
      </c>
      <c r="T11" s="17">
        <f>EPS_state_calcs!T17+EPS_state_calcs!T38-EPS_state_calcs!T59</f>
        <v>91532710000000</v>
      </c>
      <c r="U11" s="17">
        <f>EPS_state_calcs!U17+EPS_state_calcs!U38-EPS_state_calcs!U59</f>
        <v>93326110000000</v>
      </c>
      <c r="V11" s="17">
        <f>EPS_state_calcs!V17+EPS_state_calcs!V38-EPS_state_calcs!V59</f>
        <v>95297910000000</v>
      </c>
      <c r="W11" s="17">
        <f>EPS_state_calcs!W17+EPS_state_calcs!W38-EPS_state_calcs!W59</f>
        <v>97651310000000</v>
      </c>
      <c r="X11" s="17">
        <f>EPS_state_calcs!X17+EPS_state_calcs!X38-EPS_state_calcs!X59</f>
        <v>100158410000000</v>
      </c>
      <c r="Y11" s="17">
        <f>EPS_state_calcs!Y17+EPS_state_calcs!Y38-EPS_state_calcs!Y59</f>
        <v>102810310000000</v>
      </c>
      <c r="Z11" s="17">
        <f>EPS_state_calcs!Z17+EPS_state_calcs!Z38-EPS_state_calcs!Z59</f>
        <v>105333510000000</v>
      </c>
      <c r="AA11" s="17">
        <f>EPS_state_calcs!AA17+EPS_state_calcs!AA38-EPS_state_calcs!AA59</f>
        <v>108374010000000</v>
      </c>
      <c r="AB11" s="17">
        <f>EPS_state_calcs!AB17+EPS_state_calcs!AB38-EPS_state_calcs!AB59</f>
        <v>111378010000000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1576794300000000</v>
      </c>
      <c r="D12" s="17">
        <f>EPS_state_calcs!D18+EPS_state_calcs!D39-EPS_state_calcs!D60</f>
        <v>1555876200000000</v>
      </c>
      <c r="E12" s="17">
        <f>EPS_state_calcs!E18+EPS_state_calcs!E39-EPS_state_calcs!E60</f>
        <v>1536317900000000</v>
      </c>
      <c r="F12" s="17">
        <f>EPS_state_calcs!F18+EPS_state_calcs!F39-EPS_state_calcs!F60</f>
        <v>1511554700000000</v>
      </c>
      <c r="G12" s="17">
        <f>EPS_state_calcs!G18+EPS_state_calcs!G39-EPS_state_calcs!G60</f>
        <v>1486593200000000</v>
      </c>
      <c r="H12" s="17">
        <f>EPS_state_calcs!H18+EPS_state_calcs!H39-EPS_state_calcs!H60</f>
        <v>1460699000000000</v>
      </c>
      <c r="I12" s="17">
        <f>EPS_state_calcs!I18+EPS_state_calcs!I39-EPS_state_calcs!I60</f>
        <v>1444448800000000</v>
      </c>
      <c r="J12" s="17">
        <f>EPS_state_calcs!J18+EPS_state_calcs!J39-EPS_state_calcs!J60</f>
        <v>1427574600000000</v>
      </c>
      <c r="K12" s="17">
        <f>EPS_state_calcs!K18+EPS_state_calcs!K39-EPS_state_calcs!K60</f>
        <v>1407182900000000</v>
      </c>
      <c r="L12" s="17">
        <f>EPS_state_calcs!L18+EPS_state_calcs!L39-EPS_state_calcs!L60</f>
        <v>1385882400000000</v>
      </c>
      <c r="M12" s="17">
        <f>EPS_state_calcs!M18+EPS_state_calcs!M39-EPS_state_calcs!M60</f>
        <v>1361371000000000</v>
      </c>
      <c r="N12" s="17">
        <f>EPS_state_calcs!N18+EPS_state_calcs!N39-EPS_state_calcs!N60</f>
        <v>1336030900000000</v>
      </c>
      <c r="O12" s="17">
        <f>EPS_state_calcs!O18+EPS_state_calcs!O39-EPS_state_calcs!O60</f>
        <v>1309942800000000</v>
      </c>
      <c r="P12" s="17">
        <f>EPS_state_calcs!P18+EPS_state_calcs!P39-EPS_state_calcs!P60</f>
        <v>1282462000000000</v>
      </c>
      <c r="Q12" s="17">
        <f>EPS_state_calcs!Q18+EPS_state_calcs!Q39-EPS_state_calcs!Q60</f>
        <v>1252721000000000</v>
      </c>
      <c r="R12" s="17">
        <f>EPS_state_calcs!R18+EPS_state_calcs!R39-EPS_state_calcs!R60</f>
        <v>1221270200000000</v>
      </c>
      <c r="S12" s="17">
        <f>EPS_state_calcs!S18+EPS_state_calcs!S39-EPS_state_calcs!S60</f>
        <v>1188621600000000</v>
      </c>
      <c r="T12" s="17">
        <f>EPS_state_calcs!T18+EPS_state_calcs!T39-EPS_state_calcs!T60</f>
        <v>1163342600000000</v>
      </c>
      <c r="U12" s="17">
        <f>EPS_state_calcs!U18+EPS_state_calcs!U39-EPS_state_calcs!U60</f>
        <v>1136851300000000</v>
      </c>
      <c r="V12" s="17">
        <f>EPS_state_calcs!V18+EPS_state_calcs!V39-EPS_state_calcs!V60</f>
        <v>1110596700000000</v>
      </c>
      <c r="W12" s="17">
        <f>EPS_state_calcs!W18+EPS_state_calcs!W39-EPS_state_calcs!W60</f>
        <v>1084633400000000</v>
      </c>
      <c r="X12" s="17">
        <f>EPS_state_calcs!X18+EPS_state_calcs!X39-EPS_state_calcs!X60</f>
        <v>1059172000000000</v>
      </c>
      <c r="Y12" s="17">
        <f>EPS_state_calcs!Y18+EPS_state_calcs!Y39-EPS_state_calcs!Y60</f>
        <v>1033631600000000</v>
      </c>
      <c r="Z12" s="17">
        <f>EPS_state_calcs!Z18+EPS_state_calcs!Z39-EPS_state_calcs!Z60</f>
        <v>1009218200000000</v>
      </c>
      <c r="AA12" s="17">
        <f>EPS_state_calcs!AA18+EPS_state_calcs!AA39-EPS_state_calcs!AA60</f>
        <v>985850900000000</v>
      </c>
      <c r="AB12" s="17">
        <f>EPS_state_calcs!AB18+EPS_state_calcs!AB39-EPS_state_calcs!AB60</f>
        <v>964407100000000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1199470400000000</v>
      </c>
      <c r="D13" s="17">
        <f>EPS_state_calcs!D19+EPS_state_calcs!D40-EPS_state_calcs!D61</f>
        <v>1213793200000000</v>
      </c>
      <c r="E13" s="17">
        <f>EPS_state_calcs!E19+EPS_state_calcs!E40-EPS_state_calcs!E61</f>
        <v>1220386900000000</v>
      </c>
      <c r="F13" s="17">
        <f>EPS_state_calcs!F19+EPS_state_calcs!F40-EPS_state_calcs!F61</f>
        <v>1226963700000000</v>
      </c>
      <c r="G13" s="17">
        <f>EPS_state_calcs!G19+EPS_state_calcs!G40-EPS_state_calcs!G61</f>
        <v>1232612100000000</v>
      </c>
      <c r="H13" s="17">
        <f>EPS_state_calcs!H19+EPS_state_calcs!H40-EPS_state_calcs!H61</f>
        <v>1243735900000000</v>
      </c>
      <c r="I13" s="17">
        <f>EPS_state_calcs!I19+EPS_state_calcs!I40-EPS_state_calcs!I61</f>
        <v>1253993000000000</v>
      </c>
      <c r="J13" s="17">
        <f>EPS_state_calcs!J19+EPS_state_calcs!J40-EPS_state_calcs!J61</f>
        <v>1265819400000000</v>
      </c>
      <c r="K13" s="17">
        <f>EPS_state_calcs!K19+EPS_state_calcs!K40-EPS_state_calcs!K61</f>
        <v>1273189600000000</v>
      </c>
      <c r="L13" s="17">
        <f>EPS_state_calcs!L19+EPS_state_calcs!L40-EPS_state_calcs!L61</f>
        <v>1280878900000000</v>
      </c>
      <c r="M13" s="17">
        <f>EPS_state_calcs!M19+EPS_state_calcs!M40-EPS_state_calcs!M61</f>
        <v>1287143900000000</v>
      </c>
      <c r="N13" s="17">
        <f>EPS_state_calcs!N19+EPS_state_calcs!N40-EPS_state_calcs!N61</f>
        <v>1292034300000000</v>
      </c>
      <c r="O13" s="17">
        <f>EPS_state_calcs!O19+EPS_state_calcs!O40-EPS_state_calcs!O61</f>
        <v>1295346000000000</v>
      </c>
      <c r="P13" s="17">
        <f>EPS_state_calcs!P19+EPS_state_calcs!P40-EPS_state_calcs!P61</f>
        <v>1296811500000000</v>
      </c>
      <c r="Q13" s="17">
        <f>EPS_state_calcs!Q19+EPS_state_calcs!Q40-EPS_state_calcs!Q61</f>
        <v>1297476700000000</v>
      </c>
      <c r="R13" s="17">
        <f>EPS_state_calcs!R19+EPS_state_calcs!R40-EPS_state_calcs!R61</f>
        <v>1298855600000000</v>
      </c>
      <c r="S13" s="17">
        <f>EPS_state_calcs!S19+EPS_state_calcs!S40-EPS_state_calcs!S61</f>
        <v>1300140900000000</v>
      </c>
      <c r="T13" s="17">
        <f>EPS_state_calcs!T19+EPS_state_calcs!T40-EPS_state_calcs!T61</f>
        <v>1297774300000000</v>
      </c>
      <c r="U13" s="17">
        <f>EPS_state_calcs!U19+EPS_state_calcs!U40-EPS_state_calcs!U61</f>
        <v>1294514100000000</v>
      </c>
      <c r="V13" s="17">
        <f>EPS_state_calcs!V19+EPS_state_calcs!V40-EPS_state_calcs!V61</f>
        <v>1291393100000000</v>
      </c>
      <c r="W13" s="17">
        <f>EPS_state_calcs!W19+EPS_state_calcs!W40-EPS_state_calcs!W61</f>
        <v>1291704580000000</v>
      </c>
      <c r="X13" s="17">
        <f>EPS_state_calcs!X19+EPS_state_calcs!X40-EPS_state_calcs!X61</f>
        <v>1293058500000000</v>
      </c>
      <c r="Y13" s="17">
        <f>EPS_state_calcs!Y19+EPS_state_calcs!Y40-EPS_state_calcs!Y61</f>
        <v>1295419640000000</v>
      </c>
      <c r="Z13" s="17">
        <f>EPS_state_calcs!Z19+EPS_state_calcs!Z40-EPS_state_calcs!Z61</f>
        <v>1296282470000000</v>
      </c>
      <c r="AA13" s="17">
        <f>EPS_state_calcs!AA19+EPS_state_calcs!AA40-EPS_state_calcs!AA61</f>
        <v>1296914770000000</v>
      </c>
      <c r="AB13" s="17">
        <f>EPS_state_calcs!AB19+EPS_state_calcs!AB40-EPS_state_calcs!AB61</f>
        <v>1297843980000000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115693700000000</v>
      </c>
      <c r="D14" s="17">
        <f>EPS_state_calcs!D20+EPS_state_calcs!D41-EPS_state_calcs!D62</f>
        <v>114171200000000</v>
      </c>
      <c r="E14" s="17">
        <f>EPS_state_calcs!E20+EPS_state_calcs!E41-EPS_state_calcs!E62</f>
        <v>112754300000000</v>
      </c>
      <c r="F14" s="17">
        <f>EPS_state_calcs!F20+EPS_state_calcs!F41-EPS_state_calcs!F62</f>
        <v>110956900000000</v>
      </c>
      <c r="G14" s="17">
        <f>EPS_state_calcs!G20+EPS_state_calcs!G41-EPS_state_calcs!G62</f>
        <v>109142400000000</v>
      </c>
      <c r="H14" s="17">
        <f>EPS_state_calcs!H20+EPS_state_calcs!H41-EPS_state_calcs!H62</f>
        <v>107257100000000</v>
      </c>
      <c r="I14" s="17">
        <f>EPS_state_calcs!I20+EPS_state_calcs!I41-EPS_state_calcs!I62</f>
        <v>106079500000000</v>
      </c>
      <c r="J14" s="17">
        <f>EPS_state_calcs!J20+EPS_state_calcs!J41-EPS_state_calcs!J62</f>
        <v>104854600000000</v>
      </c>
      <c r="K14" s="17">
        <f>EPS_state_calcs!K20+EPS_state_calcs!K41-EPS_state_calcs!K62</f>
        <v>103369500000000</v>
      </c>
      <c r="L14" s="17">
        <f>EPS_state_calcs!L20+EPS_state_calcs!L41-EPS_state_calcs!L62</f>
        <v>101816900000000</v>
      </c>
      <c r="M14" s="17">
        <f>EPS_state_calcs!M20+EPS_state_calcs!M41-EPS_state_calcs!M62</f>
        <v>100026900000000</v>
      </c>
      <c r="N14" s="17">
        <f>EPS_state_calcs!N20+EPS_state_calcs!N41-EPS_state_calcs!N62</f>
        <v>98177600000000</v>
      </c>
      <c r="O14" s="17">
        <f>EPS_state_calcs!O20+EPS_state_calcs!O41-EPS_state_calcs!O62</f>
        <v>96273400000000</v>
      </c>
      <c r="P14" s="17">
        <f>EPS_state_calcs!P20+EPS_state_calcs!P41-EPS_state_calcs!P62</f>
        <v>94266600000000</v>
      </c>
      <c r="Q14" s="17">
        <f>EPS_state_calcs!Q20+EPS_state_calcs!Q41-EPS_state_calcs!Q62</f>
        <v>92093100000000</v>
      </c>
      <c r="R14" s="17">
        <f>EPS_state_calcs!R20+EPS_state_calcs!R41-EPS_state_calcs!R62</f>
        <v>89793600000000</v>
      </c>
      <c r="S14" s="17">
        <f>EPS_state_calcs!S20+EPS_state_calcs!S41-EPS_state_calcs!S62</f>
        <v>87405900000000</v>
      </c>
      <c r="T14" s="17">
        <f>EPS_state_calcs!T20+EPS_state_calcs!T41-EPS_state_calcs!T62</f>
        <v>85562900000000</v>
      </c>
      <c r="U14" s="17">
        <f>EPS_state_calcs!U20+EPS_state_calcs!U41-EPS_state_calcs!U62</f>
        <v>83630600000000</v>
      </c>
      <c r="V14" s="17">
        <f>EPS_state_calcs!V20+EPS_state_calcs!V41-EPS_state_calcs!V62</f>
        <v>81716000000000</v>
      </c>
      <c r="W14" s="17">
        <f>EPS_state_calcs!W20+EPS_state_calcs!W41-EPS_state_calcs!W62</f>
        <v>79823100000000</v>
      </c>
      <c r="X14" s="17">
        <f>EPS_state_calcs!X20+EPS_state_calcs!X41-EPS_state_calcs!X62</f>
        <v>77967600000000</v>
      </c>
      <c r="Y14" s="17">
        <f>EPS_state_calcs!Y20+EPS_state_calcs!Y41-EPS_state_calcs!Y62</f>
        <v>76106600000000</v>
      </c>
      <c r="Z14" s="17">
        <f>EPS_state_calcs!Z20+EPS_state_calcs!Z41-EPS_state_calcs!Z62</f>
        <v>74329100000000</v>
      </c>
      <c r="AA14" s="17">
        <f>EPS_state_calcs!AA20+EPS_state_calcs!AA41-EPS_state_calcs!AA62</f>
        <v>72628900000000</v>
      </c>
      <c r="AB14" s="17">
        <f>EPS_state_calcs!AB20+EPS_state_calcs!AB41-EPS_state_calcs!AB62</f>
        <v>71070800000000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21090495000000</v>
      </c>
      <c r="D15" s="17">
        <f>EPS_state_calcs!D21+EPS_state_calcs!D42-EPS_state_calcs!D63</f>
        <v>21284112000000</v>
      </c>
      <c r="E15" s="17">
        <f>EPS_state_calcs!E21+EPS_state_calcs!E42-EPS_state_calcs!E63</f>
        <v>21521315000000</v>
      </c>
      <c r="F15" s="17">
        <f>EPS_state_calcs!F21+EPS_state_calcs!F42-EPS_state_calcs!F63</f>
        <v>21709020000000</v>
      </c>
      <c r="G15" s="17">
        <f>EPS_state_calcs!G21+EPS_state_calcs!G42-EPS_state_calcs!G63</f>
        <v>21828296000000</v>
      </c>
      <c r="H15" s="17">
        <f>EPS_state_calcs!H21+EPS_state_calcs!H42-EPS_state_calcs!H63</f>
        <v>21970752000000</v>
      </c>
      <c r="I15" s="17">
        <f>EPS_state_calcs!I21+EPS_state_calcs!I42-EPS_state_calcs!I63</f>
        <v>22176513000000</v>
      </c>
      <c r="J15" s="17">
        <f>EPS_state_calcs!J21+EPS_state_calcs!J42-EPS_state_calcs!J63</f>
        <v>22345168000000</v>
      </c>
      <c r="K15" s="17">
        <f>EPS_state_calcs!K21+EPS_state_calcs!K42-EPS_state_calcs!K63</f>
        <v>22443857000000</v>
      </c>
      <c r="L15" s="17">
        <f>EPS_state_calcs!L21+EPS_state_calcs!L42-EPS_state_calcs!L63</f>
        <v>22544006000000</v>
      </c>
      <c r="M15" s="17">
        <f>EPS_state_calcs!M21+EPS_state_calcs!M42-EPS_state_calcs!M63</f>
        <v>22618702000000</v>
      </c>
      <c r="N15" s="17">
        <f>EPS_state_calcs!N21+EPS_state_calcs!N42-EPS_state_calcs!N63</f>
        <v>22659085000000</v>
      </c>
      <c r="O15" s="17">
        <f>EPS_state_calcs!O21+EPS_state_calcs!O42-EPS_state_calcs!O63</f>
        <v>22654883000000</v>
      </c>
      <c r="P15" s="17">
        <f>EPS_state_calcs!P21+EPS_state_calcs!P42-EPS_state_calcs!P63</f>
        <v>22615920000000</v>
      </c>
      <c r="Q15" s="17">
        <f>EPS_state_calcs!Q21+EPS_state_calcs!Q42-EPS_state_calcs!Q63</f>
        <v>22550165000000</v>
      </c>
      <c r="R15" s="17">
        <f>EPS_state_calcs!R21+EPS_state_calcs!R42-EPS_state_calcs!R63</f>
        <v>22494526000000</v>
      </c>
      <c r="S15" s="17">
        <f>EPS_state_calcs!S21+EPS_state_calcs!S42-EPS_state_calcs!S63</f>
        <v>22438575000000</v>
      </c>
      <c r="T15" s="17">
        <f>EPS_state_calcs!T21+EPS_state_calcs!T42-EPS_state_calcs!T63</f>
        <v>22302819000000</v>
      </c>
      <c r="U15" s="17">
        <f>EPS_state_calcs!U21+EPS_state_calcs!U42-EPS_state_calcs!U63</f>
        <v>22144062000000</v>
      </c>
      <c r="V15" s="17">
        <f>EPS_state_calcs!V21+EPS_state_calcs!V42-EPS_state_calcs!V63</f>
        <v>21990351000000</v>
      </c>
      <c r="W15" s="17">
        <f>EPS_state_calcs!W21+EPS_state_calcs!W42-EPS_state_calcs!W63</f>
        <v>21916332000000</v>
      </c>
      <c r="X15" s="17">
        <f>EPS_state_calcs!X21+EPS_state_calcs!X42-EPS_state_calcs!X63</f>
        <v>21857766000000</v>
      </c>
      <c r="Y15" s="17">
        <f>EPS_state_calcs!Y21+EPS_state_calcs!Y42-EPS_state_calcs!Y63</f>
        <v>21816645000000</v>
      </c>
      <c r="Z15" s="17">
        <f>EPS_state_calcs!Z21+EPS_state_calcs!Z42-EPS_state_calcs!Z63</f>
        <v>21752957000000</v>
      </c>
      <c r="AA15" s="17">
        <f>EPS_state_calcs!AA21+EPS_state_calcs!AA42-EPS_state_calcs!AA63</f>
        <v>21698987000000</v>
      </c>
      <c r="AB15" s="17">
        <f>EPS_state_calcs!AB21+EPS_state_calcs!AB42-EPS_state_calcs!AB63</f>
        <v>21652014000000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313392000000000</v>
      </c>
      <c r="D16" s="17">
        <f>EPS_state_calcs!D22+EPS_state_calcs!D43-EPS_state_calcs!D64</f>
        <v>319885000000000</v>
      </c>
      <c r="E16" s="17">
        <f>EPS_state_calcs!E22+EPS_state_calcs!E43-EPS_state_calcs!E64</f>
        <v>322578000000000</v>
      </c>
      <c r="F16" s="17">
        <f>EPS_state_calcs!F22+EPS_state_calcs!F43-EPS_state_calcs!F64</f>
        <v>322046000000000</v>
      </c>
      <c r="G16" s="17">
        <f>EPS_state_calcs!G22+EPS_state_calcs!G43-EPS_state_calcs!G64</f>
        <v>322972000000000</v>
      </c>
      <c r="H16" s="17">
        <f>EPS_state_calcs!H22+EPS_state_calcs!H43-EPS_state_calcs!H64</f>
        <v>325200000000000</v>
      </c>
      <c r="I16" s="17">
        <f>EPS_state_calcs!I22+EPS_state_calcs!I43-EPS_state_calcs!I64</f>
        <v>329465000000000</v>
      </c>
      <c r="J16" s="17">
        <f>EPS_state_calcs!J22+EPS_state_calcs!J43-EPS_state_calcs!J64</f>
        <v>335112000000000</v>
      </c>
      <c r="K16" s="17">
        <f>EPS_state_calcs!K22+EPS_state_calcs!K43-EPS_state_calcs!K64</f>
        <v>341290000000000</v>
      </c>
      <c r="L16" s="17">
        <f>EPS_state_calcs!L22+EPS_state_calcs!L43-EPS_state_calcs!L64</f>
        <v>348026000000000</v>
      </c>
      <c r="M16" s="17">
        <f>EPS_state_calcs!M22+EPS_state_calcs!M43-EPS_state_calcs!M64</f>
        <v>355602000000000</v>
      </c>
      <c r="N16" s="17">
        <f>EPS_state_calcs!N22+EPS_state_calcs!N43-EPS_state_calcs!N64</f>
        <v>361182000000000</v>
      </c>
      <c r="O16" s="17">
        <f>EPS_state_calcs!O22+EPS_state_calcs!O43-EPS_state_calcs!O64</f>
        <v>366796000000000</v>
      </c>
      <c r="P16" s="17">
        <f>EPS_state_calcs!P22+EPS_state_calcs!P43-EPS_state_calcs!P64</f>
        <v>372348000000000</v>
      </c>
      <c r="Q16" s="17">
        <f>EPS_state_calcs!Q22+EPS_state_calcs!Q43-EPS_state_calcs!Q64</f>
        <v>377590000000000</v>
      </c>
      <c r="R16" s="17">
        <f>EPS_state_calcs!R22+EPS_state_calcs!R43-EPS_state_calcs!R64</f>
        <v>383080000000000</v>
      </c>
      <c r="S16" s="17">
        <f>EPS_state_calcs!S22+EPS_state_calcs!S43-EPS_state_calcs!S64</f>
        <v>388459000000000</v>
      </c>
      <c r="T16" s="17">
        <f>EPS_state_calcs!T22+EPS_state_calcs!T43-EPS_state_calcs!T64</f>
        <v>394214000000000</v>
      </c>
      <c r="U16" s="17">
        <f>EPS_state_calcs!U22+EPS_state_calcs!U43-EPS_state_calcs!U64</f>
        <v>400355000000000</v>
      </c>
      <c r="V16" s="17">
        <f>EPS_state_calcs!V22+EPS_state_calcs!V43-EPS_state_calcs!V64</f>
        <v>406602000000000</v>
      </c>
      <c r="W16" s="17">
        <f>EPS_state_calcs!W22+EPS_state_calcs!W43-EPS_state_calcs!W64</f>
        <v>412851000000000</v>
      </c>
      <c r="X16" s="17">
        <f>EPS_state_calcs!X22+EPS_state_calcs!X43-EPS_state_calcs!X64</f>
        <v>418854000000000</v>
      </c>
      <c r="Y16" s="17">
        <f>EPS_state_calcs!Y22+EPS_state_calcs!Y43-EPS_state_calcs!Y64</f>
        <v>424008000000000</v>
      </c>
      <c r="Z16" s="17">
        <f>EPS_state_calcs!Z22+EPS_state_calcs!Z43-EPS_state_calcs!Z64</f>
        <v>429070000000000</v>
      </c>
      <c r="AA16" s="17">
        <f>EPS_state_calcs!AA22+EPS_state_calcs!AA43-EPS_state_calcs!AA64</f>
        <v>434683000000000</v>
      </c>
      <c r="AB16" s="17">
        <f>EPS_state_calcs!AB22+EPS_state_calcs!AB43-EPS_state_calcs!AB64</f>
        <v>440340000000000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69368000000000</v>
      </c>
      <c r="D19" s="17">
        <f>EPS_state_calcs!D25+EPS_state_calcs!D46-EPS_state_calcs!D67</f>
        <v>80172200000000</v>
      </c>
      <c r="E19" s="17">
        <f>EPS_state_calcs!E25+EPS_state_calcs!E46-EPS_state_calcs!E67</f>
        <v>70048300000000</v>
      </c>
      <c r="F19" s="17">
        <f>EPS_state_calcs!F25+EPS_state_calcs!F46-EPS_state_calcs!F67</f>
        <v>78717000000000</v>
      </c>
      <c r="G19" s="17">
        <f>EPS_state_calcs!G25+EPS_state_calcs!G46-EPS_state_calcs!G67</f>
        <v>81249100000000</v>
      </c>
      <c r="H19" s="17">
        <f>EPS_state_calcs!H25+EPS_state_calcs!H46-EPS_state_calcs!H67</f>
        <v>125830500000000</v>
      </c>
      <c r="I19" s="17">
        <f>EPS_state_calcs!I25+EPS_state_calcs!I46-EPS_state_calcs!I67</f>
        <v>157405800000000</v>
      </c>
      <c r="J19" s="17">
        <f>EPS_state_calcs!J25+EPS_state_calcs!J46-EPS_state_calcs!J67</f>
        <v>165259700000000</v>
      </c>
      <c r="K19" s="17">
        <f>EPS_state_calcs!K25+EPS_state_calcs!K46-EPS_state_calcs!K67</f>
        <v>170537000000000</v>
      </c>
      <c r="L19" s="17">
        <f>EPS_state_calcs!L25+EPS_state_calcs!L46-EPS_state_calcs!L67</f>
        <v>172589500000000</v>
      </c>
      <c r="M19" s="17">
        <f>EPS_state_calcs!M25+EPS_state_calcs!M46-EPS_state_calcs!M67</f>
        <v>163687800000000</v>
      </c>
      <c r="N19" s="17">
        <f>EPS_state_calcs!N25+EPS_state_calcs!N46-EPS_state_calcs!N67</f>
        <v>161646400000000</v>
      </c>
      <c r="O19" s="17">
        <f>EPS_state_calcs!O25+EPS_state_calcs!O46-EPS_state_calcs!O67</f>
        <v>151339900000000</v>
      </c>
      <c r="P19" s="17">
        <f>EPS_state_calcs!P25+EPS_state_calcs!P46-EPS_state_calcs!P67</f>
        <v>142018100000000</v>
      </c>
      <c r="Q19" s="17">
        <f>EPS_state_calcs!Q25+EPS_state_calcs!Q46-EPS_state_calcs!Q67</f>
        <v>129813300000000</v>
      </c>
      <c r="R19" s="17">
        <f>EPS_state_calcs!R25+EPS_state_calcs!R46-EPS_state_calcs!R67</f>
        <v>116680500000000</v>
      </c>
      <c r="S19" s="17">
        <f>EPS_state_calcs!S25+EPS_state_calcs!S46-EPS_state_calcs!S67</f>
        <v>112370500000000</v>
      </c>
      <c r="T19" s="17">
        <f>EPS_state_calcs!T25+EPS_state_calcs!T46-EPS_state_calcs!T67</f>
        <v>106829000000000</v>
      </c>
      <c r="U19" s="17">
        <f>EPS_state_calcs!U25+EPS_state_calcs!U46-EPS_state_calcs!U67</f>
        <v>99165000000000</v>
      </c>
      <c r="V19" s="17">
        <f>EPS_state_calcs!V25+EPS_state_calcs!V46-EPS_state_calcs!V67</f>
        <v>93867000000000</v>
      </c>
      <c r="W19" s="17">
        <f>EPS_state_calcs!W25+EPS_state_calcs!W46-EPS_state_calcs!W67</f>
        <v>91670000000000</v>
      </c>
      <c r="X19" s="17">
        <f>EPS_state_calcs!X25+EPS_state_calcs!X46-EPS_state_calcs!X67</f>
        <v>95363000000000</v>
      </c>
      <c r="Y19" s="17">
        <f>EPS_state_calcs!Y25+EPS_state_calcs!Y46-EPS_state_calcs!Y67</f>
        <v>98176000000000</v>
      </c>
      <c r="Z19" s="17">
        <f>EPS_state_calcs!Z25+EPS_state_calcs!Z46-EPS_state_calcs!Z67</f>
        <v>99264000000000</v>
      </c>
      <c r="AA19" s="17">
        <f>EPS_state_calcs!AA25+EPS_state_calcs!AA46-EPS_state_calcs!AA67</f>
        <v>97250000000000</v>
      </c>
      <c r="AB19" s="17">
        <f>EPS_state_calcs!AB25+EPS_state_calcs!AB46-EPS_state_calcs!AB67</f>
        <v>94228000000000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1.25355E+16</v>
      </c>
      <c r="D20" s="17">
        <f>EPS_state_calcs!D26+EPS_state_calcs!D47-EPS_state_calcs!D68</f>
        <v>1.25355E+16</v>
      </c>
      <c r="E20" s="17">
        <f>EPS_state_calcs!E26+EPS_state_calcs!E47-EPS_state_calcs!E68</f>
        <v>1.25355E+16</v>
      </c>
      <c r="F20" s="17">
        <f>EPS_state_calcs!F26+EPS_state_calcs!F47-EPS_state_calcs!F68</f>
        <v>1.25355E+16</v>
      </c>
      <c r="G20" s="17">
        <f>EPS_state_calcs!G26+EPS_state_calcs!G47-EPS_state_calcs!G68</f>
        <v>1.25355E+16</v>
      </c>
      <c r="H20" s="17">
        <f>EPS_state_calcs!H26+EPS_state_calcs!H47-EPS_state_calcs!H68</f>
        <v>1.25355E+16</v>
      </c>
      <c r="I20" s="17">
        <f>EPS_state_calcs!I26+EPS_state_calcs!I47-EPS_state_calcs!I68</f>
        <v>1.25355E+16</v>
      </c>
      <c r="J20" s="17">
        <f>EPS_state_calcs!J26+EPS_state_calcs!J47-EPS_state_calcs!J68</f>
        <v>1.25355E+16</v>
      </c>
      <c r="K20" s="17">
        <f>EPS_state_calcs!K26+EPS_state_calcs!K47-EPS_state_calcs!K68</f>
        <v>1.25355E+16</v>
      </c>
      <c r="L20" s="17">
        <f>EPS_state_calcs!L26+EPS_state_calcs!L47-EPS_state_calcs!L68</f>
        <v>1.25355E+16</v>
      </c>
      <c r="M20" s="17">
        <f>EPS_state_calcs!M26+EPS_state_calcs!M47-EPS_state_calcs!M68</f>
        <v>1.25355E+16</v>
      </c>
      <c r="N20" s="17">
        <f>EPS_state_calcs!N26+EPS_state_calcs!N47-EPS_state_calcs!N68</f>
        <v>1.25355E+16</v>
      </c>
      <c r="O20" s="17">
        <f>EPS_state_calcs!O26+EPS_state_calcs!O47-EPS_state_calcs!O68</f>
        <v>1.25355E+16</v>
      </c>
      <c r="P20" s="17">
        <f>EPS_state_calcs!P26+EPS_state_calcs!P47-EPS_state_calcs!P68</f>
        <v>1.25355E+16</v>
      </c>
      <c r="Q20" s="17">
        <f>EPS_state_calcs!Q26+EPS_state_calcs!Q47-EPS_state_calcs!Q68</f>
        <v>1.25355E+16</v>
      </c>
      <c r="R20" s="17">
        <f>EPS_state_calcs!R26+EPS_state_calcs!R47-EPS_state_calcs!R68</f>
        <v>1.25355E+16</v>
      </c>
      <c r="S20" s="17">
        <f>EPS_state_calcs!S26+EPS_state_calcs!S47-EPS_state_calcs!S68</f>
        <v>1.25355E+16</v>
      </c>
      <c r="T20" s="17">
        <f>EPS_state_calcs!T26+EPS_state_calcs!T47-EPS_state_calcs!T68</f>
        <v>1.25355E+16</v>
      </c>
      <c r="U20" s="17">
        <f>EPS_state_calcs!U26+EPS_state_calcs!U47-EPS_state_calcs!U68</f>
        <v>1.25355E+16</v>
      </c>
      <c r="V20" s="17">
        <f>EPS_state_calcs!V26+EPS_state_calcs!V47-EPS_state_calcs!V68</f>
        <v>1.25355E+16</v>
      </c>
      <c r="W20" s="17">
        <f>EPS_state_calcs!W26+EPS_state_calcs!W47-EPS_state_calcs!W68</f>
        <v>1.25355E+16</v>
      </c>
      <c r="X20" s="17">
        <f>EPS_state_calcs!X26+EPS_state_calcs!X47-EPS_state_calcs!X68</f>
        <v>1.25355E+16</v>
      </c>
      <c r="Y20" s="17">
        <f>EPS_state_calcs!Y26+EPS_state_calcs!Y47-EPS_state_calcs!Y68</f>
        <v>1.25355E+16</v>
      </c>
      <c r="Z20" s="17">
        <f>EPS_state_calcs!Z26+EPS_state_calcs!Z47-EPS_state_calcs!Z68</f>
        <v>1.25355E+16</v>
      </c>
      <c r="AA20" s="17">
        <f>EPS_state_calcs!AA26+EPS_state_calcs!AA47-EPS_state_calcs!AA68</f>
        <v>1.25355E+16</v>
      </c>
      <c r="AB20" s="17">
        <f>EPS_state_calcs!AB26+EPS_state_calcs!AB47-EPS_state_calcs!AB68</f>
        <v>1.25355E+16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265143000000000</v>
      </c>
      <c r="D21" s="17">
        <f>EPS_state_calcs!D27+EPS_state_calcs!D48-EPS_state_calcs!D69</f>
        <v>265668000000000</v>
      </c>
      <c r="E21" s="17">
        <f>EPS_state_calcs!E27+EPS_state_calcs!E48-EPS_state_calcs!E69</f>
        <v>268870000000000</v>
      </c>
      <c r="F21" s="17">
        <f>EPS_state_calcs!F27+EPS_state_calcs!F48-EPS_state_calcs!F69</f>
        <v>272479000000000</v>
      </c>
      <c r="G21" s="17">
        <f>EPS_state_calcs!G27+EPS_state_calcs!G48-EPS_state_calcs!G69</f>
        <v>276430000000000</v>
      </c>
      <c r="H21" s="17">
        <f>EPS_state_calcs!H27+EPS_state_calcs!H48-EPS_state_calcs!H69</f>
        <v>280645000000000</v>
      </c>
      <c r="I21" s="17">
        <f>EPS_state_calcs!I27+EPS_state_calcs!I48-EPS_state_calcs!I69</f>
        <v>285679000000000</v>
      </c>
      <c r="J21" s="17">
        <f>EPS_state_calcs!J27+EPS_state_calcs!J48-EPS_state_calcs!J69</f>
        <v>290951000000000</v>
      </c>
      <c r="K21" s="17">
        <f>EPS_state_calcs!K27+EPS_state_calcs!K48-EPS_state_calcs!K69</f>
        <v>295970000000000</v>
      </c>
      <c r="L21" s="17">
        <f>EPS_state_calcs!L27+EPS_state_calcs!L48-EPS_state_calcs!L69</f>
        <v>300612000000000</v>
      </c>
      <c r="M21" s="17">
        <f>EPS_state_calcs!M27+EPS_state_calcs!M48-EPS_state_calcs!M69</f>
        <v>305611000000000</v>
      </c>
      <c r="N21" s="17">
        <f>EPS_state_calcs!N27+EPS_state_calcs!N48-EPS_state_calcs!N69</f>
        <v>309789000000000</v>
      </c>
      <c r="O21" s="17">
        <f>EPS_state_calcs!O27+EPS_state_calcs!O48-EPS_state_calcs!O69</f>
        <v>313202000000000</v>
      </c>
      <c r="P21" s="17">
        <f>EPS_state_calcs!P27+EPS_state_calcs!P48-EPS_state_calcs!P69</f>
        <v>316376000000000</v>
      </c>
      <c r="Q21" s="17">
        <f>EPS_state_calcs!Q27+EPS_state_calcs!Q48-EPS_state_calcs!Q69</f>
        <v>319255000000000</v>
      </c>
      <c r="R21" s="17">
        <f>EPS_state_calcs!R27+EPS_state_calcs!R48-EPS_state_calcs!R69</f>
        <v>322452000000000</v>
      </c>
      <c r="S21" s="17">
        <f>EPS_state_calcs!S27+EPS_state_calcs!S48-EPS_state_calcs!S69</f>
        <v>325620000000000</v>
      </c>
      <c r="T21" s="17">
        <f>EPS_state_calcs!T27+EPS_state_calcs!T48-EPS_state_calcs!T69</f>
        <v>329434000000000</v>
      </c>
      <c r="U21" s="17">
        <f>EPS_state_calcs!U27+EPS_state_calcs!U48-EPS_state_calcs!U69</f>
        <v>333011000000000</v>
      </c>
      <c r="V21" s="17">
        <f>EPS_state_calcs!V27+EPS_state_calcs!V48-EPS_state_calcs!V69</f>
        <v>336669000000000</v>
      </c>
      <c r="W21" s="17">
        <f>EPS_state_calcs!W27+EPS_state_calcs!W48-EPS_state_calcs!W69</f>
        <v>341077000000000</v>
      </c>
      <c r="X21" s="17">
        <f>EPS_state_calcs!X27+EPS_state_calcs!X48-EPS_state_calcs!X69</f>
        <v>345600000000000</v>
      </c>
      <c r="Y21" s="17">
        <f>EPS_state_calcs!Y27+EPS_state_calcs!Y48-EPS_state_calcs!Y69</f>
        <v>350083000000000</v>
      </c>
      <c r="Z21" s="17">
        <f>EPS_state_calcs!Z27+EPS_state_calcs!Z48-EPS_state_calcs!Z69</f>
        <v>354457000000000</v>
      </c>
      <c r="AA21" s="17">
        <f>EPS_state_calcs!AA27+EPS_state_calcs!AA48-EPS_state_calcs!AA69</f>
        <v>358909000000000</v>
      </c>
      <c r="AB21" s="17">
        <f>EPS_state_calcs!AB27+EPS_state_calcs!AB48-EPS_state_calcs!AB69</f>
        <v>363796000000000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2983360000000000</v>
      </c>
      <c r="D22" s="17">
        <f>EPS_state_calcs!D28+EPS_state_calcs!D49-EPS_state_calcs!D70</f>
        <v>2983340000000000</v>
      </c>
      <c r="E22" s="17">
        <f>EPS_state_calcs!E28+EPS_state_calcs!E49-EPS_state_calcs!E70</f>
        <v>3018480000000000</v>
      </c>
      <c r="F22" s="17">
        <f>EPS_state_calcs!F28+EPS_state_calcs!F49-EPS_state_calcs!F70</f>
        <v>3080840000000000</v>
      </c>
      <c r="G22" s="17">
        <f>EPS_state_calcs!G28+EPS_state_calcs!G49-EPS_state_calcs!G70</f>
        <v>3029140000000000</v>
      </c>
      <c r="H22" s="17">
        <f>EPS_state_calcs!H28+EPS_state_calcs!H49-EPS_state_calcs!H70</f>
        <v>3023370000000000</v>
      </c>
      <c r="I22" s="17">
        <f>EPS_state_calcs!I28+EPS_state_calcs!I49-EPS_state_calcs!I70</f>
        <v>3043980000000000</v>
      </c>
      <c r="J22" s="17">
        <f>EPS_state_calcs!J28+EPS_state_calcs!J49-EPS_state_calcs!J70</f>
        <v>3056220000000000</v>
      </c>
      <c r="K22" s="17">
        <f>EPS_state_calcs!K28+EPS_state_calcs!K49-EPS_state_calcs!K70</f>
        <v>3081100000000000</v>
      </c>
      <c r="L22" s="17">
        <f>EPS_state_calcs!L28+EPS_state_calcs!L49-EPS_state_calcs!L70</f>
        <v>3108660000000000</v>
      </c>
      <c r="M22" s="17">
        <f>EPS_state_calcs!M28+EPS_state_calcs!M49-EPS_state_calcs!M70</f>
        <v>3140090000000000</v>
      </c>
      <c r="N22" s="17">
        <f>EPS_state_calcs!N28+EPS_state_calcs!N49-EPS_state_calcs!N70</f>
        <v>3179460000000000</v>
      </c>
      <c r="O22" s="17">
        <f>EPS_state_calcs!O28+EPS_state_calcs!O49-EPS_state_calcs!O70</f>
        <v>3208850000000000</v>
      </c>
      <c r="P22" s="17">
        <f>EPS_state_calcs!P28+EPS_state_calcs!P49-EPS_state_calcs!P70</f>
        <v>3239180000000000</v>
      </c>
      <c r="Q22" s="17">
        <f>EPS_state_calcs!Q28+EPS_state_calcs!Q49-EPS_state_calcs!Q70</f>
        <v>3290940000000000</v>
      </c>
      <c r="R22" s="17">
        <f>EPS_state_calcs!R28+EPS_state_calcs!R49-EPS_state_calcs!R70</f>
        <v>3337030000000000</v>
      </c>
      <c r="S22" s="17">
        <f>EPS_state_calcs!S28+EPS_state_calcs!S49-EPS_state_calcs!S70</f>
        <v>3389420000000000</v>
      </c>
      <c r="T22" s="17">
        <f>EPS_state_calcs!T28+EPS_state_calcs!T49-EPS_state_calcs!T70</f>
        <v>3450020000000000</v>
      </c>
      <c r="U22" s="17">
        <f>EPS_state_calcs!U28+EPS_state_calcs!U49-EPS_state_calcs!U70</f>
        <v>3505630000000000</v>
      </c>
      <c r="V22" s="17">
        <f>EPS_state_calcs!V28+EPS_state_calcs!V49-EPS_state_calcs!V70</f>
        <v>3562020000000000</v>
      </c>
      <c r="W22" s="17">
        <f>EPS_state_calcs!W28+EPS_state_calcs!W49-EPS_state_calcs!W70</f>
        <v>3623340000000000</v>
      </c>
      <c r="X22" s="17">
        <f>EPS_state_calcs!X28+EPS_state_calcs!X49-EPS_state_calcs!X70</f>
        <v>3684900000000000</v>
      </c>
      <c r="Y22" s="17">
        <f>EPS_state_calcs!Y28+EPS_state_calcs!Y49-EPS_state_calcs!Y70</f>
        <v>3753020000000000</v>
      </c>
      <c r="Z22" s="17">
        <f>EPS_state_calcs!Z28+EPS_state_calcs!Z49-EPS_state_calcs!Z70</f>
        <v>3813590000000000</v>
      </c>
      <c r="AA22" s="17">
        <f>EPS_state_calcs!AA28+EPS_state_calcs!AA49-EPS_state_calcs!AA70</f>
        <v>3856440000000000</v>
      </c>
      <c r="AB22" s="17">
        <f>EPS_state_calcs!AB28+EPS_state_calcs!AB49-EPS_state_calcs!AB70</f>
        <v>3915720000000000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181873500000000</v>
      </c>
      <c r="D24" s="17">
        <f>EPS_state_calcs!D30+EPS_state_calcs!D51-EPS_state_calcs!D72</f>
        <v>178790700000000</v>
      </c>
      <c r="E24" s="17">
        <f>EPS_state_calcs!E30+EPS_state_calcs!E51-EPS_state_calcs!E72</f>
        <v>178651400000000</v>
      </c>
      <c r="F24" s="17">
        <f>EPS_state_calcs!F30+EPS_state_calcs!F51-EPS_state_calcs!F72</f>
        <v>179985300000000</v>
      </c>
      <c r="G24" s="17">
        <f>EPS_state_calcs!G30+EPS_state_calcs!G51-EPS_state_calcs!G72</f>
        <v>177840400000000</v>
      </c>
      <c r="H24" s="17">
        <f>EPS_state_calcs!H30+EPS_state_calcs!H51-EPS_state_calcs!H72</f>
        <v>177954600000000</v>
      </c>
      <c r="I24" s="17">
        <f>EPS_state_calcs!I30+EPS_state_calcs!I51-EPS_state_calcs!I72</f>
        <v>179277800000000</v>
      </c>
      <c r="J24" s="17">
        <f>EPS_state_calcs!J30+EPS_state_calcs!J51-EPS_state_calcs!J72</f>
        <v>180165200000000</v>
      </c>
      <c r="K24" s="17">
        <f>EPS_state_calcs!K30+EPS_state_calcs!K51-EPS_state_calcs!K72</f>
        <v>181474800000000</v>
      </c>
      <c r="L24" s="17">
        <f>EPS_state_calcs!L30+EPS_state_calcs!L51-EPS_state_calcs!L72</f>
        <v>183064800000000</v>
      </c>
      <c r="M24" s="17">
        <f>EPS_state_calcs!M30+EPS_state_calcs!M51-EPS_state_calcs!M72</f>
        <v>184727900000000</v>
      </c>
      <c r="N24" s="17">
        <f>EPS_state_calcs!N30+EPS_state_calcs!N51-EPS_state_calcs!N72</f>
        <v>186643000000000</v>
      </c>
      <c r="O24" s="17">
        <f>EPS_state_calcs!O30+EPS_state_calcs!O51-EPS_state_calcs!O72</f>
        <v>188011100000000</v>
      </c>
      <c r="P24" s="17">
        <f>EPS_state_calcs!P30+EPS_state_calcs!P51-EPS_state_calcs!P72</f>
        <v>189526100000000</v>
      </c>
      <c r="Q24" s="17">
        <f>EPS_state_calcs!Q30+EPS_state_calcs!Q51-EPS_state_calcs!Q72</f>
        <v>192045700000000</v>
      </c>
      <c r="R24" s="17">
        <f>EPS_state_calcs!R30+EPS_state_calcs!R51-EPS_state_calcs!R72</f>
        <v>194432300000000</v>
      </c>
      <c r="S24" s="17">
        <f>EPS_state_calcs!S30+EPS_state_calcs!S51-EPS_state_calcs!S72</f>
        <v>197148700000000</v>
      </c>
      <c r="T24" s="17">
        <f>EPS_state_calcs!T30+EPS_state_calcs!T51-EPS_state_calcs!T72</f>
        <v>200438700000000</v>
      </c>
      <c r="U24" s="17">
        <f>EPS_state_calcs!U30+EPS_state_calcs!U51-EPS_state_calcs!U72</f>
        <v>203524100000000</v>
      </c>
      <c r="V24" s="17">
        <f>EPS_state_calcs!V30+EPS_state_calcs!V51-EPS_state_calcs!V72</f>
        <v>206701700000000</v>
      </c>
      <c r="W24" s="17">
        <f>EPS_state_calcs!W30+EPS_state_calcs!W51-EPS_state_calcs!W72</f>
        <v>210162600000000</v>
      </c>
      <c r="X24" s="17">
        <f>EPS_state_calcs!X30+EPS_state_calcs!X51-EPS_state_calcs!X72</f>
        <v>213646000000000</v>
      </c>
      <c r="Y24" s="17">
        <f>EPS_state_calcs!Y30+EPS_state_calcs!Y51-EPS_state_calcs!Y72</f>
        <v>217345400000000</v>
      </c>
      <c r="Z24" s="17">
        <f>EPS_state_calcs!Z30+EPS_state_calcs!Z51-EPS_state_calcs!Z72</f>
        <v>220688000000000</v>
      </c>
      <c r="AA24" s="17">
        <f>EPS_state_calcs!AA30+EPS_state_calcs!AA51-EPS_state_calcs!AA72</f>
        <v>223333100000000</v>
      </c>
      <c r="AB24" s="17">
        <f>EPS_state_calcs!AB30+EPS_state_calcs!AB51-EPS_state_calcs!AB72</f>
        <v>226698100000000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1.0426200215E+16</v>
      </c>
      <c r="C4" s="17">
        <f>B4*AEO_growth_calcs!C$32</f>
        <v>1.0426200215E+16</v>
      </c>
      <c r="D4" s="17">
        <f>C4*AEO_growth_calcs!D$32</f>
        <v>1.0483591872602934E+16</v>
      </c>
      <c r="E4" s="17">
        <f>D4*AEO_growth_calcs!E$32</f>
        <v>1.0569130768824714E+16</v>
      </c>
      <c r="F4" s="17">
        <f>E4*AEO_growth_calcs!F$32</f>
        <v>1.0858205674642372E+16</v>
      </c>
      <c r="G4" s="17">
        <f>F4*AEO_growth_calcs!G$32</f>
        <v>1.0976901384509718E+16</v>
      </c>
      <c r="H4" s="17">
        <f>G4*AEO_growth_calcs!H$32</f>
        <v>1.1284571078647504E+16</v>
      </c>
      <c r="I4" s="17">
        <f>H4*AEO_growth_calcs!I$32</f>
        <v>1.1378361502629096E+16</v>
      </c>
      <c r="J4" s="17">
        <f>I4*AEO_growth_calcs!J$32</f>
        <v>1.1411976357743844E+16</v>
      </c>
      <c r="K4" s="17">
        <f>J4*AEO_growth_calcs!K$32</f>
        <v>1.1372637770414142E+16</v>
      </c>
      <c r="L4" s="17">
        <f>K4*AEO_growth_calcs!L$32</f>
        <v>1.1413795748108344E+16</v>
      </c>
      <c r="M4" s="17">
        <f>L4*AEO_growth_calcs!M$32</f>
        <v>1.1266145944285958E+16</v>
      </c>
      <c r="N4" s="17">
        <f>M4*AEO_growth_calcs!N$32</f>
        <v>1.0986859381637334E+16</v>
      </c>
      <c r="O4" s="17">
        <f>N4*AEO_growth_calcs!O$32</f>
        <v>1.0759203870978838E+16</v>
      </c>
      <c r="P4" s="17">
        <f>O4*AEO_growth_calcs!P$32</f>
        <v>1.0624869783744066E+16</v>
      </c>
      <c r="Q4" s="17">
        <f>P4*AEO_growth_calcs!Q$32</f>
        <v>1.0414057181449414E+16</v>
      </c>
      <c r="R4" s="17">
        <f>Q4*AEO_growth_calcs!R$32</f>
        <v>1.0393941501699762E+16</v>
      </c>
      <c r="S4" s="17">
        <f>R4*AEO_growth_calcs!S$32</f>
        <v>1.0436881511980998E+16</v>
      </c>
      <c r="T4" s="17">
        <f>S4*AEO_growth_calcs!T$32</f>
        <v>1.0508924199662802E+16</v>
      </c>
      <c r="U4" s="17">
        <f>T4*AEO_growth_calcs!U$32</f>
        <v>1.060999836094242E+16</v>
      </c>
      <c r="V4" s="17">
        <f>U4*AEO_growth_calcs!V$32</f>
        <v>1.0833561711556484E+16</v>
      </c>
      <c r="W4" s="17">
        <f>V4*AEO_growth_calcs!W$32</f>
        <v>1.0982697168191734E+16</v>
      </c>
      <c r="X4" s="17">
        <f>W4*AEO_growth_calcs!X$32</f>
        <v>1.1079464710354374E+16</v>
      </c>
      <c r="Y4" s="17">
        <f>X4*AEO_growth_calcs!Y$32</f>
        <v>1.1192971079812054E+16</v>
      </c>
      <c r="Z4" s="17">
        <f>Y4*AEO_growth_calcs!Z$32</f>
        <v>1.1304462732827298E+16</v>
      </c>
      <c r="AA4" s="17">
        <f>Z4*AEO_growth_calcs!AA$32</f>
        <v>1.1443275151750968E+16</v>
      </c>
      <c r="AB4" s="17">
        <f>AA4*AEO_growth_calcs!AB$32</f>
        <v>1.1600788619771824E+16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8113008000000</v>
      </c>
      <c r="C9" s="17">
        <f>B9*AEO_growth_calcs!C$37</f>
        <v>8113008000000</v>
      </c>
      <c r="D9" s="17">
        <f>C9*AEO_growth_calcs!D$37</f>
        <v>8113008000000</v>
      </c>
      <c r="E9" s="17">
        <f>D9*AEO_growth_calcs!E$37</f>
        <v>8113008000000</v>
      </c>
      <c r="F9" s="17">
        <f>E9*AEO_growth_calcs!F$37</f>
        <v>8113008000000</v>
      </c>
      <c r="G9" s="17">
        <f>F9*AEO_growth_calcs!G$37</f>
        <v>8113008000000</v>
      </c>
      <c r="H9" s="17">
        <f>G9*AEO_growth_calcs!H$37</f>
        <v>8113008000000</v>
      </c>
      <c r="I9" s="17">
        <f>H9*AEO_growth_calcs!I$37</f>
        <v>8113008000000</v>
      </c>
      <c r="J9" s="17">
        <f>I9*AEO_growth_calcs!J$37</f>
        <v>8113008000000</v>
      </c>
      <c r="K9" s="17">
        <f>J9*AEO_growth_calcs!K$37</f>
        <v>8113008000000</v>
      </c>
      <c r="L9" s="17">
        <f>K9*AEO_growth_calcs!L$37</f>
        <v>8113008000000</v>
      </c>
      <c r="M9" s="17">
        <f>L9*AEO_growth_calcs!M$37</f>
        <v>8113008000000</v>
      </c>
      <c r="N9" s="17">
        <f>M9*AEO_growth_calcs!N$37</f>
        <v>8113008000000</v>
      </c>
      <c r="O9" s="17">
        <f>N9*AEO_growth_calcs!O$37</f>
        <v>8113008000000</v>
      </c>
      <c r="P9" s="17">
        <f>O9*AEO_growth_calcs!P$37</f>
        <v>8113008000000</v>
      </c>
      <c r="Q9" s="17">
        <f>P9*AEO_growth_calcs!Q$37</f>
        <v>8113008000000</v>
      </c>
      <c r="R9" s="17">
        <f>Q9*AEO_growth_calcs!R$37</f>
        <v>8113008000000</v>
      </c>
      <c r="S9" s="17">
        <f>R9*AEO_growth_calcs!S$37</f>
        <v>8113008000000</v>
      </c>
      <c r="T9" s="17">
        <f>S9*AEO_growth_calcs!T$37</f>
        <v>8113008000000</v>
      </c>
      <c r="U9" s="17">
        <f>T9*AEO_growth_calcs!U$37</f>
        <v>8113008000000</v>
      </c>
      <c r="V9" s="17">
        <f>U9*AEO_growth_calcs!V$37</f>
        <v>8113008000000</v>
      </c>
      <c r="W9" s="17">
        <f>V9*AEO_growth_calcs!W$37</f>
        <v>8113008000000</v>
      </c>
      <c r="X9" s="17">
        <f>W9*AEO_growth_calcs!X$37</f>
        <v>8113008000000</v>
      </c>
      <c r="Y9" s="17">
        <f>X9*AEO_growth_calcs!Y$37</f>
        <v>8113008000000</v>
      </c>
      <c r="Z9" s="17">
        <f>Y9*AEO_growth_calcs!Z$37</f>
        <v>8113008000000</v>
      </c>
      <c r="AA9" s="17">
        <f>Z9*AEO_growth_calcs!AA$37</f>
        <v>8113008000000</v>
      </c>
      <c r="AB9" s="17">
        <f>AA9*AEO_growth_calcs!AB$37</f>
        <v>8113008000000</v>
      </c>
    </row>
    <row r="10" spans="1:28" x14ac:dyDescent="0.25">
      <c r="A10" s="4" t="s">
        <v>6616</v>
      </c>
      <c r="B10" s="17">
        <f>Petroleum_calcs!B18</f>
        <v>6156335366420698</v>
      </c>
      <c r="C10" s="17">
        <f>B10*AEO_growth_calcs!C$38</f>
        <v>6156335366420698</v>
      </c>
      <c r="D10" s="17">
        <f>C10*AEO_growth_calcs!D$38</f>
        <v>6007117228778703</v>
      </c>
      <c r="E10" s="17">
        <f>D10*AEO_growth_calcs!E$38</f>
        <v>6046570672281300</v>
      </c>
      <c r="F10" s="17">
        <f>E10*AEO_growth_calcs!F$38</f>
        <v>6097631151024556</v>
      </c>
      <c r="G10" s="17">
        <f>F10*AEO_growth_calcs!G$38</f>
        <v>6148806146735486</v>
      </c>
      <c r="H10" s="17">
        <f>G10*AEO_growth_calcs!H$38</f>
        <v>6183934316881831</v>
      </c>
      <c r="I10" s="17">
        <f>H10*AEO_growth_calcs!I$38</f>
        <v>6175985322065908</v>
      </c>
      <c r="J10" s="17">
        <f>I10*AEO_growth_calcs!J$38</f>
        <v>6230751887785013</v>
      </c>
      <c r="K10" s="17">
        <f>J10*AEO_growth_calcs!K$38</f>
        <v>6212498533392230</v>
      </c>
      <c r="L10" s="17">
        <f>K10*AEO_growth_calcs!L$38</f>
        <v>6184560005802988</v>
      </c>
      <c r="M10" s="17">
        <f>L10*AEO_growth_calcs!M$38</f>
        <v>6197678520516012</v>
      </c>
      <c r="N10" s="17">
        <f>M10*AEO_growth_calcs!N$38</f>
        <v>6177716442914750</v>
      </c>
      <c r="O10" s="17">
        <f>N10*AEO_growth_calcs!O$38</f>
        <v>6181490084063954</v>
      </c>
      <c r="P10" s="17">
        <f>O10*AEO_growth_calcs!P$38</f>
        <v>6216134176176604</v>
      </c>
      <c r="Q10" s="17">
        <f>P10*AEO_growth_calcs!Q$38</f>
        <v>6177475848906961</v>
      </c>
      <c r="R10" s="17">
        <f>Q10*AEO_growth_calcs!R$38</f>
        <v>6229667408488639</v>
      </c>
      <c r="S10" s="17">
        <f>R10*AEO_growth_calcs!S$38</f>
        <v>6249215490995415</v>
      </c>
      <c r="T10" s="17">
        <f>S10*AEO_growth_calcs!T$38</f>
        <v>6269527260788178</v>
      </c>
      <c r="U10" s="17">
        <f>T10*AEO_growth_calcs!U$38</f>
        <v>6270447731556718</v>
      </c>
      <c r="V10" s="17">
        <f>U10*AEO_growth_calcs!V$38</f>
        <v>6262519689372108</v>
      </c>
      <c r="W10" s="17">
        <f>V10*AEO_growth_calcs!W$38</f>
        <v>6251523170457517</v>
      </c>
      <c r="X10" s="17">
        <f>W10*AEO_growth_calcs!X$38</f>
        <v>6204533643476692</v>
      </c>
      <c r="Y10" s="17">
        <f>X10*AEO_growth_calcs!Y$38</f>
        <v>6229678246056559</v>
      </c>
      <c r="Z10" s="17">
        <f>Y10*AEO_growth_calcs!Z$38</f>
        <v>6216723017366839</v>
      </c>
      <c r="AA10" s="17">
        <f>Z10*AEO_growth_calcs!AA$38</f>
        <v>6236308670109068</v>
      </c>
      <c r="AB10" s="17">
        <f>AA10*AEO_growth_calcs!AB$38</f>
        <v>6206255371766673</v>
      </c>
    </row>
    <row r="11" spans="1:28" x14ac:dyDescent="0.25">
      <c r="A11" s="4" t="s">
        <v>6617</v>
      </c>
      <c r="B11" s="17">
        <f>Petroleum_calcs!B19</f>
        <v>3641565761419798.5</v>
      </c>
      <c r="C11" s="17">
        <f>B11*AEO_growth_calcs!C$39</f>
        <v>3641565761419798.5</v>
      </c>
      <c r="D11" s="17">
        <f>C11*AEO_growth_calcs!D$39</f>
        <v>3553300969351487</v>
      </c>
      <c r="E11" s="17">
        <f>D11*AEO_growth_calcs!E$39</f>
        <v>3576638279695692.5</v>
      </c>
      <c r="F11" s="17">
        <f>E11*AEO_growth_calcs!F$39</f>
        <v>3606841327464555</v>
      </c>
      <c r="G11" s="17">
        <f>F11*AEO_growth_calcs!G$39</f>
        <v>3637112113757030</v>
      </c>
      <c r="H11" s="17">
        <f>G11*AEO_growth_calcs!H$39</f>
        <v>3657890959296212</v>
      </c>
      <c r="I11" s="17">
        <f>H11*AEO_growth_calcs!I$39</f>
        <v>3653189008275600.5</v>
      </c>
      <c r="J11" s="17">
        <f>I11*AEO_growth_calcs!J$39</f>
        <v>3685584262712363.5</v>
      </c>
      <c r="K11" s="17">
        <f>J11*AEO_growth_calcs!K$39</f>
        <v>3674787126683943</v>
      </c>
      <c r="L11" s="17">
        <f>K11*AEO_growth_calcs!L$39</f>
        <v>3658261063784835.5</v>
      </c>
      <c r="M11" s="17">
        <f>L11*AEO_growth_calcs!M$39</f>
        <v>3666020864246681.5</v>
      </c>
      <c r="N11" s="17">
        <f>M11*AEO_growth_calcs!N$39</f>
        <v>3654212992518955</v>
      </c>
      <c r="O11" s="17">
        <f>N11*AEO_growth_calcs!O$39</f>
        <v>3656445158505197.5</v>
      </c>
      <c r="P11" s="17">
        <f>O11*AEO_growth_calcs!P$39</f>
        <v>3676937664543940</v>
      </c>
      <c r="Q11" s="17">
        <f>P11*AEO_growth_calcs!Q$39</f>
        <v>3654070677513514.5</v>
      </c>
      <c r="R11" s="17">
        <f>Q11*AEO_growth_calcs!R$39</f>
        <v>3684942776756905.5</v>
      </c>
      <c r="S11" s="17">
        <f>R11*AEO_growth_calcs!S$39</f>
        <v>3696505764105899.5</v>
      </c>
      <c r="T11" s="17">
        <f>S11*AEO_growth_calcs!T$39</f>
        <v>3708520484069762</v>
      </c>
      <c r="U11" s="17">
        <f>T11*AEO_growth_calcs!U$39</f>
        <v>3709064956492980.5</v>
      </c>
      <c r="V11" s="17">
        <f>U11*AEO_growth_calcs!V$39</f>
        <v>3704375399271644</v>
      </c>
      <c r="W11" s="17">
        <f>V11*AEO_growth_calcs!W$39</f>
        <v>3697870791515445.5</v>
      </c>
      <c r="X11" s="17">
        <f>W11*AEO_growth_calcs!X$39</f>
        <v>3670075773470779</v>
      </c>
      <c r="Y11" s="17">
        <f>X11*AEO_growth_calcs!Y$39</f>
        <v>3684949187342737.5</v>
      </c>
      <c r="Z11" s="17">
        <f>Y11*AEO_growth_calcs!Z$39</f>
        <v>3677285973040740</v>
      </c>
      <c r="AA11" s="17">
        <f>Z11*AEO_growth_calcs!AA$39</f>
        <v>3688871183753948</v>
      </c>
      <c r="AB11" s="17">
        <f>AA11*AEO_growth_calcs!AB$39</f>
        <v>3671094201873081.5</v>
      </c>
    </row>
    <row r="12" spans="1:28" x14ac:dyDescent="0.25">
      <c r="A12" s="4" t="s">
        <v>542</v>
      </c>
      <c r="B12" s="17">
        <f>Petroleum_calcs!B23</f>
        <v>30991319057346.98</v>
      </c>
      <c r="C12" s="17">
        <f>B12*AEO_growth_calcs!C$40</f>
        <v>30991319057346.98</v>
      </c>
      <c r="D12" s="17">
        <f>C12*AEO_growth_calcs!D$40</f>
        <v>31078543078122.535</v>
      </c>
      <c r="E12" s="17">
        <f>D12*AEO_growth_calcs!E$40</f>
        <v>30864341127913.484</v>
      </c>
      <c r="F12" s="17">
        <f>E12*AEO_growth_calcs!F$40</f>
        <v>30997851706798.336</v>
      </c>
      <c r="G12" s="17">
        <f>F12*AEO_growth_calcs!G$40</f>
        <v>30887877147862.777</v>
      </c>
      <c r="H12" s="17">
        <f>G12*AEO_growth_calcs!H$40</f>
        <v>30947552438552.719</v>
      </c>
      <c r="I12" s="17">
        <f>H12*AEO_growth_calcs!I$40</f>
        <v>30837730710915.535</v>
      </c>
      <c r="J12" s="17">
        <f>I12*AEO_growth_calcs!J$40</f>
        <v>30792531742976.066</v>
      </c>
      <c r="K12" s="17">
        <f>J12*AEO_growth_calcs!K$40</f>
        <v>30727734826682.566</v>
      </c>
      <c r="L12" s="17">
        <f>K12*AEO_growth_calcs!L$40</f>
        <v>30792137224973.297</v>
      </c>
      <c r="M12" s="17">
        <f>L12*AEO_growth_calcs!M$40</f>
        <v>30837350409777.727</v>
      </c>
      <c r="N12" s="17">
        <f>M12*AEO_growth_calcs!N$40</f>
        <v>31025105436935.938</v>
      </c>
      <c r="O12" s="17">
        <f>N12*AEO_growth_calcs!O$40</f>
        <v>31000144176273.914</v>
      </c>
      <c r="P12" s="17">
        <f>O12*AEO_growth_calcs!P$40</f>
        <v>31018263570671.613</v>
      </c>
      <c r="Q12" s="17">
        <f>P12*AEO_growth_calcs!Q$40</f>
        <v>31044180915502.516</v>
      </c>
      <c r="R12" s="17">
        <f>Q12*AEO_growth_calcs!R$40</f>
        <v>31122565600486.176</v>
      </c>
      <c r="S12" s="17">
        <f>R12*AEO_growth_calcs!S$40</f>
        <v>31205819561720.309</v>
      </c>
      <c r="T12" s="17">
        <f>S12*AEO_growth_calcs!T$40</f>
        <v>31506157942535.098</v>
      </c>
      <c r="U12" s="17">
        <f>T12*AEO_growth_calcs!U$40</f>
        <v>31628227499339.457</v>
      </c>
      <c r="V12" s="17">
        <f>U12*AEO_growth_calcs!V$40</f>
        <v>31727681578201.016</v>
      </c>
      <c r="W12" s="17">
        <f>V12*AEO_growth_calcs!W$40</f>
        <v>31755475549207.281</v>
      </c>
      <c r="X12" s="17">
        <f>W12*AEO_growth_calcs!X$40</f>
        <v>31754558561417.051</v>
      </c>
      <c r="Y12" s="17">
        <f>X12*AEO_growth_calcs!Y$40</f>
        <v>31992310748440.375</v>
      </c>
      <c r="Z12" s="17">
        <f>Y12*AEO_growth_calcs!Z$40</f>
        <v>32182763425725.625</v>
      </c>
      <c r="AA12" s="17">
        <f>Z12*AEO_growth_calcs!AA$40</f>
        <v>32265487808739.824</v>
      </c>
      <c r="AB12" s="17">
        <f>AA12*AEO_growth_calcs!AB$40</f>
        <v>32406416036920.066</v>
      </c>
    </row>
    <row r="13" spans="1:28" x14ac:dyDescent="0.25">
      <c r="A13" s="4" t="s">
        <v>545</v>
      </c>
      <c r="B13" s="17">
        <f>Petroleum_calcs!B24</f>
        <v>52215651516874.867</v>
      </c>
      <c r="C13" s="17">
        <f>B13*AEO_growth_calcs!C$41</f>
        <v>52215651516874.867</v>
      </c>
      <c r="D13" s="17">
        <f>C13*AEO_growth_calcs!D$41</f>
        <v>62025053753631.648</v>
      </c>
      <c r="E13" s="17">
        <f>D13*AEO_growth_calcs!E$41</f>
        <v>59637243918385.266</v>
      </c>
      <c r="F13" s="17">
        <f>E13*AEO_growth_calcs!F$41</f>
        <v>61372777860717.102</v>
      </c>
      <c r="G13" s="17">
        <f>F13*AEO_growth_calcs!G$41</f>
        <v>62196750395728.82</v>
      </c>
      <c r="H13" s="17">
        <f>G13*AEO_growth_calcs!H$41</f>
        <v>51621190483628.961</v>
      </c>
      <c r="I13" s="17">
        <f>H13*AEO_growth_calcs!I$41</f>
        <v>54029409328697.055</v>
      </c>
      <c r="J13" s="17">
        <f>I13*AEO_growth_calcs!J$41</f>
        <v>55082701338602.906</v>
      </c>
      <c r="K13" s="17">
        <f>J13*AEO_growth_calcs!K$41</f>
        <v>57580271764185.969</v>
      </c>
      <c r="L13" s="17">
        <f>K13*AEO_growth_calcs!L$41</f>
        <v>58568304180321.766</v>
      </c>
      <c r="M13" s="17">
        <f>L13*AEO_growth_calcs!M$41</f>
        <v>59397914427334.891</v>
      </c>
      <c r="N13" s="17">
        <f>M13*AEO_growth_calcs!N$41</f>
        <v>55800620879030.844</v>
      </c>
      <c r="O13" s="17">
        <f>N13*AEO_growth_calcs!O$41</f>
        <v>58405135500832.836</v>
      </c>
      <c r="P13" s="17">
        <f>O13*AEO_growth_calcs!P$41</f>
        <v>57846027107036.836</v>
      </c>
      <c r="Q13" s="17">
        <f>P13*AEO_growth_calcs!Q$41</f>
        <v>56970138383952.719</v>
      </c>
      <c r="R13" s="17">
        <f>Q13*AEO_growth_calcs!R$41</f>
        <v>56078350820648.023</v>
      </c>
      <c r="S13" s="17">
        <f>R13*AEO_growth_calcs!S$41</f>
        <v>55093543471202.992</v>
      </c>
      <c r="T13" s="17">
        <f>S13*AEO_growth_calcs!T$41</f>
        <v>54116274407412.25</v>
      </c>
      <c r="U13" s="17">
        <f>T13*AEO_growth_calcs!U$41</f>
        <v>53095469405179.156</v>
      </c>
      <c r="V13" s="17">
        <f>U13*AEO_growth_calcs!V$41</f>
        <v>52030271729230.141</v>
      </c>
      <c r="W13" s="17">
        <f>V13*AEO_growth_calcs!W$41</f>
        <v>50919795101695.977</v>
      </c>
      <c r="X13" s="17">
        <f>W13*AEO_growth_calcs!X$41</f>
        <v>49763128625877.75</v>
      </c>
      <c r="Y13" s="17">
        <f>X13*AEO_growth_calcs!Y$41</f>
        <v>48731786764532.844</v>
      </c>
      <c r="Z13" s="17">
        <f>Y13*AEO_growth_calcs!Z$41</f>
        <v>47479953740624.391</v>
      </c>
      <c r="AA13" s="17">
        <f>Z13*AEO_growth_calcs!AA$41</f>
        <v>46179104626782.258</v>
      </c>
      <c r="AB13" s="17">
        <f>AA13*AEO_growth_calcs!AB$41</f>
        <v>44828259593584.367</v>
      </c>
    </row>
    <row r="14" spans="1:28" x14ac:dyDescent="0.25">
      <c r="A14" s="4" t="s">
        <v>6618</v>
      </c>
      <c r="B14" s="17">
        <f>Petroleum_calcs!B20</f>
        <v>1296323862543281.3</v>
      </c>
      <c r="C14" s="17">
        <f>B14*AEO_growth_calcs!C$42</f>
        <v>1296323862543281.3</v>
      </c>
      <c r="D14" s="17">
        <f>C14*AEO_growth_calcs!D$42</f>
        <v>1264903379246568.3</v>
      </c>
      <c r="E14" s="17">
        <f>D14*AEO_growth_calcs!E$42</f>
        <v>1273210990386611.5</v>
      </c>
      <c r="F14" s="17">
        <f>E14*AEO_growth_calcs!F$42</f>
        <v>1283962665382876.3</v>
      </c>
      <c r="G14" s="17">
        <f>F14*AEO_growth_calcs!G$42</f>
        <v>1294738453925435.5</v>
      </c>
      <c r="H14" s="17">
        <f>G14*AEO_growth_calcs!H$42</f>
        <v>1302135303268076.8</v>
      </c>
      <c r="I14" s="17">
        <f>H14*AEO_growth_calcs!I$42</f>
        <v>1300461503669809.5</v>
      </c>
      <c r="J14" s="17">
        <f>I14*AEO_growth_calcs!J$42</f>
        <v>1311993559963958</v>
      </c>
      <c r="K14" s="17">
        <f>J14*AEO_growth_calcs!K$42</f>
        <v>1308149997607058.5</v>
      </c>
      <c r="L14" s="17">
        <f>K14*AEO_growth_calcs!L$42</f>
        <v>1302267052991045</v>
      </c>
      <c r="M14" s="17">
        <f>L14*AEO_growth_calcs!M$42</f>
        <v>1305029385231159</v>
      </c>
      <c r="N14" s="17">
        <f>M14*AEO_growth_calcs!N$42</f>
        <v>1300826021379085</v>
      </c>
      <c r="O14" s="17">
        <f>N14*AEO_growth_calcs!O$42</f>
        <v>1301620627387242.3</v>
      </c>
      <c r="P14" s="17">
        <f>O14*AEO_growth_calcs!P$42</f>
        <v>1308915545650911.8</v>
      </c>
      <c r="Q14" s="17">
        <f>P14*AEO_growth_calcs!Q$42</f>
        <v>1300775360111477.5</v>
      </c>
      <c r="R14" s="17">
        <f>Q14*AEO_growth_calcs!R$42</f>
        <v>1311765203919875.3</v>
      </c>
      <c r="S14" s="17">
        <f>R14*AEO_growth_calcs!S$42</f>
        <v>1315881393879038</v>
      </c>
      <c r="T14" s="17">
        <f>S14*AEO_growth_calcs!T$42</f>
        <v>1320158391525472.8</v>
      </c>
      <c r="U14" s="17">
        <f>T14*AEO_growth_calcs!U$42</f>
        <v>1320352212711456.3</v>
      </c>
      <c r="V14" s="17">
        <f>U14*AEO_growth_calcs!V$42</f>
        <v>1318682825055414</v>
      </c>
      <c r="W14" s="17">
        <f>V14*AEO_growth_calcs!W$42</f>
        <v>1316367316067446</v>
      </c>
      <c r="X14" s="17">
        <f>W14*AEO_growth_calcs!X$42</f>
        <v>1306472851018138.8</v>
      </c>
      <c r="Y14" s="17">
        <f>X14*AEO_growth_calcs!Y$42</f>
        <v>1311767485958957.5</v>
      </c>
      <c r="Z14" s="17">
        <f>Y14*AEO_growth_calcs!Z$42</f>
        <v>1309039536441003.8</v>
      </c>
      <c r="AA14" s="17">
        <f>Z14*AEO_growth_calcs!AA$42</f>
        <v>1313163637468982.5</v>
      </c>
      <c r="AB14" s="17">
        <f>AA14*AEO_growth_calcs!AB$42</f>
        <v>1306835390960211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172151196000000</v>
      </c>
      <c r="C17" s="17">
        <f>B17*AEO_growth_calcs!C$45</f>
        <v>172151196000000</v>
      </c>
      <c r="D17" s="17">
        <f>C17*AEO_growth_calcs!D$45</f>
        <v>171225282097873.66</v>
      </c>
      <c r="E17" s="17">
        <f>D17*AEO_growth_calcs!E$45</f>
        <v>146014058251330.97</v>
      </c>
      <c r="F17" s="17">
        <f>E17*AEO_growth_calcs!F$45</f>
        <v>137117488013710.89</v>
      </c>
      <c r="G17" s="17">
        <f>F17*AEO_growth_calcs!G$45</f>
        <v>132143787830404.72</v>
      </c>
      <c r="H17" s="17">
        <f>G17*AEO_growth_calcs!H$45</f>
        <v>134380695661238.39</v>
      </c>
      <c r="I17" s="17">
        <f>H17*AEO_growth_calcs!I$45</f>
        <v>128122013979301.16</v>
      </c>
      <c r="J17" s="17">
        <f>I17*AEO_growth_calcs!J$45</f>
        <v>126208904340417.27</v>
      </c>
      <c r="K17" s="17">
        <f>J17*AEO_growth_calcs!K$45</f>
        <v>130355848791640</v>
      </c>
      <c r="L17" s="17">
        <f>K17*AEO_growth_calcs!L$45</f>
        <v>116864126850529.95</v>
      </c>
      <c r="M17" s="17">
        <f>L17*AEO_growth_calcs!M$45</f>
        <v>117049519133398.63</v>
      </c>
      <c r="N17" s="17">
        <f>M17*AEO_growth_calcs!N$45</f>
        <v>117530406238903.05</v>
      </c>
      <c r="O17" s="17">
        <f>N17*AEO_growth_calcs!O$45</f>
        <v>107631414208363.77</v>
      </c>
      <c r="P17" s="17">
        <f>O17*AEO_growth_calcs!P$45</f>
        <v>109141193724711.16</v>
      </c>
      <c r="Q17" s="17">
        <f>P17*AEO_growth_calcs!Q$45</f>
        <v>106338537659131.92</v>
      </c>
      <c r="R17" s="17">
        <f>Q17*AEO_growth_calcs!R$45</f>
        <v>100946745804807.58</v>
      </c>
      <c r="S17" s="17">
        <f>R17*AEO_growth_calcs!S$45</f>
        <v>98721482265134.141</v>
      </c>
      <c r="T17" s="17">
        <f>S17*AEO_growth_calcs!T$45</f>
        <v>108228889581615.27</v>
      </c>
      <c r="U17" s="17">
        <f>T17*AEO_growth_calcs!U$45</f>
        <v>109764921681669.41</v>
      </c>
      <c r="V17" s="17">
        <f>U17*AEO_growth_calcs!V$45</f>
        <v>108967493131745.61</v>
      </c>
      <c r="W17" s="17">
        <f>V17*AEO_growth_calcs!W$45</f>
        <v>109469619613921.27</v>
      </c>
      <c r="X17" s="17">
        <f>W17*AEO_growth_calcs!X$45</f>
        <v>113262980503187.09</v>
      </c>
      <c r="Y17" s="17">
        <f>X17*AEO_growth_calcs!Y$45</f>
        <v>118176289948227.64</v>
      </c>
      <c r="Z17" s="17">
        <f>Y17*AEO_growth_calcs!Z$45</f>
        <v>122263747397215.13</v>
      </c>
      <c r="AA17" s="17">
        <f>Z17*AEO_growth_calcs!AA$45</f>
        <v>128149871800432.44</v>
      </c>
      <c r="AB17" s="17">
        <f>AA17*AEO_growth_calcs!AB$45</f>
        <v>127328201953456.86</v>
      </c>
    </row>
    <row r="18" spans="1:28" x14ac:dyDescent="0.25">
      <c r="A18" s="4" t="s">
        <v>539</v>
      </c>
      <c r="B18" s="17">
        <f>Crude_calcs!B5</f>
        <v>1.278184496382593E+16</v>
      </c>
      <c r="C18" s="17">
        <f>B18*AEO_growth_calcs!C$46</f>
        <v>1.278184496382593E+16</v>
      </c>
      <c r="D18" s="17">
        <f>C18*AEO_growth_calcs!D$46</f>
        <v>1.2899101042414876E+16</v>
      </c>
      <c r="E18" s="17">
        <f>D18*AEO_growth_calcs!E$46</f>
        <v>1.2932848702915372E+16</v>
      </c>
      <c r="F18" s="17">
        <f>E18*AEO_growth_calcs!F$46</f>
        <v>1.3043282066358444E+16</v>
      </c>
      <c r="G18" s="17">
        <f>F18*AEO_growth_calcs!G$46</f>
        <v>1.3121174320608578E+16</v>
      </c>
      <c r="H18" s="17">
        <f>G18*AEO_growth_calcs!H$46</f>
        <v>1.3066711369694098E+16</v>
      </c>
      <c r="I18" s="17">
        <f>H18*AEO_growth_calcs!I$46</f>
        <v>1.2845737773650092E+16</v>
      </c>
      <c r="J18" s="17">
        <f>I18*AEO_growth_calcs!J$46</f>
        <v>1.2819876029337932E+16</v>
      </c>
      <c r="K18" s="17">
        <f>J18*AEO_growth_calcs!K$46</f>
        <v>1.2610486408489482E+16</v>
      </c>
      <c r="L18" s="17">
        <f>K18*AEO_growth_calcs!L$46</f>
        <v>1.244642622268079E+16</v>
      </c>
      <c r="M18" s="17">
        <f>L18*AEO_growth_calcs!M$46</f>
        <v>1.2294993043251296E+16</v>
      </c>
      <c r="N18" s="17">
        <f>M18*AEO_growth_calcs!N$46</f>
        <v>1.212300752014261E+16</v>
      </c>
      <c r="O18" s="17">
        <f>N18*AEO_growth_calcs!O$46</f>
        <v>1.2006167598045462E+16</v>
      </c>
      <c r="P18" s="17">
        <f>O18*AEO_growth_calcs!P$46</f>
        <v>1.1838107287393308E+16</v>
      </c>
      <c r="Q18" s="17">
        <f>P18*AEO_growth_calcs!Q$46</f>
        <v>1.1690218758265766E+16</v>
      </c>
      <c r="R18" s="17">
        <f>Q18*AEO_growth_calcs!R$46</f>
        <v>1.173866948146859E+16</v>
      </c>
      <c r="S18" s="17">
        <f>R18*AEO_growth_calcs!S$46</f>
        <v>1.1786505792048404E+16</v>
      </c>
      <c r="T18" s="17">
        <f>S18*AEO_growth_calcs!T$46</f>
        <v>1.1836071527273206E+16</v>
      </c>
      <c r="U18" s="17">
        <f>T18*AEO_growth_calcs!U$46</f>
        <v>1.1966475253842528E+16</v>
      </c>
      <c r="V18" s="17">
        <f>U18*AEO_growth_calcs!V$46</f>
        <v>1.2027350629086394E+16</v>
      </c>
      <c r="W18" s="17">
        <f>V18*AEO_growth_calcs!W$46</f>
        <v>1.2055917716659028E+16</v>
      </c>
      <c r="X18" s="17">
        <f>W18*AEO_growth_calcs!X$46</f>
        <v>1.2013213300119102E+16</v>
      </c>
      <c r="Y18" s="17">
        <f>X18*AEO_growth_calcs!Y$46</f>
        <v>1.1970559768210476E+16</v>
      </c>
      <c r="Z18" s="17">
        <f>Y18*AEO_growth_calcs!Z$46</f>
        <v>1.189949004448869E+16</v>
      </c>
      <c r="AA18" s="17">
        <f>Z18*AEO_growth_calcs!AA$46</f>
        <v>1.1765071692631262E+16</v>
      </c>
      <c r="AB18" s="17">
        <f>AA18*AEO_growth_calcs!AB$46</f>
        <v>1.1590361261444286E+16</v>
      </c>
    </row>
    <row r="19" spans="1:28" x14ac:dyDescent="0.25">
      <c r="A19" s="4" t="s">
        <v>6621</v>
      </c>
      <c r="B19" s="17">
        <f>Petroleum_calcs!B21</f>
        <v>251815224175918.16</v>
      </c>
      <c r="C19" s="17">
        <f>B19*AEO_growth_calcs!C$47</f>
        <v>251815224175918.16</v>
      </c>
      <c r="D19" s="17">
        <f>C19*AEO_growth_calcs!D$47</f>
        <v>245711690735166.31</v>
      </c>
      <c r="E19" s="17">
        <f>D19*AEO_growth_calcs!E$47</f>
        <v>247325471844997.97</v>
      </c>
      <c r="F19" s="17">
        <f>E19*AEO_growth_calcs!F$47</f>
        <v>249414020492200.44</v>
      </c>
      <c r="G19" s="17">
        <f>F19*AEO_growth_calcs!G$47</f>
        <v>251507253276015.09</v>
      </c>
      <c r="H19" s="17">
        <f>G19*AEO_growth_calcs!H$47</f>
        <v>252944115875889.13</v>
      </c>
      <c r="I19" s="17">
        <f>H19*AEO_growth_calcs!I$47</f>
        <v>252618974733893.69</v>
      </c>
      <c r="J19" s="17">
        <f>I19*AEO_growth_calcs!J$47</f>
        <v>254859115045145.09</v>
      </c>
      <c r="K19" s="17">
        <f>J19*AEO_growth_calcs!K$47</f>
        <v>254112490266798.5</v>
      </c>
      <c r="L19" s="17">
        <f>K19*AEO_growth_calcs!L$47</f>
        <v>252969708698009.38</v>
      </c>
      <c r="M19" s="17">
        <f>L19*AEO_growth_calcs!M$47</f>
        <v>253506300928077.53</v>
      </c>
      <c r="N19" s="17">
        <f>M19*AEO_growth_calcs!N$47</f>
        <v>252689783511954.13</v>
      </c>
      <c r="O19" s="17">
        <f>N19*AEO_growth_calcs!O$47</f>
        <v>252844138373310.34</v>
      </c>
      <c r="P19" s="17">
        <f>O19*AEO_growth_calcs!P$47</f>
        <v>254261200521890.19</v>
      </c>
      <c r="Q19" s="17">
        <f>P19*AEO_growth_calcs!Q$47</f>
        <v>252679942392131.91</v>
      </c>
      <c r="R19" s="17">
        <f>Q19*AEO_growth_calcs!R$47</f>
        <v>254814756123663.91</v>
      </c>
      <c r="S19" s="17">
        <f>R19*AEO_growth_calcs!S$47</f>
        <v>255614339720994.03</v>
      </c>
      <c r="T19" s="17">
        <f>S19*AEO_growth_calcs!T$47</f>
        <v>256445160746708.91</v>
      </c>
      <c r="U19" s="17">
        <f>T19*AEO_growth_calcs!U$47</f>
        <v>256482811157079.91</v>
      </c>
      <c r="V19" s="17">
        <f>U19*AEO_growth_calcs!V$47</f>
        <v>256158527049543.63</v>
      </c>
      <c r="W19" s="17">
        <f>V19*AEO_growth_calcs!W$47</f>
        <v>255708731723133.03</v>
      </c>
      <c r="X19" s="17">
        <f>W19*AEO_growth_calcs!X$47</f>
        <v>253786698960730.69</v>
      </c>
      <c r="Y19" s="17">
        <f>X19*AEO_growth_calcs!Y$47</f>
        <v>254815199417349.72</v>
      </c>
      <c r="Z19" s="17">
        <f>Y19*AEO_growth_calcs!Z$47</f>
        <v>254285286145479.22</v>
      </c>
      <c r="AA19" s="17">
        <f>Z19*AEO_growth_calcs!AA$47</f>
        <v>255086406494253.13</v>
      </c>
      <c r="AB19" s="17">
        <f>AA19*AEO_growth_calcs!AB$47</f>
        <v>253857123550930.31</v>
      </c>
    </row>
    <row r="20" spans="1:28" x14ac:dyDescent="0.25">
      <c r="A20" s="4" t="s">
        <v>6622</v>
      </c>
      <c r="B20" s="17">
        <f>Petroleum_calcs!B22</f>
        <v>1274597072775926.5</v>
      </c>
      <c r="C20" s="17">
        <f>B20*AEO_growth_calcs!C$48</f>
        <v>1274597072775926.5</v>
      </c>
      <c r="D20" s="17">
        <f>C20*AEO_growth_calcs!D$48</f>
        <v>1301661954178258</v>
      </c>
      <c r="E20" s="17">
        <f>D20*AEO_growth_calcs!E$48</f>
        <v>1441077009368114.5</v>
      </c>
      <c r="F20" s="17">
        <f>E20*AEO_growth_calcs!F$48</f>
        <v>1427339230040676.3</v>
      </c>
      <c r="G20" s="17">
        <f>F20*AEO_growth_calcs!G$48</f>
        <v>1431125654565047.3</v>
      </c>
      <c r="H20" s="17">
        <f>G20*AEO_growth_calcs!H$48</f>
        <v>1438669381068235.8</v>
      </c>
      <c r="I20" s="17">
        <f>H20*AEO_growth_calcs!I$48</f>
        <v>1508810456163347</v>
      </c>
      <c r="J20" s="17">
        <f>I20*AEO_growth_calcs!J$48</f>
        <v>1575640281375654.5</v>
      </c>
      <c r="K20" s="17">
        <f>J20*AEO_growth_calcs!K$48</f>
        <v>1639037101429964.8</v>
      </c>
      <c r="L20" s="17">
        <f>K20*AEO_growth_calcs!L$48</f>
        <v>1684154834926264.3</v>
      </c>
      <c r="M20" s="17">
        <f>L20*AEO_growth_calcs!M$48</f>
        <v>1718537537436052.8</v>
      </c>
      <c r="N20" s="17">
        <f>M20*AEO_growth_calcs!N$48</f>
        <v>1737200646713391.5</v>
      </c>
      <c r="O20" s="17">
        <f>N20*AEO_growth_calcs!O$48</f>
        <v>1766541693625223.3</v>
      </c>
      <c r="P20" s="17">
        <f>O20*AEO_growth_calcs!P$48</f>
        <v>1797789197798771.8</v>
      </c>
      <c r="Q20" s="17">
        <f>P20*AEO_growth_calcs!Q$48</f>
        <v>1824797479451554.3</v>
      </c>
      <c r="R20" s="17">
        <f>Q20*AEO_growth_calcs!R$48</f>
        <v>1869777991462028</v>
      </c>
      <c r="S20" s="17">
        <f>R20*AEO_growth_calcs!S$48</f>
        <v>1909590650177147</v>
      </c>
      <c r="T20" s="17">
        <f>S20*AEO_growth_calcs!T$48</f>
        <v>1931535886791735.5</v>
      </c>
      <c r="U20" s="17">
        <f>T20*AEO_growth_calcs!U$48</f>
        <v>1941342780606127.8</v>
      </c>
      <c r="V20" s="17">
        <f>U20*AEO_growth_calcs!V$48</f>
        <v>1933169217355045.5</v>
      </c>
      <c r="W20" s="17">
        <f>V20*AEO_growth_calcs!W$48</f>
        <v>1912995190926214.5</v>
      </c>
      <c r="X20" s="17">
        <f>W20*AEO_growth_calcs!X$48</f>
        <v>1896185887980780</v>
      </c>
      <c r="Y20" s="17">
        <f>X20*AEO_growth_calcs!Y$48</f>
        <v>1899902714557302.3</v>
      </c>
      <c r="Z20" s="17">
        <f>Y20*AEO_growth_calcs!Z$48</f>
        <v>1911880801089880.3</v>
      </c>
      <c r="AA20" s="17">
        <f>Z20*AEO_growth_calcs!AA$48</f>
        <v>1918749279418210.8</v>
      </c>
      <c r="AB20" s="17">
        <f>AA20*AEO_growth_calcs!AB$48</f>
        <v>1914478137271244.3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51720500000000</v>
      </c>
      <c r="C22" s="17">
        <f>B22*AEO_growth_calcs!C$50</f>
        <v>51720500000000</v>
      </c>
      <c r="D22" s="17">
        <f>C22*AEO_growth_calcs!D$50</f>
        <v>49118662828435.734</v>
      </c>
      <c r="E22" s="17">
        <f>D22*AEO_growth_calcs!E$50</f>
        <v>49023353134646.758</v>
      </c>
      <c r="F22" s="17">
        <f>E22*AEO_growth_calcs!F$50</f>
        <v>49086300460963.477</v>
      </c>
      <c r="G22" s="17">
        <f>F22*AEO_growth_calcs!G$50</f>
        <v>49570438280242.961</v>
      </c>
      <c r="H22" s="17">
        <f>G22*AEO_growth_calcs!H$50</f>
        <v>49462637524436.477</v>
      </c>
      <c r="I22" s="17">
        <f>H22*AEO_growth_calcs!I$50</f>
        <v>48896781959698.25</v>
      </c>
      <c r="J22" s="17">
        <f>I22*AEO_growth_calcs!J$50</f>
        <v>48769159100059.938</v>
      </c>
      <c r="K22" s="17">
        <f>J22*AEO_growth_calcs!K$50</f>
        <v>49005769704657.555</v>
      </c>
      <c r="L22" s="17">
        <f>K22*AEO_growth_calcs!L$50</f>
        <v>50013837155748.938</v>
      </c>
      <c r="M22" s="17">
        <f>L22*AEO_growth_calcs!M$50</f>
        <v>50491867823584.117</v>
      </c>
      <c r="N22" s="17">
        <f>M22*AEO_growth_calcs!N$50</f>
        <v>50625966846838.609</v>
      </c>
      <c r="O22" s="17">
        <f>N22*AEO_growth_calcs!O$50</f>
        <v>51532110060960.391</v>
      </c>
      <c r="P22" s="17">
        <f>O22*AEO_growth_calcs!P$50</f>
        <v>52002123939361.883</v>
      </c>
      <c r="Q22" s="17">
        <f>P22*AEO_growth_calcs!Q$50</f>
        <v>52386702274673.125</v>
      </c>
      <c r="R22" s="17">
        <f>Q22*AEO_growth_calcs!R$50</f>
        <v>52450270771479.141</v>
      </c>
      <c r="S22" s="17">
        <f>R22*AEO_growth_calcs!S$50</f>
        <v>52772744358266.078</v>
      </c>
      <c r="T22" s="17">
        <f>S22*AEO_growth_calcs!T$50</f>
        <v>53007706708496.055</v>
      </c>
      <c r="U22" s="17">
        <f>T22*AEO_growth_calcs!U$50</f>
        <v>53500073499208.055</v>
      </c>
      <c r="V22" s="17">
        <f>U22*AEO_growth_calcs!V$50</f>
        <v>54572650428143.695</v>
      </c>
      <c r="W22" s="17">
        <f>V22*AEO_growth_calcs!W$50</f>
        <v>55297605590780.031</v>
      </c>
      <c r="X22" s="17">
        <f>W22*AEO_growth_calcs!X$50</f>
        <v>55681956368585.289</v>
      </c>
      <c r="Y22" s="17">
        <f>X22*AEO_growth_calcs!Y$50</f>
        <v>56240376338060.508</v>
      </c>
      <c r="Z22" s="17">
        <f>Y22*AEO_growth_calcs!Z$50</f>
        <v>56605968997129.469</v>
      </c>
      <c r="AA22" s="17">
        <f>Z22*AEO_growth_calcs!AA$50</f>
        <v>56889148937816.023</v>
      </c>
      <c r="AB22" s="17">
        <f>AA22*AEO_growth_calcs!AB$50</f>
        <v>57217083904746.508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7894640557000000</v>
      </c>
      <c r="C4" s="17">
        <f>MAX(VLOOKUP("zero_test", Keys!$B:$C, 2, FALSE), $B4*AEO_growth_calcs!C$56, 'BFPIaE-production'!C4-Demand_calcs!C6)</f>
        <v>7894640557000000</v>
      </c>
      <c r="D4" s="17">
        <f>MAX(VLOOKUP("zero_test", Keys!$B:$C, 2, FALSE), $B4*AEO_growth_calcs!D$56, 'BFPIaE-production'!D4-Demand_calcs!D6)</f>
        <v>7938097089428154</v>
      </c>
      <c r="E4" s="17">
        <f>MAX(VLOOKUP("zero_test", Keys!$B:$C, 2, FALSE), $B4*AEO_growth_calcs!E$56, 'BFPIaE-production'!E4-Demand_calcs!E6)</f>
        <v>8002866499701126</v>
      </c>
      <c r="F4" s="17">
        <f>MAX(VLOOKUP("zero_test", Keys!$B:$C, 2, FALSE), $B4*AEO_growth_calcs!F$56, 'BFPIaE-production'!F4-Demand_calcs!F6)</f>
        <v>8221751848957680</v>
      </c>
      <c r="G4" s="17">
        <f>MAX(VLOOKUP("zero_test", Keys!$B:$C, 2, FALSE), $B4*AEO_growth_calcs!G$56, 'BFPIaE-production'!G4-Demand_calcs!G6)</f>
        <v>8311627349690201</v>
      </c>
      <c r="H4" s="17">
        <f>MAX(VLOOKUP("zero_test", Keys!$B:$C, 2, FALSE), $B4*AEO_growth_calcs!H$56, 'BFPIaE-production'!H4-Demand_calcs!H6)</f>
        <v>8544592533113926</v>
      </c>
      <c r="I4" s="17">
        <f>MAX(VLOOKUP("zero_test", Keys!$B:$C, 2, FALSE), $B4*AEO_growth_calcs!I$56, 'BFPIaE-production'!I4-Demand_calcs!I6)</f>
        <v>8615609938281155</v>
      </c>
      <c r="J4" s="17">
        <f>MAX(VLOOKUP("zero_test", Keys!$B:$C, 2, FALSE), $B4*AEO_growth_calcs!J$56, 'BFPIaE-production'!J4-Demand_calcs!J6)</f>
        <v>8641062854303694</v>
      </c>
      <c r="K4" s="17">
        <f>MAX(VLOOKUP("zero_test", Keys!$B:$C, 2, FALSE), $B4*AEO_growth_calcs!K$56, 'BFPIaE-production'!K4-Demand_calcs!K6)</f>
        <v>8611275971203047</v>
      </c>
      <c r="L4" s="17">
        <f>MAX(VLOOKUP("zero_test", Keys!$B:$C, 2, FALSE), $B4*AEO_growth_calcs!L$56, 'BFPIaE-production'!L4-Demand_calcs!L6)</f>
        <v>8642440483033663</v>
      </c>
      <c r="M4" s="17">
        <f>MAX(VLOOKUP("zero_test", Keys!$B:$C, 2, FALSE), $B4*AEO_growth_calcs!M$56, 'BFPIaE-production'!M4-Demand_calcs!M6)</f>
        <v>8530641159650988</v>
      </c>
      <c r="N4" s="17">
        <f>MAX(VLOOKUP("zero_test", Keys!$B:$C, 2, FALSE), $B4*AEO_growth_calcs!N$56, 'BFPIaE-production'!N4-Demand_calcs!N6)</f>
        <v>8319167470383172</v>
      </c>
      <c r="O4" s="17">
        <f>MAX(VLOOKUP("zero_test", Keys!$B:$C, 2, FALSE), $B4*AEO_growth_calcs!O$56, 'BFPIaE-production'!O4-Demand_calcs!O6)</f>
        <v>8146788426205273</v>
      </c>
      <c r="P4" s="17">
        <f>MAX(VLOOKUP("zero_test", Keys!$B:$C, 2, FALSE), $B4*AEO_growth_calcs!P$56, 'BFPIaE-production'!P4-Demand_calcs!P6)</f>
        <v>8045071663491907</v>
      </c>
      <c r="Q4" s="17">
        <f>MAX(VLOOKUP("zero_test", Keys!$B:$C, 2, FALSE), $B4*AEO_growth_calcs!Q$56, 'BFPIaE-production'!Q4-Demand_calcs!Q6)</f>
        <v>7885445943125662</v>
      </c>
      <c r="R4" s="17">
        <f>MAX(VLOOKUP("zero_test", Keys!$B:$C, 2, FALSE), $B4*AEO_growth_calcs!R$56, 'BFPIaE-production'!R4-Demand_calcs!R6)</f>
        <v>7870214501381933</v>
      </c>
      <c r="S4" s="17">
        <f>MAX(VLOOKUP("zero_test", Keys!$B:$C, 2, FALSE), $B4*AEO_growth_calcs!S$56, 'BFPIaE-production'!S4-Demand_calcs!S6)</f>
        <v>7902728354913782</v>
      </c>
      <c r="T4" s="17">
        <f>MAX(VLOOKUP("zero_test", Keys!$B:$C, 2, FALSE), $B4*AEO_growth_calcs!T$56, 'BFPIaE-production'!T4-Demand_calcs!T6)</f>
        <v>7957278537365659</v>
      </c>
      <c r="U4" s="17">
        <f>MAX(VLOOKUP("zero_test", Keys!$B:$C, 2, FALSE), $B4*AEO_growth_calcs!U$56, 'BFPIaE-production'!U4-Demand_calcs!U6)</f>
        <v>8033811133752484</v>
      </c>
      <c r="V4" s="17">
        <f>MAX(VLOOKUP("zero_test", Keys!$B:$C, 2, FALSE), $B4*AEO_growth_calcs!V$56, 'BFPIaE-production'!V4-Demand_calcs!V6)</f>
        <v>8203091625055288</v>
      </c>
      <c r="W4" s="17">
        <f>MAX(VLOOKUP("zero_test", Keys!$B:$C, 2, FALSE), $B4*AEO_growth_calcs!W$56, 'BFPIaE-production'!W4-Demand_calcs!W6)</f>
        <v>8316015873598445</v>
      </c>
      <c r="X4" s="17">
        <f>MAX(VLOOKUP("zero_test", Keys!$B:$C, 2, FALSE), $B4*AEO_growth_calcs!X$56, 'BFPIaE-production'!X4-Demand_calcs!X6)</f>
        <v>8389287530309900</v>
      </c>
      <c r="Y4" s="17">
        <f>MAX(VLOOKUP("zero_test", Keys!$B:$C, 2, FALSE), $B4*AEO_growth_calcs!Y$56, 'BFPIaE-production'!Y4-Demand_calcs!Y6)</f>
        <v>8475233701428812</v>
      </c>
      <c r="Z4" s="17">
        <f>MAX(VLOOKUP("zero_test", Keys!$B:$C, 2, FALSE), $B4*AEO_growth_calcs!Z$56, 'BFPIaE-production'!Z4-Demand_calcs!Z6)</f>
        <v>8559654344377412</v>
      </c>
      <c r="AA4" s="17">
        <f>MAX(VLOOKUP("zero_test", Keys!$B:$C, 2, FALSE), $B4*AEO_growth_calcs!AA$56, 'BFPIaE-production'!AA4-Demand_calcs!AA6)</f>
        <v>8664762066236950</v>
      </c>
      <c r="AB4" s="17">
        <f>MAX(VLOOKUP("zero_test", Keys!$B:$C, 2, FALSE), $B4*AEO_growth_calcs!AB$56, 'BFPIaE-production'!AB4-Demand_calcs!AB6)</f>
        <v>8784030082126589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1026170793091502.8</v>
      </c>
      <c r="C10" s="17">
        <f>MAX(VLOOKUP("zero_test", Keys!$B:$C, 2, FALSE), $B10*AEO_growth_calcs!C$62, 'BFPIaE-production'!C10-Demand_calcs!C12)</f>
        <v>4579541066420698</v>
      </c>
      <c r="D10" s="17">
        <f>MAX(VLOOKUP("zero_test", Keys!$B:$C, 2, FALSE), $B10*AEO_growth_calcs!D$62, 'BFPIaE-production'!D10-Demand_calcs!D12)</f>
        <v>4451241028778703</v>
      </c>
      <c r="E10" s="17">
        <f>MAX(VLOOKUP("zero_test", Keys!$B:$C, 2, FALSE), $B10*AEO_growth_calcs!E$62, 'BFPIaE-production'!E10-Demand_calcs!E12)</f>
        <v>4510252772281300</v>
      </c>
      <c r="F10" s="17">
        <f>MAX(VLOOKUP("zero_test", Keys!$B:$C, 2, FALSE), $B10*AEO_growth_calcs!F$62, 'BFPIaE-production'!F10-Demand_calcs!F12)</f>
        <v>4586076451024556</v>
      </c>
      <c r="G10" s="17">
        <f>MAX(VLOOKUP("zero_test", Keys!$B:$C, 2, FALSE), $B10*AEO_growth_calcs!G$62, 'BFPIaE-production'!G10-Demand_calcs!G12)</f>
        <v>4662212946735486</v>
      </c>
      <c r="H10" s="17">
        <f>MAX(VLOOKUP("zero_test", Keys!$B:$C, 2, FALSE), $B10*AEO_growth_calcs!H$62, 'BFPIaE-production'!H10-Demand_calcs!H12)</f>
        <v>4723235316881831</v>
      </c>
      <c r="I10" s="17">
        <f>MAX(VLOOKUP("zero_test", Keys!$B:$C, 2, FALSE), $B10*AEO_growth_calcs!I$62, 'BFPIaE-production'!I10-Demand_calcs!I12)</f>
        <v>4731536522065908</v>
      </c>
      <c r="J10" s="17">
        <f>MAX(VLOOKUP("zero_test", Keys!$B:$C, 2, FALSE), $B10*AEO_growth_calcs!J$62, 'BFPIaE-production'!J10-Demand_calcs!J12)</f>
        <v>4803177287785013</v>
      </c>
      <c r="K10" s="17">
        <f>MAX(VLOOKUP("zero_test", Keys!$B:$C, 2, FALSE), $B10*AEO_growth_calcs!K$62, 'BFPIaE-production'!K10-Demand_calcs!K12)</f>
        <v>4805315633392230</v>
      </c>
      <c r="L10" s="17">
        <f>MAX(VLOOKUP("zero_test", Keys!$B:$C, 2, FALSE), $B10*AEO_growth_calcs!L$62, 'BFPIaE-production'!L10-Demand_calcs!L12)</f>
        <v>4798677605802988</v>
      </c>
      <c r="M10" s="17">
        <f>MAX(VLOOKUP("zero_test", Keys!$B:$C, 2, FALSE), $B10*AEO_growth_calcs!M$62, 'BFPIaE-production'!M10-Demand_calcs!M12)</f>
        <v>4836307520516012</v>
      </c>
      <c r="N10" s="17">
        <f>MAX(VLOOKUP("zero_test", Keys!$B:$C, 2, FALSE), $B10*AEO_growth_calcs!N$62, 'BFPIaE-production'!N10-Demand_calcs!N12)</f>
        <v>4841685542914750</v>
      </c>
      <c r="O10" s="17">
        <f>MAX(VLOOKUP("zero_test", Keys!$B:$C, 2, FALSE), $B10*AEO_growth_calcs!O$62, 'BFPIaE-production'!O10-Demand_calcs!O12)</f>
        <v>4871547284063954</v>
      </c>
      <c r="P10" s="17">
        <f>MAX(VLOOKUP("zero_test", Keys!$B:$C, 2, FALSE), $B10*AEO_growth_calcs!P$62, 'BFPIaE-production'!P10-Demand_calcs!P12)</f>
        <v>4933672176176604</v>
      </c>
      <c r="Q10" s="17">
        <f>MAX(VLOOKUP("zero_test", Keys!$B:$C, 2, FALSE), $B10*AEO_growth_calcs!Q$62, 'BFPIaE-production'!Q10-Demand_calcs!Q12)</f>
        <v>4924754848906961</v>
      </c>
      <c r="R10" s="17">
        <f>MAX(VLOOKUP("zero_test", Keys!$B:$C, 2, FALSE), $B10*AEO_growth_calcs!R$62, 'BFPIaE-production'!R10-Demand_calcs!R12)</f>
        <v>5008397208488639</v>
      </c>
      <c r="S10" s="17">
        <f>MAX(VLOOKUP("zero_test", Keys!$B:$C, 2, FALSE), $B10*AEO_growth_calcs!S$62, 'BFPIaE-production'!S10-Demand_calcs!S12)</f>
        <v>5060593890995415</v>
      </c>
      <c r="T10" s="17">
        <f>MAX(VLOOKUP("zero_test", Keys!$B:$C, 2, FALSE), $B10*AEO_growth_calcs!T$62, 'BFPIaE-production'!T10-Demand_calcs!T12)</f>
        <v>5106184660788178</v>
      </c>
      <c r="U10" s="17">
        <f>MAX(VLOOKUP("zero_test", Keys!$B:$C, 2, FALSE), $B10*AEO_growth_calcs!U$62, 'BFPIaE-production'!U10-Demand_calcs!U12)</f>
        <v>5133596431556718</v>
      </c>
      <c r="V10" s="17">
        <f>MAX(VLOOKUP("zero_test", Keys!$B:$C, 2, FALSE), $B10*AEO_growth_calcs!V$62, 'BFPIaE-production'!V10-Demand_calcs!V12)</f>
        <v>5151922989372108</v>
      </c>
      <c r="W10" s="17">
        <f>MAX(VLOOKUP("zero_test", Keys!$B:$C, 2, FALSE), $B10*AEO_growth_calcs!W$62, 'BFPIaE-production'!W10-Demand_calcs!W12)</f>
        <v>5166889770457517</v>
      </c>
      <c r="X10" s="17">
        <f>MAX(VLOOKUP("zero_test", Keys!$B:$C, 2, FALSE), $B10*AEO_growth_calcs!X$62, 'BFPIaE-production'!X10-Demand_calcs!X12)</f>
        <v>5145361643476692</v>
      </c>
      <c r="Y10" s="17">
        <f>MAX(VLOOKUP("zero_test", Keys!$B:$C, 2, FALSE), $B10*AEO_growth_calcs!Y$62, 'BFPIaE-production'!Y10-Demand_calcs!Y12)</f>
        <v>5196046646056559</v>
      </c>
      <c r="Z10" s="17">
        <f>MAX(VLOOKUP("zero_test", Keys!$B:$C, 2, FALSE), $B10*AEO_growth_calcs!Z$62, 'BFPIaE-production'!Z10-Demand_calcs!Z12)</f>
        <v>5207504817366839</v>
      </c>
      <c r="AA10" s="17">
        <f>MAX(VLOOKUP("zero_test", Keys!$B:$C, 2, FALSE), $B10*AEO_growth_calcs!AA$62, 'BFPIaE-production'!AA10-Demand_calcs!AA12)</f>
        <v>5250457770109068</v>
      </c>
      <c r="AB10" s="17">
        <f>MAX(VLOOKUP("zero_test", Keys!$B:$C, 2, FALSE), $B10*AEO_growth_calcs!AB$62, 'BFPIaE-production'!AB10-Demand_calcs!AB12)</f>
        <v>5241848271766673</v>
      </c>
    </row>
    <row r="11" spans="1:28" x14ac:dyDescent="0.25">
      <c r="A11" s="4" t="s">
        <v>6617</v>
      </c>
      <c r="B11" s="17">
        <f>Petroleum_calcs!B33</f>
        <v>1503481154177627.5</v>
      </c>
      <c r="C11" s="17">
        <f>MAX(VLOOKUP("zero_test", Keys!$B:$C, 2, FALSE), $B11*AEO_growth_calcs!C$63, 'BFPIaE-production'!C11-Demand_calcs!C13)</f>
        <v>2442095361419798.5</v>
      </c>
      <c r="D11" s="17">
        <f>MAX(VLOOKUP("zero_test", Keys!$B:$C, 2, FALSE), $B11*AEO_growth_calcs!D$63, 'BFPIaE-production'!D11-Demand_calcs!D13)</f>
        <v>2339507769351487</v>
      </c>
      <c r="E11" s="17">
        <f>MAX(VLOOKUP("zero_test", Keys!$B:$C, 2, FALSE), $B11*AEO_growth_calcs!E$63, 'BFPIaE-production'!E11-Demand_calcs!E13)</f>
        <v>2356251379695692.5</v>
      </c>
      <c r="F11" s="17">
        <f>MAX(VLOOKUP("zero_test", Keys!$B:$C, 2, FALSE), $B11*AEO_growth_calcs!F$63, 'BFPIaE-production'!F11-Demand_calcs!F13)</f>
        <v>2379877627464555</v>
      </c>
      <c r="G11" s="17">
        <f>MAX(VLOOKUP("zero_test", Keys!$B:$C, 2, FALSE), $B11*AEO_growth_calcs!G$63, 'BFPIaE-production'!G11-Demand_calcs!G13)</f>
        <v>2404500013757030</v>
      </c>
      <c r="H11" s="17">
        <f>MAX(VLOOKUP("zero_test", Keys!$B:$C, 2, FALSE), $B11*AEO_growth_calcs!H$63, 'BFPIaE-production'!H11-Demand_calcs!H13)</f>
        <v>2414155059296212</v>
      </c>
      <c r="I11" s="17">
        <f>MAX(VLOOKUP("zero_test", Keys!$B:$C, 2, FALSE), $B11*AEO_growth_calcs!I$63, 'BFPIaE-production'!I11-Demand_calcs!I13)</f>
        <v>2399196008275600.5</v>
      </c>
      <c r="J11" s="17">
        <f>MAX(VLOOKUP("zero_test", Keys!$B:$C, 2, FALSE), $B11*AEO_growth_calcs!J$63, 'BFPIaE-production'!J11-Demand_calcs!J13)</f>
        <v>2419764862712363.5</v>
      </c>
      <c r="K11" s="17">
        <f>MAX(VLOOKUP("zero_test", Keys!$B:$C, 2, FALSE), $B11*AEO_growth_calcs!K$63, 'BFPIaE-production'!K11-Demand_calcs!K13)</f>
        <v>2401597526683943</v>
      </c>
      <c r="L11" s="17">
        <f>MAX(VLOOKUP("zero_test", Keys!$B:$C, 2, FALSE), $B11*AEO_growth_calcs!L$63, 'BFPIaE-production'!L11-Demand_calcs!L13)</f>
        <v>2377382163784835.5</v>
      </c>
      <c r="M11" s="17">
        <f>MAX(VLOOKUP("zero_test", Keys!$B:$C, 2, FALSE), $B11*AEO_growth_calcs!M$63, 'BFPIaE-production'!M11-Demand_calcs!M13)</f>
        <v>2378876964246681.5</v>
      </c>
      <c r="N11" s="17">
        <f>MAX(VLOOKUP("zero_test", Keys!$B:$C, 2, FALSE), $B11*AEO_growth_calcs!N$63, 'BFPIaE-production'!N11-Demand_calcs!N13)</f>
        <v>2362178692518955</v>
      </c>
      <c r="O11" s="17">
        <f>MAX(VLOOKUP("zero_test", Keys!$B:$C, 2, FALSE), $B11*AEO_growth_calcs!O$63, 'BFPIaE-production'!O11-Demand_calcs!O13)</f>
        <v>2361099158505197.5</v>
      </c>
      <c r="P11" s="17">
        <f>MAX(VLOOKUP("zero_test", Keys!$B:$C, 2, FALSE), $B11*AEO_growth_calcs!P$63, 'BFPIaE-production'!P11-Demand_calcs!P13)</f>
        <v>2380126164543940</v>
      </c>
      <c r="Q11" s="17">
        <f>MAX(VLOOKUP("zero_test", Keys!$B:$C, 2, FALSE), $B11*AEO_growth_calcs!Q$63, 'BFPIaE-production'!Q11-Demand_calcs!Q13)</f>
        <v>2356593977513514.5</v>
      </c>
      <c r="R11" s="17">
        <f>MAX(VLOOKUP("zero_test", Keys!$B:$C, 2, FALSE), $B11*AEO_growth_calcs!R$63, 'BFPIaE-production'!R11-Demand_calcs!R13)</f>
        <v>2386087176756905.5</v>
      </c>
      <c r="S11" s="17">
        <f>MAX(VLOOKUP("zero_test", Keys!$B:$C, 2, FALSE), $B11*AEO_growth_calcs!S$63, 'BFPIaE-production'!S11-Demand_calcs!S13)</f>
        <v>2396364864105899.5</v>
      </c>
      <c r="T11" s="17">
        <f>MAX(VLOOKUP("zero_test", Keys!$B:$C, 2, FALSE), $B11*AEO_growth_calcs!T$63, 'BFPIaE-production'!T11-Demand_calcs!T13)</f>
        <v>2410746184069762</v>
      </c>
      <c r="U11" s="17">
        <f>MAX(VLOOKUP("zero_test", Keys!$B:$C, 2, FALSE), $B11*AEO_growth_calcs!U$63, 'BFPIaE-production'!U11-Demand_calcs!U13)</f>
        <v>2414550856492980.5</v>
      </c>
      <c r="V11" s="17">
        <f>MAX(VLOOKUP("zero_test", Keys!$B:$C, 2, FALSE), $B11*AEO_growth_calcs!V$63, 'BFPIaE-production'!V11-Demand_calcs!V13)</f>
        <v>2412982299271644</v>
      </c>
      <c r="W11" s="17">
        <f>MAX(VLOOKUP("zero_test", Keys!$B:$C, 2, FALSE), $B11*AEO_growth_calcs!W$63, 'BFPIaE-production'!W11-Demand_calcs!W13)</f>
        <v>2406166211515445.5</v>
      </c>
      <c r="X11" s="17">
        <f>MAX(VLOOKUP("zero_test", Keys!$B:$C, 2, FALSE), $B11*AEO_growth_calcs!X$63, 'BFPIaE-production'!X11-Demand_calcs!X13)</f>
        <v>2377017273470779</v>
      </c>
      <c r="Y11" s="17">
        <f>MAX(VLOOKUP("zero_test", Keys!$B:$C, 2, FALSE), $B11*AEO_growth_calcs!Y$63, 'BFPIaE-production'!Y11-Demand_calcs!Y13)</f>
        <v>2389529547342737.5</v>
      </c>
      <c r="Z11" s="17">
        <f>MAX(VLOOKUP("zero_test", Keys!$B:$C, 2, FALSE), $B11*AEO_growth_calcs!Z$63, 'BFPIaE-production'!Z11-Demand_calcs!Z13)</f>
        <v>2381003503040740</v>
      </c>
      <c r="AA11" s="17">
        <f>MAX(VLOOKUP("zero_test", Keys!$B:$C, 2, FALSE), $B11*AEO_growth_calcs!AA$63, 'BFPIaE-production'!AA11-Demand_calcs!AA13)</f>
        <v>2391956413753948</v>
      </c>
      <c r="AB11" s="17">
        <f>MAX(VLOOKUP("zero_test", Keys!$B:$C, 2, FALSE), $B11*AEO_growth_calcs!AB$63, 'BFPIaE-production'!AB11-Demand_calcs!AB13)</f>
        <v>2373250221873081.5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31125156516874.867</v>
      </c>
      <c r="D13" s="17">
        <f>MAX(VLOOKUP("zero_test", Keys!$B:$C, 2, FALSE), $B13*AEO_growth_calcs!D$65, 'BFPIaE-production'!D13-Demand_calcs!D15)</f>
        <v>40740941753631.648</v>
      </c>
      <c r="E13" s="17">
        <f>MAX(VLOOKUP("zero_test", Keys!$B:$C, 2, FALSE), $B13*AEO_growth_calcs!E$65, 'BFPIaE-production'!E13-Demand_calcs!E15)</f>
        <v>38115928918385.266</v>
      </c>
      <c r="F13" s="17">
        <f>MAX(VLOOKUP("zero_test", Keys!$B:$C, 2, FALSE), $B13*AEO_growth_calcs!F$65, 'BFPIaE-production'!F13-Demand_calcs!F15)</f>
        <v>39663757860717.102</v>
      </c>
      <c r="G13" s="17">
        <f>MAX(VLOOKUP("zero_test", Keys!$B:$C, 2, FALSE), $B13*AEO_growth_calcs!G$65, 'BFPIaE-production'!G13-Demand_calcs!G15)</f>
        <v>40368454395728.82</v>
      </c>
      <c r="H13" s="17">
        <f>MAX(VLOOKUP("zero_test", Keys!$B:$C, 2, FALSE), $B13*AEO_growth_calcs!H$65, 'BFPIaE-production'!H13-Demand_calcs!H15)</f>
        <v>29650438483628.961</v>
      </c>
      <c r="I13" s="17">
        <f>MAX(VLOOKUP("zero_test", Keys!$B:$C, 2, FALSE), $B13*AEO_growth_calcs!I$65, 'BFPIaE-production'!I13-Demand_calcs!I15)</f>
        <v>31852896328697.055</v>
      </c>
      <c r="J13" s="17">
        <f>MAX(VLOOKUP("zero_test", Keys!$B:$C, 2, FALSE), $B13*AEO_growth_calcs!J$65, 'BFPIaE-production'!J13-Demand_calcs!J15)</f>
        <v>32737533338602.906</v>
      </c>
      <c r="K13" s="17">
        <f>MAX(VLOOKUP("zero_test", Keys!$B:$C, 2, FALSE), $B13*AEO_growth_calcs!K$65, 'BFPIaE-production'!K13-Demand_calcs!K15)</f>
        <v>35136414764185.969</v>
      </c>
      <c r="L13" s="17">
        <f>MAX(VLOOKUP("zero_test", Keys!$B:$C, 2, FALSE), $B13*AEO_growth_calcs!L$65, 'BFPIaE-production'!L13-Demand_calcs!L15)</f>
        <v>36024298180321.766</v>
      </c>
      <c r="M13" s="17">
        <f>MAX(VLOOKUP("zero_test", Keys!$B:$C, 2, FALSE), $B13*AEO_growth_calcs!M$65, 'BFPIaE-production'!M13-Demand_calcs!M15)</f>
        <v>36779212427334.891</v>
      </c>
      <c r="N13" s="17">
        <f>MAX(VLOOKUP("zero_test", Keys!$B:$C, 2, FALSE), $B13*AEO_growth_calcs!N$65, 'BFPIaE-production'!N13-Demand_calcs!N15)</f>
        <v>33141535879030.844</v>
      </c>
      <c r="O13" s="17">
        <f>MAX(VLOOKUP("zero_test", Keys!$B:$C, 2, FALSE), $B13*AEO_growth_calcs!O$65, 'BFPIaE-production'!O13-Demand_calcs!O15)</f>
        <v>35750252500832.836</v>
      </c>
      <c r="P13" s="17">
        <f>MAX(VLOOKUP("zero_test", Keys!$B:$C, 2, FALSE), $B13*AEO_growth_calcs!P$65, 'BFPIaE-production'!P13-Demand_calcs!P15)</f>
        <v>35230107107036.836</v>
      </c>
      <c r="Q13" s="17">
        <f>MAX(VLOOKUP("zero_test", Keys!$B:$C, 2, FALSE), $B13*AEO_growth_calcs!Q$65, 'BFPIaE-production'!Q13-Demand_calcs!Q15)</f>
        <v>34419973383952.719</v>
      </c>
      <c r="R13" s="17">
        <f>MAX(VLOOKUP("zero_test", Keys!$B:$C, 2, FALSE), $B13*AEO_growth_calcs!R$65, 'BFPIaE-production'!R13-Demand_calcs!R15)</f>
        <v>33583824820648.023</v>
      </c>
      <c r="S13" s="17">
        <f>MAX(VLOOKUP("zero_test", Keys!$B:$C, 2, FALSE), $B13*AEO_growth_calcs!S$65, 'BFPIaE-production'!S13-Demand_calcs!S15)</f>
        <v>32654968471202.992</v>
      </c>
      <c r="T13" s="17">
        <f>MAX(VLOOKUP("zero_test", Keys!$B:$C, 2, FALSE), $B13*AEO_growth_calcs!T$65, 'BFPIaE-production'!T13-Demand_calcs!T15)</f>
        <v>31813455407412.25</v>
      </c>
      <c r="U13" s="17">
        <f>MAX(VLOOKUP("zero_test", Keys!$B:$C, 2, FALSE), $B13*AEO_growth_calcs!U$65, 'BFPIaE-production'!U13-Demand_calcs!U15)</f>
        <v>30951407405179.156</v>
      </c>
      <c r="V13" s="17">
        <f>MAX(VLOOKUP("zero_test", Keys!$B:$C, 2, FALSE), $B13*AEO_growth_calcs!V$65, 'BFPIaE-production'!V13-Demand_calcs!V15)</f>
        <v>30039920729230.141</v>
      </c>
      <c r="W13" s="17">
        <f>MAX(VLOOKUP("zero_test", Keys!$B:$C, 2, FALSE), $B13*AEO_growth_calcs!W$65, 'BFPIaE-production'!W13-Demand_calcs!W15)</f>
        <v>29003463101695.977</v>
      </c>
      <c r="X13" s="17">
        <f>MAX(VLOOKUP("zero_test", Keys!$B:$C, 2, FALSE), $B13*AEO_growth_calcs!X$65, 'BFPIaE-production'!X13-Demand_calcs!X15)</f>
        <v>27905362625877.75</v>
      </c>
      <c r="Y13" s="17">
        <f>MAX(VLOOKUP("zero_test", Keys!$B:$C, 2, FALSE), $B13*AEO_growth_calcs!Y$65, 'BFPIaE-production'!Y13-Demand_calcs!Y15)</f>
        <v>26915141764532.844</v>
      </c>
      <c r="Z13" s="17">
        <f>MAX(VLOOKUP("zero_test", Keys!$B:$C, 2, FALSE), $B13*AEO_growth_calcs!Z$65, 'BFPIaE-production'!Z13-Demand_calcs!Z15)</f>
        <v>25726996740624.391</v>
      </c>
      <c r="AA13" s="17">
        <f>MAX(VLOOKUP("zero_test", Keys!$B:$C, 2, FALSE), $B13*AEO_growth_calcs!AA$65, 'BFPIaE-production'!AA13-Demand_calcs!AA15)</f>
        <v>24480117626782.258</v>
      </c>
      <c r="AB13" s="17">
        <f>MAX(VLOOKUP("zero_test", Keys!$B:$C, 2, FALSE), $B13*AEO_growth_calcs!AB$65, 'BFPIaE-production'!AB13-Demand_calcs!AB15)</f>
        <v>23176245593584.367</v>
      </c>
    </row>
    <row r="14" spans="1:28" x14ac:dyDescent="0.25">
      <c r="A14" s="4" t="s">
        <v>6618</v>
      </c>
      <c r="B14" s="17">
        <f>Petroleum_calcs!B34</f>
        <v>238138045467568.03</v>
      </c>
      <c r="C14" s="17">
        <f>MAX(VLOOKUP("zero_test", Keys!$B:$C, 2, FALSE), $B14*AEO_growth_calcs!C$66, 'BFPIaE-production'!C14-Demand_calcs!C16)</f>
        <v>982931862543281.25</v>
      </c>
      <c r="D14" s="17">
        <f>MAX(VLOOKUP("zero_test", Keys!$B:$C, 2, FALSE), $B14*AEO_growth_calcs!D$66, 'BFPIaE-production'!D14-Demand_calcs!D16)</f>
        <v>945018379246568.25</v>
      </c>
      <c r="E14" s="17">
        <f>MAX(VLOOKUP("zero_test", Keys!$B:$C, 2, FALSE), $B14*AEO_growth_calcs!E$66, 'BFPIaE-production'!E14-Demand_calcs!E16)</f>
        <v>950632990386611.5</v>
      </c>
      <c r="F14" s="17">
        <f>MAX(VLOOKUP("zero_test", Keys!$B:$C, 2, FALSE), $B14*AEO_growth_calcs!F$66, 'BFPIaE-production'!F14-Demand_calcs!F16)</f>
        <v>961916665382876.25</v>
      </c>
      <c r="G14" s="17">
        <f>MAX(VLOOKUP("zero_test", Keys!$B:$C, 2, FALSE), $B14*AEO_growth_calcs!G$66, 'BFPIaE-production'!G14-Demand_calcs!G16)</f>
        <v>971766453925435.5</v>
      </c>
      <c r="H14" s="17">
        <f>MAX(VLOOKUP("zero_test", Keys!$B:$C, 2, FALSE), $B14*AEO_growth_calcs!H$66, 'BFPIaE-production'!H14-Demand_calcs!H16)</f>
        <v>976935303268076.75</v>
      </c>
      <c r="I14" s="17">
        <f>MAX(VLOOKUP("zero_test", Keys!$B:$C, 2, FALSE), $B14*AEO_growth_calcs!I$66, 'BFPIaE-production'!I14-Demand_calcs!I16)</f>
        <v>970996503669809.5</v>
      </c>
      <c r="J14" s="17">
        <f>MAX(VLOOKUP("zero_test", Keys!$B:$C, 2, FALSE), $B14*AEO_growth_calcs!J$66, 'BFPIaE-production'!J14-Demand_calcs!J16)</f>
        <v>976881559963958</v>
      </c>
      <c r="K14" s="17">
        <f>MAX(VLOOKUP("zero_test", Keys!$B:$C, 2, FALSE), $B14*AEO_growth_calcs!K$66, 'BFPIaE-production'!K14-Demand_calcs!K16)</f>
        <v>966859997607058.5</v>
      </c>
      <c r="L14" s="17">
        <f>MAX(VLOOKUP("zero_test", Keys!$B:$C, 2, FALSE), $B14*AEO_growth_calcs!L$66, 'BFPIaE-production'!L14-Demand_calcs!L16)</f>
        <v>954241052991045</v>
      </c>
      <c r="M14" s="17">
        <f>MAX(VLOOKUP("zero_test", Keys!$B:$C, 2, FALSE), $B14*AEO_growth_calcs!M$66, 'BFPIaE-production'!M14-Demand_calcs!M16)</f>
        <v>949427385231159</v>
      </c>
      <c r="N14" s="17">
        <f>MAX(VLOOKUP("zero_test", Keys!$B:$C, 2, FALSE), $B14*AEO_growth_calcs!N$66, 'BFPIaE-production'!N14-Demand_calcs!N16)</f>
        <v>939644021379085</v>
      </c>
      <c r="O14" s="17">
        <f>MAX(VLOOKUP("zero_test", Keys!$B:$C, 2, FALSE), $B14*AEO_growth_calcs!O$66, 'BFPIaE-production'!O14-Demand_calcs!O16)</f>
        <v>934824627387242.25</v>
      </c>
      <c r="P14" s="17">
        <f>MAX(VLOOKUP("zero_test", Keys!$B:$C, 2, FALSE), $B14*AEO_growth_calcs!P$66, 'BFPIaE-production'!P14-Demand_calcs!P16)</f>
        <v>936567545650911.75</v>
      </c>
      <c r="Q14" s="17">
        <f>MAX(VLOOKUP("zero_test", Keys!$B:$C, 2, FALSE), $B14*AEO_growth_calcs!Q$66, 'BFPIaE-production'!Q14-Demand_calcs!Q16)</f>
        <v>923185360111477.5</v>
      </c>
      <c r="R14" s="17">
        <f>MAX(VLOOKUP("zero_test", Keys!$B:$C, 2, FALSE), $B14*AEO_growth_calcs!R$66, 'BFPIaE-production'!R14-Demand_calcs!R16)</f>
        <v>928685203919875.25</v>
      </c>
      <c r="S14" s="17">
        <f>MAX(VLOOKUP("zero_test", Keys!$B:$C, 2, FALSE), $B14*AEO_growth_calcs!S$66, 'BFPIaE-production'!S14-Demand_calcs!S16)</f>
        <v>927422393879038</v>
      </c>
      <c r="T14" s="17">
        <f>MAX(VLOOKUP("zero_test", Keys!$B:$C, 2, FALSE), $B14*AEO_growth_calcs!T$66, 'BFPIaE-production'!T14-Demand_calcs!T16)</f>
        <v>925944391525472.75</v>
      </c>
      <c r="U14" s="17">
        <f>MAX(VLOOKUP("zero_test", Keys!$B:$C, 2, FALSE), $B14*AEO_growth_calcs!U$66, 'BFPIaE-production'!U14-Demand_calcs!U16)</f>
        <v>919997212711456.25</v>
      </c>
      <c r="V14" s="17">
        <f>MAX(VLOOKUP("zero_test", Keys!$B:$C, 2, FALSE), $B14*AEO_growth_calcs!V$66, 'BFPIaE-production'!V14-Demand_calcs!V16)</f>
        <v>912080825055414</v>
      </c>
      <c r="W14" s="17">
        <f>MAX(VLOOKUP("zero_test", Keys!$B:$C, 2, FALSE), $B14*AEO_growth_calcs!W$66, 'BFPIaE-production'!W14-Demand_calcs!W16)</f>
        <v>903516316067446</v>
      </c>
      <c r="X14" s="17">
        <f>MAX(VLOOKUP("zero_test", Keys!$B:$C, 2, FALSE), $B14*AEO_growth_calcs!X$66, 'BFPIaE-production'!X14-Demand_calcs!X16)</f>
        <v>887618851018138.75</v>
      </c>
      <c r="Y14" s="17">
        <f>MAX(VLOOKUP("zero_test", Keys!$B:$C, 2, FALSE), $B14*AEO_growth_calcs!Y$66, 'BFPIaE-production'!Y14-Demand_calcs!Y16)</f>
        <v>887759485958957.5</v>
      </c>
      <c r="Z14" s="17">
        <f>MAX(VLOOKUP("zero_test", Keys!$B:$C, 2, FALSE), $B14*AEO_growth_calcs!Z$66, 'BFPIaE-production'!Z14-Demand_calcs!Z16)</f>
        <v>879969536441003.75</v>
      </c>
      <c r="AA14" s="17">
        <f>MAX(VLOOKUP("zero_test", Keys!$B:$C, 2, FALSE), $B14*AEO_growth_calcs!AA$66, 'BFPIaE-production'!AA14-Demand_calcs!AA16)</f>
        <v>878480637468982.5</v>
      </c>
      <c r="AB14" s="17">
        <f>MAX(VLOOKUP("zero_test", Keys!$B:$C, 2, FALSE), $B14*AEO_growth_calcs!AB$66, 'BFPIaE-production'!AB14-Demand_calcs!AB16)</f>
        <v>866495390960211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102783196000000</v>
      </c>
      <c r="D17" s="17">
        <f>MAX(VLOOKUP("zero_test", Keys!$B:$C, 2, FALSE), $B17*AEO_growth_calcs!D$69, 'BFPIaE-production'!D17-Demand_calcs!D19)</f>
        <v>91053082097873.656</v>
      </c>
      <c r="E17" s="17">
        <f>MAX(VLOOKUP("zero_test", Keys!$B:$C, 2, FALSE), $B17*AEO_growth_calcs!E$69, 'BFPIaE-production'!E17-Demand_calcs!E19)</f>
        <v>75965758251330.969</v>
      </c>
      <c r="F17" s="17">
        <f>MAX(VLOOKUP("zero_test", Keys!$B:$C, 2, FALSE), $B17*AEO_growth_calcs!F$69, 'BFPIaE-production'!F17-Demand_calcs!F19)</f>
        <v>58400488013710.891</v>
      </c>
      <c r="G17" s="17">
        <f>MAX(VLOOKUP("zero_test", Keys!$B:$C, 2, FALSE), $B17*AEO_growth_calcs!G$69, 'BFPIaE-production'!G17-Demand_calcs!G19)</f>
        <v>50894687830404.719</v>
      </c>
      <c r="H17" s="17">
        <f>MAX(VLOOKUP("zero_test", Keys!$B:$C, 2, FALSE), $B17*AEO_growth_calcs!H$69, 'BFPIaE-production'!H17-Demand_calcs!H19)</f>
        <v>8550195661238.3906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1399889581615.2656</v>
      </c>
      <c r="U17" s="17">
        <f>MAX(VLOOKUP("zero_test", Keys!$B:$C, 2, FALSE), $B17*AEO_growth_calcs!U$69, 'BFPIaE-production'!U17-Demand_calcs!U19)</f>
        <v>10599921681669.406</v>
      </c>
      <c r="V17" s="17">
        <f>MAX(VLOOKUP("zero_test", Keys!$B:$C, 2, FALSE), $B17*AEO_growth_calcs!V$69, 'BFPIaE-production'!V17-Demand_calcs!V19)</f>
        <v>15100493131745.609</v>
      </c>
      <c r="W17" s="17">
        <f>MAX(VLOOKUP("zero_test", Keys!$B:$C, 2, FALSE), $B17*AEO_growth_calcs!W$69, 'BFPIaE-production'!W17-Demand_calcs!W19)</f>
        <v>17799619613921.266</v>
      </c>
      <c r="X17" s="17">
        <f>MAX(VLOOKUP("zero_test", Keys!$B:$C, 2, FALSE), $B17*AEO_growth_calcs!X$69, 'BFPIaE-production'!X17-Demand_calcs!X19)</f>
        <v>17899980503187.094</v>
      </c>
      <c r="Y17" s="17">
        <f>MAX(VLOOKUP("zero_test", Keys!$B:$C, 2, FALSE), $B17*AEO_growth_calcs!Y$69, 'BFPIaE-production'!Y17-Demand_calcs!Y19)</f>
        <v>20000289948227.641</v>
      </c>
      <c r="Z17" s="17">
        <f>MAX(VLOOKUP("zero_test", Keys!$B:$C, 2, FALSE), $B17*AEO_growth_calcs!Z$69, 'BFPIaE-production'!Z17-Demand_calcs!Z19)</f>
        <v>22999747397215.125</v>
      </c>
      <c r="AA17" s="17">
        <f>MAX(VLOOKUP("zero_test", Keys!$B:$C, 2, FALSE), $B17*AEO_growth_calcs!AA$69, 'BFPIaE-production'!AA17-Demand_calcs!AA19)</f>
        <v>30899871800432.438</v>
      </c>
      <c r="AB17" s="17">
        <f>MAX(VLOOKUP("zero_test", Keys!$B:$C, 2, FALSE), $B17*AEO_growth_calcs!AB$69, 'BFPIaE-production'!AB17-Demand_calcs!AB19)</f>
        <v>33100201953456.859</v>
      </c>
    </row>
    <row r="18" spans="1:28" x14ac:dyDescent="0.25">
      <c r="A18" s="4" t="s">
        <v>539</v>
      </c>
      <c r="B18" s="17">
        <f>Crude_calcs!B7</f>
        <v>8247381760152425</v>
      </c>
      <c r="C18" s="17">
        <f>MAX(VLOOKUP("zero_test", Keys!$B:$C, 2, FALSE), $B18*AEO_growth_calcs!C$70, 'BFPIaE-production'!C18-Demand_calcs!C20)</f>
        <v>8247381760152425</v>
      </c>
      <c r="D18" s="17">
        <f>MAX(VLOOKUP("zero_test", Keys!$B:$C, 2, FALSE), $B18*AEO_growth_calcs!D$70, 'BFPIaE-production'!D18-Demand_calcs!D20)</f>
        <v>8323040293529911</v>
      </c>
      <c r="E18" s="17">
        <f>MAX(VLOOKUP("zero_test", Keys!$B:$C, 2, FALSE), $B18*AEO_growth_calcs!E$70, 'BFPIaE-production'!E18-Demand_calcs!E20)</f>
        <v>8344815697663456</v>
      </c>
      <c r="F18" s="17">
        <f>MAX(VLOOKUP("zero_test", Keys!$B:$C, 2, FALSE), $B18*AEO_growth_calcs!F$70, 'BFPIaE-production'!F18-Demand_calcs!F20)</f>
        <v>8416071929447700</v>
      </c>
      <c r="G18" s="17">
        <f>MAX(VLOOKUP("zero_test", Keys!$B:$C, 2, FALSE), $B18*AEO_growth_calcs!G$70, 'BFPIaE-production'!G18-Demand_calcs!G20)</f>
        <v>8466331274540510</v>
      </c>
      <c r="H18" s="17">
        <f>MAX(VLOOKUP("zero_test", Keys!$B:$C, 2, FALSE), $B18*AEO_growth_calcs!H$70, 'BFPIaE-production'!H18-Demand_calcs!H20)</f>
        <v>8431189497336405</v>
      </c>
      <c r="I18" s="17">
        <f>MAX(VLOOKUP("zero_test", Keys!$B:$C, 2, FALSE), $B18*AEO_growth_calcs!I$70, 'BFPIaE-production'!I18-Demand_calcs!I20)</f>
        <v>8288608077310864</v>
      </c>
      <c r="J18" s="17">
        <f>MAX(VLOOKUP("zero_test", Keys!$B:$C, 2, FALSE), $B18*AEO_growth_calcs!J$70, 'BFPIaE-production'!J18-Demand_calcs!J20)</f>
        <v>8271920996617154</v>
      </c>
      <c r="K18" s="17">
        <f>MAX(VLOOKUP("zero_test", Keys!$B:$C, 2, FALSE), $B18*AEO_growth_calcs!K$70, 'BFPIaE-production'!K18-Demand_calcs!K20)</f>
        <v>8136814042602447</v>
      </c>
      <c r="L18" s="17">
        <f>MAX(VLOOKUP("zero_test", Keys!$B:$C, 2, FALSE), $B18*AEO_growth_calcs!L$70, 'BFPIaE-production'!L18-Demand_calcs!L20)</f>
        <v>8030955538776501</v>
      </c>
      <c r="M18" s="17">
        <f>MAX(VLOOKUP("zero_test", Keys!$B:$C, 2, FALSE), $B18*AEO_growth_calcs!M$70, 'BFPIaE-production'!M18-Demand_calcs!M20)</f>
        <v>7933244508370226</v>
      </c>
      <c r="N18" s="17">
        <f>MAX(VLOOKUP("zero_test", Keys!$B:$C, 2, FALSE), $B18*AEO_growth_calcs!N$70, 'BFPIaE-production'!N18-Demand_calcs!N20)</f>
        <v>7822272244951981</v>
      </c>
      <c r="O18" s="17">
        <f>MAX(VLOOKUP("zero_test", Keys!$B:$C, 2, FALSE), $B18*AEO_growth_calcs!O$70, 'BFPIaE-production'!O18-Demand_calcs!O20)</f>
        <v>7746882233174431</v>
      </c>
      <c r="P18" s="17">
        <f>MAX(VLOOKUP("zero_test", Keys!$B:$C, 2, FALSE), $B18*AEO_growth_calcs!P$70, 'BFPIaE-production'!P18-Demand_calcs!P20)</f>
        <v>7638442681247395</v>
      </c>
      <c r="Q18" s="17">
        <f>MAX(VLOOKUP("zero_test", Keys!$B:$C, 2, FALSE), $B18*AEO_growth_calcs!Q$70, 'BFPIaE-production'!Q18-Demand_calcs!Q20)</f>
        <v>7543018807689695</v>
      </c>
      <c r="R18" s="17">
        <f>MAX(VLOOKUP("zero_test", Keys!$B:$C, 2, FALSE), $B18*AEO_growth_calcs!R$70, 'BFPIaE-production'!R18-Demand_calcs!R20)</f>
        <v>7574281243741772</v>
      </c>
      <c r="S18" s="17">
        <f>MAX(VLOOKUP("zero_test", Keys!$B:$C, 2, FALSE), $B18*AEO_growth_calcs!S$70, 'BFPIaE-production'!S18-Demand_calcs!S20)</f>
        <v>7605147235033755</v>
      </c>
      <c r="T18" s="17">
        <f>MAX(VLOOKUP("zero_test", Keys!$B:$C, 2, FALSE), $B18*AEO_growth_calcs!T$70, 'BFPIaE-production'!T18-Demand_calcs!T20)</f>
        <v>7637129123546603</v>
      </c>
      <c r="U18" s="17">
        <f>MAX(VLOOKUP("zero_test", Keys!$B:$C, 2, FALSE), $B18*AEO_growth_calcs!U$70, 'BFPIaE-production'!U18-Demand_calcs!U20)</f>
        <v>7721271070112805</v>
      </c>
      <c r="V18" s="17">
        <f>MAX(VLOOKUP("zero_test", Keys!$B:$C, 2, FALSE), $B18*AEO_growth_calcs!V$70, 'BFPIaE-production'!V18-Demand_calcs!V20)</f>
        <v>7760550412089616</v>
      </c>
      <c r="W18" s="17">
        <f>MAX(VLOOKUP("zero_test", Keys!$B:$C, 2, FALSE), $B18*AEO_growth_calcs!W$70, 'BFPIaE-production'!W18-Demand_calcs!W20)</f>
        <v>7778983093572923</v>
      </c>
      <c r="X18" s="17">
        <f>MAX(VLOOKUP("zero_test", Keys!$B:$C, 2, FALSE), $B18*AEO_growth_calcs!X$70, 'BFPIaE-production'!X18-Demand_calcs!X20)</f>
        <v>7751428415273656</v>
      </c>
      <c r="Y18" s="17">
        <f>MAX(VLOOKUP("zero_test", Keys!$B:$C, 2, FALSE), $B18*AEO_growth_calcs!Y$70, 'BFPIaE-production'!Y18-Demand_calcs!Y20)</f>
        <v>7723906569869892</v>
      </c>
      <c r="Z18" s="17">
        <f>MAX(VLOOKUP("zero_test", Keys!$B:$C, 2, FALSE), $B18*AEO_growth_calcs!Z$70, 'BFPIaE-production'!Z18-Demand_calcs!Z20)</f>
        <v>7678049407247363</v>
      </c>
      <c r="AA18" s="17">
        <f>MAX(VLOOKUP("zero_test", Keys!$B:$C, 2, FALSE), $B18*AEO_growth_calcs!AA$70, 'BFPIaE-production'!AA18-Demand_calcs!AA20)</f>
        <v>7591317056285810</v>
      </c>
      <c r="AB18" s="17">
        <f>MAX(VLOOKUP("zero_test", Keys!$B:$C, 2, FALSE), $B18*AEO_growth_calcs!AB$70, 'BFPIaE-production'!AB18-Demand_calcs!AB20)</f>
        <v>7478586568038006</v>
      </c>
    </row>
    <row r="19" spans="1:28" x14ac:dyDescent="0.25">
      <c r="A19" s="4" t="s">
        <v>6621</v>
      </c>
      <c r="B19" s="17">
        <f>Petroleum_calcs!B35</f>
        <v>171679870420479.16</v>
      </c>
      <c r="C19" s="17">
        <f>MAX(VLOOKUP("zero_test", Keys!$B:$C, 2, FALSE), $B19*AEO_growth_calcs!C$71, 'BFPIaE-production'!C19-Demand_calcs!C21)</f>
        <v>171679870420479.16</v>
      </c>
      <c r="D19" s="17">
        <f>MAX(VLOOKUP("zero_test", Keys!$B:$C, 2, FALSE), $B19*AEO_growth_calcs!D$71, 'BFPIaE-production'!D19-Demand_calcs!D21)</f>
        <v>167518669152190.06</v>
      </c>
      <c r="E19" s="17">
        <f>MAX(VLOOKUP("zero_test", Keys!$B:$C, 2, FALSE), $B19*AEO_growth_calcs!E$71, 'BFPIaE-production'!E19-Demand_calcs!E21)</f>
        <v>168618895449982.78</v>
      </c>
      <c r="F19" s="17">
        <f>MAX(VLOOKUP("zero_test", Keys!$B:$C, 2, FALSE), $B19*AEO_growth_calcs!F$71, 'BFPIaE-production'!F19-Demand_calcs!F21)</f>
        <v>170042803644143.81</v>
      </c>
      <c r="G19" s="17">
        <f>MAX(VLOOKUP("zero_test", Keys!$B:$C, 2, FALSE), $B19*AEO_growth_calcs!G$71, 'BFPIaE-production'!G19-Demand_calcs!G21)</f>
        <v>171469905338496.28</v>
      </c>
      <c r="H19" s="17">
        <f>MAX(VLOOKUP("zero_test", Keys!$B:$C, 2, FALSE), $B19*AEO_growth_calcs!H$71, 'BFPIaE-production'!H19-Demand_calcs!H21)</f>
        <v>172449514040732.94</v>
      </c>
      <c r="I19" s="17">
        <f>MAX(VLOOKUP("zero_test", Keys!$B:$C, 2, FALSE), $B19*AEO_growth_calcs!I$71, 'BFPIaE-production'!I19-Demand_calcs!I21)</f>
        <v>172227842816092.69</v>
      </c>
      <c r="J19" s="17">
        <f>MAX(VLOOKUP("zero_test", Keys!$B:$C, 2, FALSE), $B19*AEO_growth_calcs!J$71, 'BFPIaE-production'!J19-Demand_calcs!J21)</f>
        <v>173755101541683.72</v>
      </c>
      <c r="K19" s="17">
        <f>MAX(VLOOKUP("zero_test", Keys!$B:$C, 2, FALSE), $B19*AEO_growth_calcs!K$71, 'BFPIaE-production'!K19-Demand_calcs!K21)</f>
        <v>173246075744618.66</v>
      </c>
      <c r="L19" s="17">
        <f>MAX(VLOOKUP("zero_test", Keys!$B:$C, 2, FALSE), $B19*AEO_growth_calcs!L$71, 'BFPIaE-production'!L19-Demand_calcs!L21)</f>
        <v>172466962439254.88</v>
      </c>
      <c r="M19" s="17">
        <f>MAX(VLOOKUP("zero_test", Keys!$B:$C, 2, FALSE), $B19*AEO_growth_calcs!M$71, 'BFPIaE-production'!M19-Demand_calcs!M21)</f>
        <v>172832794508496.16</v>
      </c>
      <c r="N19" s="17">
        <f>MAX(VLOOKUP("zero_test", Keys!$B:$C, 2, FALSE), $B19*AEO_growth_calcs!N$71, 'BFPIaE-production'!N19-Demand_calcs!N21)</f>
        <v>172276118061887.84</v>
      </c>
      <c r="O19" s="17">
        <f>MAX(VLOOKUP("zero_test", Keys!$B:$C, 2, FALSE), $B19*AEO_growth_calcs!O$71, 'BFPIaE-production'!O19-Demand_calcs!O21)</f>
        <v>172381352456206.69</v>
      </c>
      <c r="P19" s="17">
        <f>MAX(VLOOKUP("zero_test", Keys!$B:$C, 2, FALSE), $B19*AEO_growth_calcs!P$71, 'BFPIaE-production'!P19-Demand_calcs!P21)</f>
        <v>173347461820094.84</v>
      </c>
      <c r="Q19" s="17">
        <f>MAX(VLOOKUP("zero_test", Keys!$B:$C, 2, FALSE), $B19*AEO_growth_calcs!Q$71, 'BFPIaE-production'!Q19-Demand_calcs!Q21)</f>
        <v>172269408689246.06</v>
      </c>
      <c r="R19" s="17">
        <f>MAX(VLOOKUP("zero_test", Keys!$B:$C, 2, FALSE), $B19*AEO_growth_calcs!R$71, 'BFPIaE-production'!R19-Demand_calcs!R21)</f>
        <v>173724858994130.06</v>
      </c>
      <c r="S19" s="17">
        <f>MAX(VLOOKUP("zero_test", Keys!$B:$C, 2, FALSE), $B19*AEO_growth_calcs!S$71, 'BFPIaE-production'!S19-Demand_calcs!S21)</f>
        <v>174269990484210.56</v>
      </c>
      <c r="T19" s="17">
        <f>MAX(VLOOKUP("zero_test", Keys!$B:$C, 2, FALSE), $B19*AEO_growth_calcs!T$71, 'BFPIaE-production'!T19-Demand_calcs!T21)</f>
        <v>174836418691655.63</v>
      </c>
      <c r="U19" s="17">
        <f>MAX(VLOOKUP("zero_test", Keys!$B:$C, 2, FALSE), $B19*AEO_growth_calcs!U$71, 'BFPIaE-production'!U19-Demand_calcs!U21)</f>
        <v>174862087582783.69</v>
      </c>
      <c r="V19" s="17">
        <f>MAX(VLOOKUP("zero_test", Keys!$B:$C, 2, FALSE), $B19*AEO_growth_calcs!V$71, 'BFPIaE-production'!V19-Demand_calcs!V21)</f>
        <v>174641000657863.09</v>
      </c>
      <c r="W19" s="17">
        <f>MAX(VLOOKUP("zero_test", Keys!$B:$C, 2, FALSE), $B19*AEO_growth_calcs!W$71, 'BFPIaE-production'!W19-Demand_calcs!W21)</f>
        <v>174334344046426.59</v>
      </c>
      <c r="X19" s="17">
        <f>MAX(VLOOKUP("zero_test", Keys!$B:$C, 2, FALSE), $B19*AEO_growth_calcs!X$71, 'BFPIaE-production'!X19-Demand_calcs!X21)</f>
        <v>173023961258122.13</v>
      </c>
      <c r="Y19" s="17">
        <f>MAX(VLOOKUP("zero_test", Keys!$B:$C, 2, FALSE), $B19*AEO_growth_calcs!Y$71, 'BFPIaE-production'!Y19-Demand_calcs!Y21)</f>
        <v>173725161218122.97</v>
      </c>
      <c r="Z19" s="17">
        <f>MAX(VLOOKUP("zero_test", Keys!$B:$C, 2, FALSE), $B19*AEO_growth_calcs!Z$71, 'BFPIaE-production'!Z19-Demand_calcs!Z21)</f>
        <v>173363882657040.97</v>
      </c>
      <c r="AA19" s="17">
        <f>MAX(VLOOKUP("zero_test", Keys!$B:$C, 2, FALSE), $B19*AEO_growth_calcs!AA$71, 'BFPIaE-production'!AA19-Demand_calcs!AA21)</f>
        <v>173910061856963.5</v>
      </c>
      <c r="AB19" s="17">
        <f>MAX(VLOOKUP("zero_test", Keys!$B:$C, 2, FALSE), $B19*AEO_growth_calcs!AB$71, 'BFPIaE-production'!AB19-Demand_calcs!AB21)</f>
        <v>173071974576456.84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688698586500000</v>
      </c>
      <c r="C3" s="17">
        <f>MAX(VLOOKUP("zero_test", Keys!$B:$C, 2, FALSE), Demand_calcs!C5-'BFPIaE-production'!C3+'BFPIaE-exports'!C3)</f>
        <v>677915000000000</v>
      </c>
      <c r="D3" s="17">
        <f>MAX(VLOOKUP("zero_test", Keys!$B:$C, 2, FALSE), Demand_calcs!D5-'BFPIaE-production'!D3+'BFPIaE-exports'!D3)</f>
        <v>726051000000000</v>
      </c>
      <c r="E3" s="17">
        <f>MAX(VLOOKUP("zero_test", Keys!$B:$C, 2, FALSE), Demand_calcs!E5-'BFPIaE-production'!E3+'BFPIaE-exports'!E3)</f>
        <v>686233000000000</v>
      </c>
      <c r="F3" s="17">
        <f>MAX(VLOOKUP("zero_test", Keys!$B:$C, 2, FALSE), Demand_calcs!F5-'BFPIaE-production'!F3+'BFPIaE-exports'!F3)</f>
        <v>614905000000000</v>
      </c>
      <c r="G3" s="17">
        <f>MAX(VLOOKUP("zero_test", Keys!$B:$C, 2, FALSE), Demand_calcs!G5-'BFPIaE-production'!G3+'BFPIaE-exports'!G3)</f>
        <v>642740000000000</v>
      </c>
      <c r="H3" s="17">
        <f>MAX(VLOOKUP("zero_test", Keys!$B:$C, 2, FALSE), Demand_calcs!H5-'BFPIaE-production'!H3+'BFPIaE-exports'!H3)</f>
        <v>783129000000000</v>
      </c>
      <c r="I3" s="17">
        <f>MAX(VLOOKUP("zero_test", Keys!$B:$C, 2, FALSE), Demand_calcs!I5-'BFPIaE-production'!I3+'BFPIaE-exports'!I3)</f>
        <v>875909000000000</v>
      </c>
      <c r="J3" s="17">
        <f>MAX(VLOOKUP("zero_test", Keys!$B:$C, 2, FALSE), Demand_calcs!J5-'BFPIaE-production'!J3+'BFPIaE-exports'!J3)</f>
        <v>898452000000000</v>
      </c>
      <c r="K3" s="17">
        <f>MAX(VLOOKUP("zero_test", Keys!$B:$C, 2, FALSE), Demand_calcs!K5-'BFPIaE-production'!K3+'BFPIaE-exports'!K3)</f>
        <v>914134000000000</v>
      </c>
      <c r="L3" s="17">
        <f>MAX(VLOOKUP("zero_test", Keys!$B:$C, 2, FALSE), Demand_calcs!L5-'BFPIaE-production'!L3+'BFPIaE-exports'!L3)</f>
        <v>920635000000000</v>
      </c>
      <c r="M3" s="17">
        <f>MAX(VLOOKUP("zero_test", Keys!$B:$C, 2, FALSE), Demand_calcs!M5-'BFPIaE-production'!M3+'BFPIaE-exports'!M3)</f>
        <v>893829000000000</v>
      </c>
      <c r="N3" s="17">
        <f>MAX(VLOOKUP("zero_test", Keys!$B:$C, 2, FALSE), Demand_calcs!N5-'BFPIaE-production'!N3+'BFPIaE-exports'!N3)</f>
        <v>888375000000000</v>
      </c>
      <c r="O3" s="17">
        <f>MAX(VLOOKUP("zero_test", Keys!$B:$C, 2, FALSE), Demand_calcs!O5-'BFPIaE-production'!O3+'BFPIaE-exports'!O3)</f>
        <v>857466000000000</v>
      </c>
      <c r="P3" s="17">
        <f>MAX(VLOOKUP("zero_test", Keys!$B:$C, 2, FALSE), Demand_calcs!P5-'BFPIaE-production'!P3+'BFPIaE-exports'!P3)</f>
        <v>825714000000000</v>
      </c>
      <c r="Q3" s="17">
        <f>MAX(VLOOKUP("zero_test", Keys!$B:$C, 2, FALSE), Demand_calcs!Q5-'BFPIaE-production'!Q3+'BFPIaE-exports'!Q3)</f>
        <v>777440000000000</v>
      </c>
      <c r="R3" s="17">
        <f>MAX(VLOOKUP("zero_test", Keys!$B:$C, 2, FALSE), Demand_calcs!R5-'BFPIaE-production'!R3+'BFPIaE-exports'!R3)</f>
        <v>674442000000000</v>
      </c>
      <c r="S3" s="17">
        <f>MAX(VLOOKUP("zero_test", Keys!$B:$C, 2, FALSE), Demand_calcs!S5-'BFPIaE-production'!S3+'BFPIaE-exports'!S3)</f>
        <v>627975000000000</v>
      </c>
      <c r="T3" s="17">
        <f>MAX(VLOOKUP("zero_test", Keys!$B:$C, 2, FALSE), Demand_calcs!T5-'BFPIaE-production'!T3+'BFPIaE-exports'!T3)</f>
        <v>623206000000000</v>
      </c>
      <c r="U3" s="17">
        <f>MAX(VLOOKUP("zero_test", Keys!$B:$C, 2, FALSE), Demand_calcs!U5-'BFPIaE-production'!U3+'BFPIaE-exports'!U3)</f>
        <v>619941000000000</v>
      </c>
      <c r="V3" s="17">
        <f>MAX(VLOOKUP("zero_test", Keys!$B:$C, 2, FALSE), Demand_calcs!V5-'BFPIaE-production'!V3+'BFPIaE-exports'!V3)</f>
        <v>619406000000000</v>
      </c>
      <c r="W3" s="17">
        <f>MAX(VLOOKUP("zero_test", Keys!$B:$C, 2, FALSE), Demand_calcs!W5-'BFPIaE-production'!W3+'BFPIaE-exports'!W3)</f>
        <v>623947000000000</v>
      </c>
      <c r="X3" s="17">
        <f>MAX(VLOOKUP("zero_test", Keys!$B:$C, 2, FALSE), Demand_calcs!X5-'BFPIaE-production'!X3+'BFPIaE-exports'!X3)</f>
        <v>642196000000000</v>
      </c>
      <c r="Y3" s="17">
        <f>MAX(VLOOKUP("zero_test", Keys!$B:$C, 2, FALSE), Demand_calcs!Y5-'BFPIaE-production'!Y3+'BFPIaE-exports'!Y3)</f>
        <v>655082000000000</v>
      </c>
      <c r="Z3" s="17">
        <f>MAX(VLOOKUP("zero_test", Keys!$B:$C, 2, FALSE), Demand_calcs!Z5-'BFPIaE-production'!Z3+'BFPIaE-exports'!Z3)</f>
        <v>659914000000000</v>
      </c>
      <c r="AA3" s="17">
        <f>MAX(VLOOKUP("zero_test", Keys!$B:$C, 2, FALSE), Demand_calcs!AA5-'BFPIaE-production'!AA3+'BFPIaE-exports'!AA3)</f>
        <v>653960000000000</v>
      </c>
      <c r="AB3" s="17">
        <f>MAX(VLOOKUP("zero_test", Keys!$B:$C, 2, FALSE), Demand_calcs!AB5-'BFPIaE-production'!AB3+'BFPIaE-exports'!AB3)</f>
        <v>643140000000000</v>
      </c>
    </row>
    <row r="4" spans="1:28" x14ac:dyDescent="0.25">
      <c r="A4" s="4" t="s">
        <v>6611</v>
      </c>
      <c r="B4" s="17">
        <f>NG_calcs!B11</f>
        <v>1156118116000000</v>
      </c>
      <c r="C4" s="17">
        <f>MAX(VLOOKUP("zero_test", Keys!$B:$C, 2, FALSE), Demand_calcs!C6-'BFPIaE-production'!C4+'BFPIaE-exports'!C4)</f>
        <v>2566830342000000</v>
      </c>
      <c r="D4" s="17">
        <f>MAX(VLOOKUP("zero_test", Keys!$B:$C, 2, FALSE), Demand_calcs!D6-'BFPIaE-production'!D4+'BFPIaE-exports'!D4)</f>
        <v>2335085216825220</v>
      </c>
      <c r="E4" s="17">
        <f>MAX(VLOOKUP("zero_test", Keys!$B:$C, 2, FALSE), Demand_calcs!E6-'BFPIaE-production'!E4+'BFPIaE-exports'!E4)</f>
        <v>2369515730876412</v>
      </c>
      <c r="F4" s="17">
        <f>MAX(VLOOKUP("zero_test", Keys!$B:$C, 2, FALSE), Demand_calcs!F6-'BFPIaE-production'!F4+'BFPIaE-exports'!F4)</f>
        <v>2401696174315308</v>
      </c>
      <c r="G4" s="17">
        <f>MAX(VLOOKUP("zero_test", Keys!$B:$C, 2, FALSE), Demand_calcs!G6-'BFPIaE-production'!G4+'BFPIaE-exports'!G4)</f>
        <v>2403525965180483</v>
      </c>
      <c r="H4" s="17">
        <f>MAX(VLOOKUP("zero_test", Keys!$B:$C, 2, FALSE), Demand_calcs!H6-'BFPIaE-production'!H4+'BFPIaE-exports'!H4)</f>
        <v>2258911454466422</v>
      </c>
      <c r="I4" s="17">
        <f>MAX(VLOOKUP("zero_test", Keys!$B:$C, 2, FALSE), Demand_calcs!I6-'BFPIaE-production'!I4+'BFPIaE-exports'!I4)</f>
        <v>2226938435652059</v>
      </c>
      <c r="J4" s="17">
        <f>MAX(VLOOKUP("zero_test", Keys!$B:$C, 2, FALSE), Demand_calcs!J6-'BFPIaE-production'!J4+'BFPIaE-exports'!J4)</f>
        <v>2245566496559850</v>
      </c>
      <c r="K4" s="17">
        <f>MAX(VLOOKUP("zero_test", Keys!$B:$C, 2, FALSE), Demand_calcs!K6-'BFPIaE-production'!K4+'BFPIaE-exports'!K4)</f>
        <v>2328398200788905</v>
      </c>
      <c r="L4" s="17">
        <f>MAX(VLOOKUP("zero_test", Keys!$B:$C, 2, FALSE), Demand_calcs!L6-'BFPIaE-production'!L4+'BFPIaE-exports'!L4)</f>
        <v>2369514734925319</v>
      </c>
      <c r="M4" s="17">
        <f>MAX(VLOOKUP("zero_test", Keys!$B:$C, 2, FALSE), Demand_calcs!M6-'BFPIaE-production'!M4+'BFPIaE-exports'!M4)</f>
        <v>2266705215365030</v>
      </c>
      <c r="N4" s="17">
        <f>MAX(VLOOKUP("zero_test", Keys!$B:$C, 2, FALSE), Demand_calcs!N6-'BFPIaE-production'!N4+'BFPIaE-exports'!N4)</f>
        <v>2218908088745838</v>
      </c>
      <c r="O4" s="17">
        <f>MAX(VLOOKUP("zero_test", Keys!$B:$C, 2, FALSE), Demand_calcs!O6-'BFPIaE-production'!O4+'BFPIaE-exports'!O4)</f>
        <v>2132494555226435</v>
      </c>
      <c r="P4" s="17">
        <f>MAX(VLOOKUP("zero_test", Keys!$B:$C, 2, FALSE), Demand_calcs!P6-'BFPIaE-production'!P4+'BFPIaE-exports'!P4)</f>
        <v>2014321879747841</v>
      </c>
      <c r="Q4" s="17">
        <f>MAX(VLOOKUP("zero_test", Keys!$B:$C, 2, FALSE), Demand_calcs!Q6-'BFPIaE-production'!Q4+'BFPIaE-exports'!Q4)</f>
        <v>1932168761676248</v>
      </c>
      <c r="R4" s="17">
        <f>MAX(VLOOKUP("zero_test", Keys!$B:$C, 2, FALSE), Demand_calcs!R6-'BFPIaE-production'!R4+'BFPIaE-exports'!R4)</f>
        <v>1865122999682171</v>
      </c>
      <c r="S4" s="17">
        <f>MAX(VLOOKUP("zero_test", Keys!$B:$C, 2, FALSE), Demand_calcs!S6-'BFPIaE-production'!S4+'BFPIaE-exports'!S4)</f>
        <v>1860686842932784</v>
      </c>
      <c r="T4" s="17">
        <f>MAX(VLOOKUP("zero_test", Keys!$B:$C, 2, FALSE), Demand_calcs!T6-'BFPIaE-production'!T4+'BFPIaE-exports'!T4)</f>
        <v>1935144337702857</v>
      </c>
      <c r="U4" s="17">
        <f>MAX(VLOOKUP("zero_test", Keys!$B:$C, 2, FALSE), Demand_calcs!U6-'BFPIaE-production'!U4+'BFPIaE-exports'!U4)</f>
        <v>2033402772810064</v>
      </c>
      <c r="V4" s="17">
        <f>MAX(VLOOKUP("zero_test", Keys!$B:$C, 2, FALSE), Demand_calcs!V6-'BFPIaE-production'!V4+'BFPIaE-exports'!V4)</f>
        <v>2103649913498804</v>
      </c>
      <c r="W4" s="17">
        <f>MAX(VLOOKUP("zero_test", Keys!$B:$C, 2, FALSE), Demand_calcs!W6-'BFPIaE-production'!W4+'BFPIaE-exports'!W4)</f>
        <v>2190968705406711</v>
      </c>
      <c r="X4" s="17">
        <f>MAX(VLOOKUP("zero_test", Keys!$B:$C, 2, FALSE), Demand_calcs!X6-'BFPIaE-production'!X4+'BFPIaE-exports'!X4)</f>
        <v>2285212819955526</v>
      </c>
      <c r="Y4" s="17">
        <f>MAX(VLOOKUP("zero_test", Keys!$B:$C, 2, FALSE), Demand_calcs!Y6-'BFPIaE-production'!Y4+'BFPIaE-exports'!Y4)</f>
        <v>2361112621616758</v>
      </c>
      <c r="Z4" s="17">
        <f>MAX(VLOOKUP("zero_test", Keys!$B:$C, 2, FALSE), Demand_calcs!Z6-'BFPIaE-production'!Z4+'BFPIaE-exports'!Z4)</f>
        <v>2419181611550114</v>
      </c>
      <c r="AA4" s="17">
        <f>MAX(VLOOKUP("zero_test", Keys!$B:$C, 2, FALSE), Demand_calcs!AA6-'BFPIaE-production'!AA4+'BFPIaE-exports'!AA4)</f>
        <v>2444996914485982</v>
      </c>
      <c r="AB4" s="17">
        <f>MAX(VLOOKUP("zero_test", Keys!$B:$C, 2, FALSE), Demand_calcs!AB6-'BFPIaE-production'!AB4+'BFPIaE-exports'!AB4)</f>
        <v>2458171462354765</v>
      </c>
    </row>
    <row r="5" spans="1:28" x14ac:dyDescent="0.25">
      <c r="A5" s="4" t="s">
        <v>626</v>
      </c>
      <c r="B5" s="17">
        <f>Uranium_calcs!B6</f>
        <v>403237000000000</v>
      </c>
      <c r="C5" s="17">
        <f>MAX(VLOOKUP("zero_test", Keys!$B:$C, 2, FALSE), Demand_calcs!C7-'BFPIaE-production'!C5+'BFPIaE-exports'!C5)</f>
        <v>437081000000000</v>
      </c>
      <c r="D5" s="17">
        <f>MAX(VLOOKUP("zero_test", Keys!$B:$C, 2, FALSE), Demand_calcs!D7-'BFPIaE-production'!D5+'BFPIaE-exports'!D5)</f>
        <v>420217000000000</v>
      </c>
      <c r="E5" s="17">
        <f>MAX(VLOOKUP("zero_test", Keys!$B:$C, 2, FALSE), Demand_calcs!E7-'BFPIaE-production'!E5+'BFPIaE-exports'!E5)</f>
        <v>420217000000000</v>
      </c>
      <c r="F5" s="17">
        <f>MAX(VLOOKUP("zero_test", Keys!$B:$C, 2, FALSE), Demand_calcs!F7-'BFPIaE-production'!F5+'BFPIaE-exports'!F5)</f>
        <v>420217000000000</v>
      </c>
      <c r="G5" s="17">
        <f>MAX(VLOOKUP("zero_test", Keys!$B:$C, 2, FALSE), Demand_calcs!G7-'BFPIaE-production'!G5+'BFPIaE-exports'!G5)</f>
        <v>420217000000000</v>
      </c>
      <c r="H5" s="17">
        <f>MAX(VLOOKUP("zero_test", Keys!$B:$C, 2, FALSE), Demand_calcs!H7-'BFPIaE-production'!H5+'BFPIaE-exports'!H5)</f>
        <v>420217000000000</v>
      </c>
      <c r="I5" s="17">
        <f>MAX(VLOOKUP("zero_test", Keys!$B:$C, 2, FALSE), Demand_calcs!I7-'BFPIaE-production'!I5+'BFPIaE-exports'!I5)</f>
        <v>420217000000000</v>
      </c>
      <c r="J5" s="17">
        <f>MAX(VLOOKUP("zero_test", Keys!$B:$C, 2, FALSE), Demand_calcs!J7-'BFPIaE-production'!J5+'BFPIaE-exports'!J5)</f>
        <v>420217000000000</v>
      </c>
      <c r="K5" s="17">
        <f>MAX(VLOOKUP("zero_test", Keys!$B:$C, 2, FALSE), Demand_calcs!K7-'BFPIaE-production'!K5+'BFPIaE-exports'!K5)</f>
        <v>420217000000000</v>
      </c>
      <c r="L5" s="17">
        <f>MAX(VLOOKUP("zero_test", Keys!$B:$C, 2, FALSE), Demand_calcs!L7-'BFPIaE-production'!L5+'BFPIaE-exports'!L5)</f>
        <v>420217000000000</v>
      </c>
      <c r="M5" s="17">
        <f>MAX(VLOOKUP("zero_test", Keys!$B:$C, 2, FALSE), Demand_calcs!M7-'BFPIaE-production'!M5+'BFPIaE-exports'!M5)</f>
        <v>420217000000000</v>
      </c>
      <c r="N5" s="17">
        <f>MAX(VLOOKUP("zero_test", Keys!$B:$C, 2, FALSE), Demand_calcs!N7-'BFPIaE-production'!N5+'BFPIaE-exports'!N5)</f>
        <v>420217000000000</v>
      </c>
      <c r="O5" s="17">
        <f>MAX(VLOOKUP("zero_test", Keys!$B:$C, 2, FALSE), Demand_calcs!O7-'BFPIaE-production'!O5+'BFPIaE-exports'!O5)</f>
        <v>420217000000000</v>
      </c>
      <c r="P5" s="17">
        <f>MAX(VLOOKUP("zero_test", Keys!$B:$C, 2, FALSE), Demand_calcs!P7-'BFPIaE-production'!P5+'BFPIaE-exports'!P5)</f>
        <v>420217000000000</v>
      </c>
      <c r="Q5" s="17">
        <f>MAX(VLOOKUP("zero_test", Keys!$B:$C, 2, FALSE), Demand_calcs!Q7-'BFPIaE-production'!Q5+'BFPIaE-exports'!Q5)</f>
        <v>420217000000000</v>
      </c>
      <c r="R5" s="17">
        <f>MAX(VLOOKUP("zero_test", Keys!$B:$C, 2, FALSE), Demand_calcs!R7-'BFPIaE-production'!R5+'BFPIaE-exports'!R5)</f>
        <v>420217000000000</v>
      </c>
      <c r="S5" s="17">
        <f>MAX(VLOOKUP("zero_test", Keys!$B:$C, 2, FALSE), Demand_calcs!S7-'BFPIaE-production'!S5+'BFPIaE-exports'!S5)</f>
        <v>420217000000000</v>
      </c>
      <c r="T5" s="17">
        <f>MAX(VLOOKUP("zero_test", Keys!$B:$C, 2, FALSE), Demand_calcs!T7-'BFPIaE-production'!T5+'BFPIaE-exports'!T5)</f>
        <v>420217000000000</v>
      </c>
      <c r="U5" s="17">
        <f>MAX(VLOOKUP("zero_test", Keys!$B:$C, 2, FALSE), Demand_calcs!U7-'BFPIaE-production'!U5+'BFPIaE-exports'!U5)</f>
        <v>420217000000000</v>
      </c>
      <c r="V5" s="17">
        <f>MAX(VLOOKUP("zero_test", Keys!$B:$C, 2, FALSE), Demand_calcs!V7-'BFPIaE-production'!V5+'BFPIaE-exports'!V5)</f>
        <v>420217000000000</v>
      </c>
      <c r="W5" s="17">
        <f>MAX(VLOOKUP("zero_test", Keys!$B:$C, 2, FALSE), Demand_calcs!W7-'BFPIaE-production'!W5+'BFPIaE-exports'!W5)</f>
        <v>420217000000000</v>
      </c>
      <c r="X5" s="17">
        <f>MAX(VLOOKUP("zero_test", Keys!$B:$C, 2, FALSE), Demand_calcs!X7-'BFPIaE-production'!X5+'BFPIaE-exports'!X5)</f>
        <v>420217000000000</v>
      </c>
      <c r="Y5" s="17">
        <f>MAX(VLOOKUP("zero_test", Keys!$B:$C, 2, FALSE), Demand_calcs!Y7-'BFPIaE-production'!Y5+'BFPIaE-exports'!Y5)</f>
        <v>420217000000000</v>
      </c>
      <c r="Z5" s="17">
        <f>MAX(VLOOKUP("zero_test", Keys!$B:$C, 2, FALSE), Demand_calcs!Z7-'BFPIaE-production'!Z5+'BFPIaE-exports'!Z5)</f>
        <v>420217000000000</v>
      </c>
      <c r="AA5" s="17">
        <f>MAX(VLOOKUP("zero_test", Keys!$B:$C, 2, FALSE), Demand_calcs!AA7-'BFPIaE-production'!AA5+'BFPIaE-exports'!AA5)</f>
        <v>420217000000000</v>
      </c>
      <c r="AB5" s="17">
        <f>MAX(VLOOKUP("zero_test", Keys!$B:$C, 2, FALSE), Demand_calcs!AB7-'BFPIaE-production'!AB5+'BFPIaE-exports'!AB5)</f>
        <v>420217000000000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78121002000000</v>
      </c>
      <c r="D9" s="17">
        <f>MAX(VLOOKUP("zero_test", Keys!$B:$C, 2, FALSE), Demand_calcs!D11-'BFPIaE-production'!D9+'BFPIaE-exports'!D9)</f>
        <v>81249502000000</v>
      </c>
      <c r="E9" s="17">
        <f>MAX(VLOOKUP("zero_test", Keys!$B:$C, 2, FALSE), Demand_calcs!E11-'BFPIaE-production'!E9+'BFPIaE-exports'!E9)</f>
        <v>79529502000000</v>
      </c>
      <c r="F9" s="17">
        <f>MAX(VLOOKUP("zero_test", Keys!$B:$C, 2, FALSE), Demand_calcs!F11-'BFPIaE-production'!F9+'BFPIaE-exports'!F9)</f>
        <v>78532202000000</v>
      </c>
      <c r="G9" s="17">
        <f>MAX(VLOOKUP("zero_test", Keys!$B:$C, 2, FALSE), Demand_calcs!G11-'BFPIaE-production'!G9+'BFPIaE-exports'!G9)</f>
        <v>77611202000000</v>
      </c>
      <c r="H9" s="17">
        <f>MAX(VLOOKUP("zero_test", Keys!$B:$C, 2, FALSE), Demand_calcs!H11-'BFPIaE-production'!H9+'BFPIaE-exports'!H9)</f>
        <v>76910402000000</v>
      </c>
      <c r="I9" s="17">
        <f>MAX(VLOOKUP("zero_test", Keys!$B:$C, 2, FALSE), Demand_calcs!I11-'BFPIaE-production'!I9+'BFPIaE-exports'!I9)</f>
        <v>76189202000000</v>
      </c>
      <c r="J9" s="17">
        <f>MAX(VLOOKUP("zero_test", Keys!$B:$C, 2, FALSE), Demand_calcs!J11-'BFPIaE-production'!J9+'BFPIaE-exports'!J9)</f>
        <v>75967502000000</v>
      </c>
      <c r="K9" s="17">
        <f>MAX(VLOOKUP("zero_test", Keys!$B:$C, 2, FALSE), Demand_calcs!K11-'BFPIaE-production'!K9+'BFPIaE-exports'!K9)</f>
        <v>75387302000000</v>
      </c>
      <c r="L9" s="17">
        <f>MAX(VLOOKUP("zero_test", Keys!$B:$C, 2, FALSE), Demand_calcs!L11-'BFPIaE-production'!L9+'BFPIaE-exports'!L9)</f>
        <v>75631702000000</v>
      </c>
      <c r="M9" s="17">
        <f>MAX(VLOOKUP("zero_test", Keys!$B:$C, 2, FALSE), Demand_calcs!M11-'BFPIaE-production'!M9+'BFPIaE-exports'!M9)</f>
        <v>75958102000000</v>
      </c>
      <c r="N9" s="17">
        <f>MAX(VLOOKUP("zero_test", Keys!$B:$C, 2, FALSE), Demand_calcs!N11-'BFPIaE-production'!N9+'BFPIaE-exports'!N9)</f>
        <v>76293402000000</v>
      </c>
      <c r="O9" s="17">
        <f>MAX(VLOOKUP("zero_test", Keys!$B:$C, 2, FALSE), Demand_calcs!O11-'BFPIaE-production'!O9+'BFPIaE-exports'!O9)</f>
        <v>77127202000000</v>
      </c>
      <c r="P9" s="17">
        <f>MAX(VLOOKUP("zero_test", Keys!$B:$C, 2, FALSE), Demand_calcs!P11-'BFPIaE-production'!P9+'BFPIaE-exports'!P9)</f>
        <v>78181202000000</v>
      </c>
      <c r="Q9" s="17">
        <f>MAX(VLOOKUP("zero_test", Keys!$B:$C, 2, FALSE), Demand_calcs!Q11-'BFPIaE-production'!Q9+'BFPIaE-exports'!Q9)</f>
        <v>79090802000000</v>
      </c>
      <c r="R9" s="17">
        <f>MAX(VLOOKUP("zero_test", Keys!$B:$C, 2, FALSE), Demand_calcs!R11-'BFPIaE-production'!R9+'BFPIaE-exports'!R9)</f>
        <v>80305902000000</v>
      </c>
      <c r="S9" s="17">
        <f>MAX(VLOOKUP("zero_test", Keys!$B:$C, 2, FALSE), Demand_calcs!S11-'BFPIaE-production'!S9+'BFPIaE-exports'!S9)</f>
        <v>81617002000000</v>
      </c>
      <c r="T9" s="17">
        <f>MAX(VLOOKUP("zero_test", Keys!$B:$C, 2, FALSE), Demand_calcs!T11-'BFPIaE-production'!T9+'BFPIaE-exports'!T9)</f>
        <v>83419702000000</v>
      </c>
      <c r="U9" s="17">
        <f>MAX(VLOOKUP("zero_test", Keys!$B:$C, 2, FALSE), Demand_calcs!U11-'BFPIaE-production'!U9+'BFPIaE-exports'!U9)</f>
        <v>85213102000000</v>
      </c>
      <c r="V9" s="17">
        <f>MAX(VLOOKUP("zero_test", Keys!$B:$C, 2, FALSE), Demand_calcs!V11-'BFPIaE-production'!V9+'BFPIaE-exports'!V9)</f>
        <v>87184902000000</v>
      </c>
      <c r="W9" s="17">
        <f>MAX(VLOOKUP("zero_test", Keys!$B:$C, 2, FALSE), Demand_calcs!W11-'BFPIaE-production'!W9+'BFPIaE-exports'!W9)</f>
        <v>89538302000000</v>
      </c>
      <c r="X9" s="17">
        <f>MAX(VLOOKUP("zero_test", Keys!$B:$C, 2, FALSE), Demand_calcs!X11-'BFPIaE-production'!X9+'BFPIaE-exports'!X9)</f>
        <v>92045402000000</v>
      </c>
      <c r="Y9" s="17">
        <f>MAX(VLOOKUP("zero_test", Keys!$B:$C, 2, FALSE), Demand_calcs!Y11-'BFPIaE-production'!Y9+'BFPIaE-exports'!Y9)</f>
        <v>94697302000000</v>
      </c>
      <c r="Z9" s="17">
        <f>MAX(VLOOKUP("zero_test", Keys!$B:$C, 2, FALSE), Demand_calcs!Z11-'BFPIaE-production'!Z9+'BFPIaE-exports'!Z9)</f>
        <v>97220502000000</v>
      </c>
      <c r="AA9" s="17">
        <f>MAX(VLOOKUP("zero_test", Keys!$B:$C, 2, FALSE), Demand_calcs!AA11-'BFPIaE-production'!AA9+'BFPIaE-exports'!AA9)</f>
        <v>100261002000000</v>
      </c>
      <c r="AB9" s="17">
        <f>MAX(VLOOKUP("zero_test", Keys!$B:$C, 2, FALSE), Demand_calcs!AB11-'BFPIaE-production'!AB9+'BFPIaE-exports'!AB9)</f>
        <v>103265002000000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0</v>
      </c>
      <c r="D10" s="17">
        <f>MAX(VLOOKUP("zero_test", Keys!$B:$C, 2, FALSE), Demand_calcs!D12-'BFPIaE-production'!D10+'BFPIaE-exports'!D10)</f>
        <v>0</v>
      </c>
      <c r="E10" s="17">
        <f>MAX(VLOOKUP("zero_test", Keys!$B:$C, 2, FALSE), Demand_calcs!E12-'BFPIaE-production'!E10+'BFPIaE-exports'!E10)</f>
        <v>0</v>
      </c>
      <c r="F10" s="17">
        <f>MAX(VLOOKUP("zero_test", Keys!$B:$C, 2, FALSE), Demand_calcs!F12-'BFPIaE-production'!F10+'BFPIaE-exports'!F10)</f>
        <v>0</v>
      </c>
      <c r="G10" s="17">
        <f>MAX(VLOOKUP("zero_test", Keys!$B:$C, 2, FALSE), Demand_calcs!G12-'BFPIaE-production'!G10+'BFPIaE-exports'!G10)</f>
        <v>0</v>
      </c>
      <c r="H10" s="17">
        <f>MAX(VLOOKUP("zero_test", Keys!$B:$C, 2, FALSE), Demand_calcs!H12-'BFPIaE-production'!H10+'BFPIaE-exports'!H10)</f>
        <v>0</v>
      </c>
      <c r="I10" s="17">
        <f>MAX(VLOOKUP("zero_test", Keys!$B:$C, 2, FALSE), Demand_calcs!I12-'BFPIaE-production'!I10+'BFPIaE-exports'!I10)</f>
        <v>0</v>
      </c>
      <c r="J10" s="17">
        <f>MAX(VLOOKUP("zero_test", Keys!$B:$C, 2, FALSE), Demand_calcs!J12-'BFPIaE-production'!J10+'BFPIaE-exports'!J10)</f>
        <v>0</v>
      </c>
      <c r="K10" s="17">
        <f>MAX(VLOOKUP("zero_test", Keys!$B:$C, 2, FALSE), Demand_calcs!K12-'BFPIaE-production'!K10+'BFPIaE-exports'!K10)</f>
        <v>0</v>
      </c>
      <c r="L10" s="17">
        <f>MAX(VLOOKUP("zero_test", Keys!$B:$C, 2, FALSE), Demand_calcs!L12-'BFPIaE-production'!L10+'BFPIaE-exports'!L10)</f>
        <v>0</v>
      </c>
      <c r="M10" s="17">
        <f>MAX(VLOOKUP("zero_test", Keys!$B:$C, 2, FALSE), Demand_calcs!M12-'BFPIaE-production'!M10+'BFPIaE-exports'!M10)</f>
        <v>0</v>
      </c>
      <c r="N10" s="17">
        <f>MAX(VLOOKUP("zero_test", Keys!$B:$C, 2, FALSE), Demand_calcs!N12-'BFPIaE-production'!N10+'BFPIaE-exports'!N10)</f>
        <v>0</v>
      </c>
      <c r="O10" s="17">
        <f>MAX(VLOOKUP("zero_test", Keys!$B:$C, 2, FALSE), Demand_calcs!O12-'BFPIaE-production'!O10+'BFPIaE-exports'!O10)</f>
        <v>0</v>
      </c>
      <c r="P10" s="17">
        <f>MAX(VLOOKUP("zero_test", Keys!$B:$C, 2, FALSE), Demand_calcs!P12-'BFPIaE-production'!P10+'BFPIaE-exports'!P10)</f>
        <v>0</v>
      </c>
      <c r="Q10" s="17">
        <f>MAX(VLOOKUP("zero_test", Keys!$B:$C, 2, FALSE), Demand_calcs!Q12-'BFPIaE-production'!Q10+'BFPIaE-exports'!Q10)</f>
        <v>0</v>
      </c>
      <c r="R10" s="17">
        <f>MAX(VLOOKUP("zero_test", Keys!$B:$C, 2, FALSE), Demand_calcs!R12-'BFPIaE-production'!R10+'BFPIaE-exports'!R10)</f>
        <v>0</v>
      </c>
      <c r="S10" s="17">
        <f>MAX(VLOOKUP("zero_test", Keys!$B:$C, 2, FALSE), Demand_calcs!S12-'BFPIaE-production'!S10+'BFPIaE-exports'!S10)</f>
        <v>0</v>
      </c>
      <c r="T10" s="17">
        <f>MAX(VLOOKUP("zero_test", Keys!$B:$C, 2, FALSE), Demand_calcs!T12-'BFPIaE-production'!T10+'BFPIaE-exports'!T10)</f>
        <v>0</v>
      </c>
      <c r="U10" s="17">
        <f>MAX(VLOOKUP("zero_test", Keys!$B:$C, 2, FALSE), Demand_calcs!U12-'BFPIaE-production'!U10+'BFPIaE-exports'!U10)</f>
        <v>0</v>
      </c>
      <c r="V10" s="17">
        <f>MAX(VLOOKUP("zero_test", Keys!$B:$C, 2, FALSE), Demand_calcs!V12-'BFPIaE-production'!V10+'BFPIaE-exports'!V10)</f>
        <v>0</v>
      </c>
      <c r="W10" s="17">
        <f>MAX(VLOOKUP("zero_test", Keys!$B:$C, 2, FALSE), Demand_calcs!W12-'BFPIaE-production'!W10+'BFPIaE-exports'!W10)</f>
        <v>0</v>
      </c>
      <c r="X10" s="17">
        <f>MAX(VLOOKUP("zero_test", Keys!$B:$C, 2, FALSE), Demand_calcs!X12-'BFPIaE-production'!X10+'BFPIaE-exports'!X10)</f>
        <v>0</v>
      </c>
      <c r="Y10" s="17">
        <f>MAX(VLOOKUP("zero_test", Keys!$B:$C, 2, FALSE), Demand_calcs!Y12-'BFPIaE-production'!Y10+'BFPIaE-exports'!Y10)</f>
        <v>0</v>
      </c>
      <c r="Z10" s="17">
        <f>MAX(VLOOKUP("zero_test", Keys!$B:$C, 2, FALSE), Demand_calcs!Z12-'BFPIaE-production'!Z10+'BFPIaE-exports'!Z10)</f>
        <v>0</v>
      </c>
      <c r="AA10" s="17">
        <f>MAX(VLOOKUP("zero_test", Keys!$B:$C, 2, FALSE), Demand_calcs!AA12-'BFPIaE-production'!AA10+'BFPIaE-exports'!AA10)</f>
        <v>0</v>
      </c>
      <c r="AB10" s="17">
        <f>MAX(VLOOKUP("zero_test", Keys!$B:$C, 2, FALSE), Demand_calcs!AB12-'BFPIaE-production'!AB10+'BFPIaE-exports'!AB10)</f>
        <v>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0</v>
      </c>
      <c r="D11" s="17">
        <f>MAX(VLOOKUP("zero_test", Keys!$B:$C, 2, FALSE), Demand_calcs!D13-'BFPIaE-production'!D11+'BFPIaE-exports'!D11)</f>
        <v>0</v>
      </c>
      <c r="E11" s="17">
        <f>MAX(VLOOKUP("zero_test", Keys!$B:$C, 2, FALSE), Demand_calcs!E13-'BFPIaE-production'!E11+'BFPIaE-exports'!E11)</f>
        <v>0</v>
      </c>
      <c r="F11" s="17">
        <f>MAX(VLOOKUP("zero_test", Keys!$B:$C, 2, FALSE), Demand_calcs!F13-'BFPIaE-production'!F11+'BFPIaE-exports'!F11)</f>
        <v>0</v>
      </c>
      <c r="G11" s="17">
        <f>MAX(VLOOKUP("zero_test", Keys!$B:$C, 2, FALSE), Demand_calcs!G13-'BFPIaE-production'!G11+'BFPIaE-exports'!G11)</f>
        <v>0</v>
      </c>
      <c r="H11" s="17">
        <f>MAX(VLOOKUP("zero_test", Keys!$B:$C, 2, FALSE), Demand_calcs!H13-'BFPIaE-production'!H11+'BFPIaE-exports'!H11)</f>
        <v>0</v>
      </c>
      <c r="I11" s="17">
        <f>MAX(VLOOKUP("zero_test", Keys!$B:$C, 2, FALSE), Demand_calcs!I13-'BFPIaE-production'!I11+'BFPIaE-exports'!I11)</f>
        <v>0</v>
      </c>
      <c r="J11" s="17">
        <f>MAX(VLOOKUP("zero_test", Keys!$B:$C, 2, FALSE), Demand_calcs!J13-'BFPIaE-production'!J11+'BFPIaE-exports'!J11)</f>
        <v>0</v>
      </c>
      <c r="K11" s="17">
        <f>MAX(VLOOKUP("zero_test", Keys!$B:$C, 2, FALSE), Demand_calcs!K13-'BFPIaE-production'!K11+'BFPIaE-exports'!K11)</f>
        <v>0</v>
      </c>
      <c r="L11" s="17">
        <f>MAX(VLOOKUP("zero_test", Keys!$B:$C, 2, FALSE), Demand_calcs!L13-'BFPIaE-production'!L11+'BFPIaE-exports'!L11)</f>
        <v>0</v>
      </c>
      <c r="M11" s="17">
        <f>MAX(VLOOKUP("zero_test", Keys!$B:$C, 2, FALSE), Demand_calcs!M13-'BFPIaE-production'!M11+'BFPIaE-exports'!M11)</f>
        <v>0</v>
      </c>
      <c r="N11" s="17">
        <f>MAX(VLOOKUP("zero_test", Keys!$B:$C, 2, FALSE), Demand_calcs!N13-'BFPIaE-production'!N11+'BFPIaE-exports'!N11)</f>
        <v>0</v>
      </c>
      <c r="O11" s="17">
        <f>MAX(VLOOKUP("zero_test", Keys!$B:$C, 2, FALSE), Demand_calcs!O13-'BFPIaE-production'!O11+'BFPIaE-exports'!O11)</f>
        <v>0</v>
      </c>
      <c r="P11" s="17">
        <f>MAX(VLOOKUP("zero_test", Keys!$B:$C, 2, FALSE), Demand_calcs!P13-'BFPIaE-production'!P11+'BFPIaE-exports'!P11)</f>
        <v>0</v>
      </c>
      <c r="Q11" s="17">
        <f>MAX(VLOOKUP("zero_test", Keys!$B:$C, 2, FALSE), Demand_calcs!Q13-'BFPIaE-production'!Q11+'BFPIaE-exports'!Q11)</f>
        <v>0</v>
      </c>
      <c r="R11" s="17">
        <f>MAX(VLOOKUP("zero_test", Keys!$B:$C, 2, FALSE), Demand_calcs!R13-'BFPIaE-production'!R11+'BFPIaE-exports'!R11)</f>
        <v>0</v>
      </c>
      <c r="S11" s="17">
        <f>MAX(VLOOKUP("zero_test", Keys!$B:$C, 2, FALSE), Demand_calcs!S13-'BFPIaE-production'!S11+'BFPIaE-exports'!S11)</f>
        <v>0</v>
      </c>
      <c r="T11" s="17">
        <f>MAX(VLOOKUP("zero_test", Keys!$B:$C, 2, FALSE), Demand_calcs!T13-'BFPIaE-production'!T11+'BFPIaE-exports'!T11)</f>
        <v>0</v>
      </c>
      <c r="U11" s="17">
        <f>MAX(VLOOKUP("zero_test", Keys!$B:$C, 2, FALSE), Demand_calcs!U13-'BFPIaE-production'!U11+'BFPIaE-exports'!U11)</f>
        <v>0</v>
      </c>
      <c r="V11" s="17">
        <f>MAX(VLOOKUP("zero_test", Keys!$B:$C, 2, FALSE), Demand_calcs!V13-'BFPIaE-production'!V11+'BFPIaE-exports'!V11)</f>
        <v>0</v>
      </c>
      <c r="W11" s="17">
        <f>MAX(VLOOKUP("zero_test", Keys!$B:$C, 2, FALSE), Demand_calcs!W13-'BFPIaE-production'!W11+'BFPIaE-exports'!W11)</f>
        <v>0</v>
      </c>
      <c r="X11" s="17">
        <f>MAX(VLOOKUP("zero_test", Keys!$B:$C, 2, FALSE), Demand_calcs!X13-'BFPIaE-production'!X11+'BFPIaE-exports'!X11)</f>
        <v>0</v>
      </c>
      <c r="Y11" s="17">
        <f>MAX(VLOOKUP("zero_test", Keys!$B:$C, 2, FALSE), Demand_calcs!Y13-'BFPIaE-production'!Y11+'BFPIaE-exports'!Y11)</f>
        <v>0</v>
      </c>
      <c r="Z11" s="17">
        <f>MAX(VLOOKUP("zero_test", Keys!$B:$C, 2, FALSE), Demand_calcs!Z13-'BFPIaE-production'!Z11+'BFPIaE-exports'!Z11)</f>
        <v>0</v>
      </c>
      <c r="AA11" s="17">
        <f>MAX(VLOOKUP("zero_test", Keys!$B:$C, 2, FALSE), Demand_calcs!AA13-'BFPIaE-production'!AA11+'BFPIaE-exports'!AA11)</f>
        <v>0</v>
      </c>
      <c r="AB11" s="17">
        <f>MAX(VLOOKUP("zero_test", Keys!$B:$C, 2, FALSE), Demand_calcs!AB13-'BFPIaE-production'!AB11+'BFPIaE-exports'!AB11)</f>
        <v>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84702380942653.016</v>
      </c>
      <c r="D12" s="17">
        <f>MAX(VLOOKUP("zero_test", Keys!$B:$C, 2, FALSE), Demand_calcs!D14-'BFPIaE-production'!D12+'BFPIaE-exports'!D12)</f>
        <v>83092656921877.469</v>
      </c>
      <c r="E12" s="17">
        <f>MAX(VLOOKUP("zero_test", Keys!$B:$C, 2, FALSE), Demand_calcs!E14-'BFPIaE-production'!E12+'BFPIaE-exports'!E12)</f>
        <v>81889958872086.516</v>
      </c>
      <c r="F12" s="17">
        <f>MAX(VLOOKUP("zero_test", Keys!$B:$C, 2, FALSE), Demand_calcs!F14-'BFPIaE-production'!F12+'BFPIaE-exports'!F12)</f>
        <v>79959048293201.656</v>
      </c>
      <c r="G12" s="17">
        <f>MAX(VLOOKUP("zero_test", Keys!$B:$C, 2, FALSE), Demand_calcs!G14-'BFPIaE-production'!G12+'BFPIaE-exports'!G12)</f>
        <v>78254522852137.219</v>
      </c>
      <c r="H12" s="17">
        <f>MAX(VLOOKUP("zero_test", Keys!$B:$C, 2, FALSE), Demand_calcs!H14-'BFPIaE-production'!H12+'BFPIaE-exports'!H12)</f>
        <v>76309547561447.281</v>
      </c>
      <c r="I12" s="17">
        <f>MAX(VLOOKUP("zero_test", Keys!$B:$C, 2, FALSE), Demand_calcs!I14-'BFPIaE-production'!I12+'BFPIaE-exports'!I12)</f>
        <v>75241769289084.469</v>
      </c>
      <c r="J12" s="17">
        <f>MAX(VLOOKUP("zero_test", Keys!$B:$C, 2, FALSE), Demand_calcs!J14-'BFPIaE-production'!J12+'BFPIaE-exports'!J12)</f>
        <v>74062068257023.938</v>
      </c>
      <c r="K12" s="17">
        <f>MAX(VLOOKUP("zero_test", Keys!$B:$C, 2, FALSE), Demand_calcs!K14-'BFPIaE-production'!K12+'BFPIaE-exports'!K12)</f>
        <v>72641765173317.438</v>
      </c>
      <c r="L12" s="17">
        <f>MAX(VLOOKUP("zero_test", Keys!$B:$C, 2, FALSE), Demand_calcs!L14-'BFPIaE-production'!L12+'BFPIaE-exports'!L12)</f>
        <v>71024762775026.703</v>
      </c>
      <c r="M12" s="17">
        <f>MAX(VLOOKUP("zero_test", Keys!$B:$C, 2, FALSE), Demand_calcs!M14-'BFPIaE-production'!M12+'BFPIaE-exports'!M12)</f>
        <v>69189549590222.273</v>
      </c>
      <c r="N12" s="17">
        <f>MAX(VLOOKUP("zero_test", Keys!$B:$C, 2, FALSE), Demand_calcs!N14-'BFPIaE-production'!N12+'BFPIaE-exports'!N12)</f>
        <v>67152494563064.063</v>
      </c>
      <c r="O12" s="17">
        <f>MAX(VLOOKUP("zero_test", Keys!$B:$C, 2, FALSE), Demand_calcs!O14-'BFPIaE-production'!O12+'BFPIaE-exports'!O12)</f>
        <v>65273255823726.086</v>
      </c>
      <c r="P12" s="17">
        <f>MAX(VLOOKUP("zero_test", Keys!$B:$C, 2, FALSE), Demand_calcs!P14-'BFPIaE-production'!P12+'BFPIaE-exports'!P12)</f>
        <v>63248336429328.391</v>
      </c>
      <c r="Q12" s="17">
        <f>MAX(VLOOKUP("zero_test", Keys!$B:$C, 2, FALSE), Demand_calcs!Q14-'BFPIaE-production'!Q12+'BFPIaE-exports'!Q12)</f>
        <v>61048919084497.484</v>
      </c>
      <c r="R12" s="17">
        <f>MAX(VLOOKUP("zero_test", Keys!$B:$C, 2, FALSE), Demand_calcs!R14-'BFPIaE-production'!R12+'BFPIaE-exports'!R12)</f>
        <v>58671034399513.828</v>
      </c>
      <c r="S12" s="17">
        <f>MAX(VLOOKUP("zero_test", Keys!$B:$C, 2, FALSE), Demand_calcs!S14-'BFPIaE-production'!S12+'BFPIaE-exports'!S12)</f>
        <v>56200080438279.688</v>
      </c>
      <c r="T12" s="17">
        <f>MAX(VLOOKUP("zero_test", Keys!$B:$C, 2, FALSE), Demand_calcs!T14-'BFPIaE-production'!T12+'BFPIaE-exports'!T12)</f>
        <v>54056742057464.906</v>
      </c>
      <c r="U12" s="17">
        <f>MAX(VLOOKUP("zero_test", Keys!$B:$C, 2, FALSE), Demand_calcs!U14-'BFPIaE-production'!U12+'BFPIaE-exports'!U12)</f>
        <v>52002372500660.547</v>
      </c>
      <c r="V12" s="17">
        <f>MAX(VLOOKUP("zero_test", Keys!$B:$C, 2, FALSE), Demand_calcs!V14-'BFPIaE-production'!V12+'BFPIaE-exports'!V12)</f>
        <v>49988318421798.984</v>
      </c>
      <c r="W12" s="17">
        <f>MAX(VLOOKUP("zero_test", Keys!$B:$C, 2, FALSE), Demand_calcs!W14-'BFPIaE-production'!W12+'BFPIaE-exports'!W12)</f>
        <v>48067624450792.719</v>
      </c>
      <c r="X12" s="17">
        <f>MAX(VLOOKUP("zero_test", Keys!$B:$C, 2, FALSE), Demand_calcs!X14-'BFPIaE-production'!X12+'BFPIaE-exports'!X12)</f>
        <v>46213041438582.953</v>
      </c>
      <c r="Y12" s="17">
        <f>MAX(VLOOKUP("zero_test", Keys!$B:$C, 2, FALSE), Demand_calcs!Y14-'BFPIaE-production'!Y12+'BFPIaE-exports'!Y12)</f>
        <v>44114289251559.625</v>
      </c>
      <c r="Z12" s="17">
        <f>MAX(VLOOKUP("zero_test", Keys!$B:$C, 2, FALSE), Demand_calcs!Z14-'BFPIaE-production'!Z12+'BFPIaE-exports'!Z12)</f>
        <v>42146336574274.375</v>
      </c>
      <c r="AA12" s="17">
        <f>MAX(VLOOKUP("zero_test", Keys!$B:$C, 2, FALSE), Demand_calcs!AA14-'BFPIaE-production'!AA12+'BFPIaE-exports'!AA12)</f>
        <v>40363412191260.172</v>
      </c>
      <c r="AB12" s="17">
        <f>MAX(VLOOKUP("zero_test", Keys!$B:$C, 2, FALSE), Demand_calcs!AB14-'BFPIaE-production'!AB12+'BFPIaE-exports'!AB12)</f>
        <v>38664383963079.938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0</v>
      </c>
      <c r="D13" s="17">
        <f>MAX(VLOOKUP("zero_test", Keys!$B:$C, 2, FALSE), Demand_calcs!D15-'BFPIaE-production'!D13+'BFPIaE-exports'!D13)</f>
        <v>0</v>
      </c>
      <c r="E13" s="17">
        <f>MAX(VLOOKUP("zero_test", Keys!$B:$C, 2, FALSE), Demand_calcs!E15-'BFPIaE-production'!E13+'BFPIaE-exports'!E13)</f>
        <v>0</v>
      </c>
      <c r="F13" s="17">
        <f>MAX(VLOOKUP("zero_test", Keys!$B:$C, 2, FALSE), Demand_calcs!F15-'BFPIaE-production'!F13+'BFPIaE-exports'!F13)</f>
        <v>0</v>
      </c>
      <c r="G13" s="17">
        <f>MAX(VLOOKUP("zero_test", Keys!$B:$C, 2, FALSE), Demand_calcs!G15-'BFPIaE-production'!G13+'BFPIaE-exports'!G13)</f>
        <v>0</v>
      </c>
      <c r="H13" s="17">
        <f>MAX(VLOOKUP("zero_test", Keys!$B:$C, 2, FALSE), Demand_calcs!H15-'BFPIaE-production'!H13+'BFPIaE-exports'!H13)</f>
        <v>0</v>
      </c>
      <c r="I13" s="17">
        <f>MAX(VLOOKUP("zero_test", Keys!$B:$C, 2, FALSE), Demand_calcs!I15-'BFPIaE-production'!I13+'BFPIaE-exports'!I13)</f>
        <v>0</v>
      </c>
      <c r="J13" s="17">
        <f>MAX(VLOOKUP("zero_test", Keys!$B:$C, 2, FALSE), Demand_calcs!J15-'BFPIaE-production'!J13+'BFPIaE-exports'!J13)</f>
        <v>0</v>
      </c>
      <c r="K13" s="17">
        <f>MAX(VLOOKUP("zero_test", Keys!$B:$C, 2, FALSE), Demand_calcs!K15-'BFPIaE-production'!K13+'BFPIaE-exports'!K13)</f>
        <v>0</v>
      </c>
      <c r="L13" s="17">
        <f>MAX(VLOOKUP("zero_test", Keys!$B:$C, 2, FALSE), Demand_calcs!L15-'BFPIaE-production'!L13+'BFPIaE-exports'!L13)</f>
        <v>0</v>
      </c>
      <c r="M13" s="17">
        <f>MAX(VLOOKUP("zero_test", Keys!$B:$C, 2, FALSE), Demand_calcs!M15-'BFPIaE-production'!M13+'BFPIaE-exports'!M13)</f>
        <v>0</v>
      </c>
      <c r="N13" s="17">
        <f>MAX(VLOOKUP("zero_test", Keys!$B:$C, 2, FALSE), Demand_calcs!N15-'BFPIaE-production'!N13+'BFPIaE-exports'!N13)</f>
        <v>0</v>
      </c>
      <c r="O13" s="17">
        <f>MAX(VLOOKUP("zero_test", Keys!$B:$C, 2, FALSE), Demand_calcs!O15-'BFPIaE-production'!O13+'BFPIaE-exports'!O13)</f>
        <v>0</v>
      </c>
      <c r="P13" s="17">
        <f>MAX(VLOOKUP("zero_test", Keys!$B:$C, 2, FALSE), Demand_calcs!P15-'BFPIaE-production'!P13+'BFPIaE-exports'!P13)</f>
        <v>0</v>
      </c>
      <c r="Q13" s="17">
        <f>MAX(VLOOKUP("zero_test", Keys!$B:$C, 2, FALSE), Demand_calcs!Q15-'BFPIaE-production'!Q13+'BFPIaE-exports'!Q13)</f>
        <v>0</v>
      </c>
      <c r="R13" s="17">
        <f>MAX(VLOOKUP("zero_test", Keys!$B:$C, 2, FALSE), Demand_calcs!R15-'BFPIaE-production'!R13+'BFPIaE-exports'!R13)</f>
        <v>0</v>
      </c>
      <c r="S13" s="17">
        <f>MAX(VLOOKUP("zero_test", Keys!$B:$C, 2, FALSE), Demand_calcs!S15-'BFPIaE-production'!S13+'BFPIaE-exports'!S13)</f>
        <v>0</v>
      </c>
      <c r="T13" s="17">
        <f>MAX(VLOOKUP("zero_test", Keys!$B:$C, 2, FALSE), Demand_calcs!T15-'BFPIaE-production'!T13+'BFPIaE-exports'!T13)</f>
        <v>0</v>
      </c>
      <c r="U13" s="17">
        <f>MAX(VLOOKUP("zero_test", Keys!$B:$C, 2, FALSE), Demand_calcs!U15-'BFPIaE-production'!U13+'BFPIaE-exports'!U13)</f>
        <v>0</v>
      </c>
      <c r="V13" s="17">
        <f>MAX(VLOOKUP("zero_test", Keys!$B:$C, 2, FALSE), Demand_calcs!V15-'BFPIaE-production'!V13+'BFPIaE-exports'!V13)</f>
        <v>0</v>
      </c>
      <c r="W13" s="17">
        <f>MAX(VLOOKUP("zero_test", Keys!$B:$C, 2, FALSE), Demand_calcs!W15-'BFPIaE-production'!W13+'BFPIaE-exports'!W13)</f>
        <v>0</v>
      </c>
      <c r="X13" s="17">
        <f>MAX(VLOOKUP("zero_test", Keys!$B:$C, 2, FALSE), Demand_calcs!X15-'BFPIaE-production'!X13+'BFPIaE-exports'!X13)</f>
        <v>0</v>
      </c>
      <c r="Y13" s="17">
        <f>MAX(VLOOKUP("zero_test", Keys!$B:$C, 2, FALSE), Demand_calcs!Y15-'BFPIaE-production'!Y13+'BFPIaE-exports'!Y13)</f>
        <v>0</v>
      </c>
      <c r="Z13" s="17">
        <f>MAX(VLOOKUP("zero_test", Keys!$B:$C, 2, FALSE), Demand_calcs!Z15-'BFPIaE-production'!Z13+'BFPIaE-exports'!Z13)</f>
        <v>0</v>
      </c>
      <c r="AA13" s="17">
        <f>MAX(VLOOKUP("zero_test", Keys!$B:$C, 2, FALSE), Demand_calcs!AA15-'BFPIaE-production'!AA13+'BFPIaE-exports'!AA13)</f>
        <v>0</v>
      </c>
      <c r="AB13" s="17">
        <f>MAX(VLOOKUP("zero_test", Keys!$B:$C, 2, FALSE), Demand_calcs!AB15-'BFPIaE-production'!AB13+'BFPIaE-exports'!AB13)</f>
        <v>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0</v>
      </c>
      <c r="D14" s="17">
        <f>MAX(VLOOKUP("zero_test", Keys!$B:$C, 2, FALSE), Demand_calcs!D16-'BFPIaE-production'!D14+'BFPIaE-exports'!D14)</f>
        <v>0</v>
      </c>
      <c r="E14" s="17">
        <f>MAX(VLOOKUP("zero_test", Keys!$B:$C, 2, FALSE), Demand_calcs!E16-'BFPIaE-production'!E14+'BFPIaE-exports'!E14)</f>
        <v>0</v>
      </c>
      <c r="F14" s="17">
        <f>MAX(VLOOKUP("zero_test", Keys!$B:$C, 2, FALSE), Demand_calcs!F16-'BFPIaE-production'!F14+'BFPIaE-exports'!F14)</f>
        <v>0</v>
      </c>
      <c r="G14" s="17">
        <f>MAX(VLOOKUP("zero_test", Keys!$B:$C, 2, FALSE), Demand_calcs!G16-'BFPIaE-production'!G14+'BFPIaE-exports'!G14)</f>
        <v>0</v>
      </c>
      <c r="H14" s="17">
        <f>MAX(VLOOKUP("zero_test", Keys!$B:$C, 2, FALSE), Demand_calcs!H16-'BFPIaE-production'!H14+'BFPIaE-exports'!H14)</f>
        <v>0</v>
      </c>
      <c r="I14" s="17">
        <f>MAX(VLOOKUP("zero_test", Keys!$B:$C, 2, FALSE), Demand_calcs!I16-'BFPIaE-production'!I14+'BFPIaE-exports'!I14)</f>
        <v>0</v>
      </c>
      <c r="J14" s="17">
        <f>MAX(VLOOKUP("zero_test", Keys!$B:$C, 2, FALSE), Demand_calcs!J16-'BFPIaE-production'!J14+'BFPIaE-exports'!J14)</f>
        <v>0</v>
      </c>
      <c r="K14" s="17">
        <f>MAX(VLOOKUP("zero_test", Keys!$B:$C, 2, FALSE), Demand_calcs!K16-'BFPIaE-production'!K14+'BFPIaE-exports'!K14)</f>
        <v>0</v>
      </c>
      <c r="L14" s="17">
        <f>MAX(VLOOKUP("zero_test", Keys!$B:$C, 2, FALSE), Demand_calcs!L16-'BFPIaE-production'!L14+'BFPIaE-exports'!L14)</f>
        <v>0</v>
      </c>
      <c r="M14" s="17">
        <f>MAX(VLOOKUP("zero_test", Keys!$B:$C, 2, FALSE), Demand_calcs!M16-'BFPIaE-production'!M14+'BFPIaE-exports'!M14)</f>
        <v>0</v>
      </c>
      <c r="N14" s="17">
        <f>MAX(VLOOKUP("zero_test", Keys!$B:$C, 2, FALSE), Demand_calcs!N16-'BFPIaE-production'!N14+'BFPIaE-exports'!N14)</f>
        <v>0</v>
      </c>
      <c r="O14" s="17">
        <f>MAX(VLOOKUP("zero_test", Keys!$B:$C, 2, FALSE), Demand_calcs!O16-'BFPIaE-production'!O14+'BFPIaE-exports'!O14)</f>
        <v>0</v>
      </c>
      <c r="P14" s="17">
        <f>MAX(VLOOKUP("zero_test", Keys!$B:$C, 2, FALSE), Demand_calcs!P16-'BFPIaE-production'!P14+'BFPIaE-exports'!P14)</f>
        <v>0</v>
      </c>
      <c r="Q14" s="17">
        <f>MAX(VLOOKUP("zero_test", Keys!$B:$C, 2, FALSE), Demand_calcs!Q16-'BFPIaE-production'!Q14+'BFPIaE-exports'!Q14)</f>
        <v>0</v>
      </c>
      <c r="R14" s="17">
        <f>MAX(VLOOKUP("zero_test", Keys!$B:$C, 2, FALSE), Demand_calcs!R16-'BFPIaE-production'!R14+'BFPIaE-exports'!R14)</f>
        <v>0</v>
      </c>
      <c r="S14" s="17">
        <f>MAX(VLOOKUP("zero_test", Keys!$B:$C, 2, FALSE), Demand_calcs!S16-'BFPIaE-production'!S14+'BFPIaE-exports'!S14)</f>
        <v>0</v>
      </c>
      <c r="T14" s="17">
        <f>MAX(VLOOKUP("zero_test", Keys!$B:$C, 2, FALSE), Demand_calcs!T16-'BFPIaE-production'!T14+'BFPIaE-exports'!T14)</f>
        <v>0</v>
      </c>
      <c r="U14" s="17">
        <f>MAX(VLOOKUP("zero_test", Keys!$B:$C, 2, FALSE), Demand_calcs!U16-'BFPIaE-production'!U14+'BFPIaE-exports'!U14)</f>
        <v>0</v>
      </c>
      <c r="V14" s="17">
        <f>MAX(VLOOKUP("zero_test", Keys!$B:$C, 2, FALSE), Demand_calcs!V16-'BFPIaE-production'!V14+'BFPIaE-exports'!V14)</f>
        <v>0</v>
      </c>
      <c r="W14" s="17">
        <f>MAX(VLOOKUP("zero_test", Keys!$B:$C, 2, FALSE), Demand_calcs!W16-'BFPIaE-production'!W14+'BFPIaE-exports'!W14)</f>
        <v>0</v>
      </c>
      <c r="X14" s="17">
        <f>MAX(VLOOKUP("zero_test", Keys!$B:$C, 2, FALSE), Demand_calcs!X16-'BFPIaE-production'!X14+'BFPIaE-exports'!X14)</f>
        <v>0</v>
      </c>
      <c r="Y14" s="17">
        <f>MAX(VLOOKUP("zero_test", Keys!$B:$C, 2, FALSE), Demand_calcs!Y16-'BFPIaE-production'!Y14+'BFPIaE-exports'!Y14)</f>
        <v>0</v>
      </c>
      <c r="Z14" s="17">
        <f>MAX(VLOOKUP("zero_test", Keys!$B:$C, 2, FALSE), Demand_calcs!Z16-'BFPIaE-production'!Z14+'BFPIaE-exports'!Z14)</f>
        <v>0</v>
      </c>
      <c r="AA14" s="17">
        <f>MAX(VLOOKUP("zero_test", Keys!$B:$C, 2, FALSE), Demand_calcs!AA16-'BFPIaE-production'!AA14+'BFPIaE-exports'!AA14)</f>
        <v>0</v>
      </c>
      <c r="AB14" s="17">
        <f>MAX(VLOOKUP("zero_test", Keys!$B:$C, 2, FALSE), Demand_calcs!AB16-'BFPIaE-production'!AB14+'BFPIaE-exports'!AB14)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29283786020698.844</v>
      </c>
      <c r="J17" s="17">
        <f>MAX(VLOOKUP("zero_test", Keys!$B:$C, 2, FALSE), Demand_calcs!J19-'BFPIaE-production'!J17+'BFPIaE-exports'!J17)</f>
        <v>39050795659582.734</v>
      </c>
      <c r="K17" s="17">
        <f>MAX(VLOOKUP("zero_test", Keys!$B:$C, 2, FALSE), Demand_calcs!K19-'BFPIaE-production'!K17+'BFPIaE-exports'!K17)</f>
        <v>40181151208360</v>
      </c>
      <c r="L17" s="17">
        <f>MAX(VLOOKUP("zero_test", Keys!$B:$C, 2, FALSE), Demand_calcs!L19-'BFPIaE-production'!L17+'BFPIaE-exports'!L17)</f>
        <v>55725373149470.047</v>
      </c>
      <c r="M17" s="17">
        <f>MAX(VLOOKUP("zero_test", Keys!$B:$C, 2, FALSE), Demand_calcs!M19-'BFPIaE-production'!M17+'BFPIaE-exports'!M17)</f>
        <v>46638280866601.375</v>
      </c>
      <c r="N17" s="17">
        <f>MAX(VLOOKUP("zero_test", Keys!$B:$C, 2, FALSE), Demand_calcs!N19-'BFPIaE-production'!N17+'BFPIaE-exports'!N17)</f>
        <v>44115993761096.953</v>
      </c>
      <c r="O17" s="17">
        <f>MAX(VLOOKUP("zero_test", Keys!$B:$C, 2, FALSE), Demand_calcs!O19-'BFPIaE-production'!O17+'BFPIaE-exports'!O17)</f>
        <v>43708485791636.234</v>
      </c>
      <c r="P17" s="17">
        <f>MAX(VLOOKUP("zero_test", Keys!$B:$C, 2, FALSE), Demand_calcs!P19-'BFPIaE-production'!P17+'BFPIaE-exports'!P17)</f>
        <v>32876906275288.844</v>
      </c>
      <c r="Q17" s="17">
        <f>MAX(VLOOKUP("zero_test", Keys!$B:$C, 2, FALSE), Demand_calcs!Q19-'BFPIaE-production'!Q17+'BFPIaE-exports'!Q17)</f>
        <v>23474762340868.078</v>
      </c>
      <c r="R17" s="17">
        <f>MAX(VLOOKUP("zero_test", Keys!$B:$C, 2, FALSE), Demand_calcs!R19-'BFPIaE-production'!R17+'BFPIaE-exports'!R17)</f>
        <v>15733754195192.422</v>
      </c>
      <c r="S17" s="17">
        <f>MAX(VLOOKUP("zero_test", Keys!$B:$C, 2, FALSE), Demand_calcs!S19-'BFPIaE-production'!S17+'BFPIaE-exports'!S17)</f>
        <v>13649017734865.859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8001036796326495</v>
      </c>
      <c r="D18" s="17">
        <f>MAX(VLOOKUP("zero_test", Keys!$B:$C, 2, FALSE), Demand_calcs!D20-'BFPIaE-production'!D18+'BFPIaE-exports'!D18)</f>
        <v>7959439251115035</v>
      </c>
      <c r="E18" s="17">
        <f>MAX(VLOOKUP("zero_test", Keys!$B:$C, 2, FALSE), Demand_calcs!E20-'BFPIaE-production'!E18+'BFPIaE-exports'!E18)</f>
        <v>7947466994748084</v>
      </c>
      <c r="F18" s="17">
        <f>MAX(VLOOKUP("zero_test", Keys!$B:$C, 2, FALSE), Demand_calcs!F20-'BFPIaE-production'!F18+'BFPIaE-exports'!F18)</f>
        <v>7908289863089256</v>
      </c>
      <c r="G18" s="17">
        <f>MAX(VLOOKUP("zero_test", Keys!$B:$C, 2, FALSE), Demand_calcs!G20-'BFPIaE-production'!G18+'BFPIaE-exports'!G18)</f>
        <v>7880656953931932</v>
      </c>
      <c r="H18" s="17">
        <f>MAX(VLOOKUP("zero_test", Keys!$B:$C, 2, FALSE), Demand_calcs!H20-'BFPIaE-production'!H18+'BFPIaE-exports'!H18)</f>
        <v>7899978127642307</v>
      </c>
      <c r="I18" s="17">
        <f>MAX(VLOOKUP("zero_test", Keys!$B:$C, 2, FALSE), Demand_calcs!I20-'BFPIaE-production'!I18+'BFPIaE-exports'!I18)</f>
        <v>7978370303660772</v>
      </c>
      <c r="J18" s="17">
        <f>MAX(VLOOKUP("zero_test", Keys!$B:$C, 2, FALSE), Demand_calcs!J20-'BFPIaE-production'!J18+'BFPIaE-exports'!J18)</f>
        <v>7987544967279222</v>
      </c>
      <c r="K18" s="17">
        <f>MAX(VLOOKUP("zero_test", Keys!$B:$C, 2, FALSE), Demand_calcs!K20-'BFPIaE-production'!K18+'BFPIaE-exports'!K18)</f>
        <v>8061827634112965</v>
      </c>
      <c r="L18" s="17">
        <f>MAX(VLOOKUP("zero_test", Keys!$B:$C, 2, FALSE), Demand_calcs!L20-'BFPIaE-production'!L18+'BFPIaE-exports'!L18)</f>
        <v>8120029316095711</v>
      </c>
      <c r="M18" s="17">
        <f>MAX(VLOOKUP("zero_test", Keys!$B:$C, 2, FALSE), Demand_calcs!M20-'BFPIaE-production'!M18+'BFPIaE-exports'!M18)</f>
        <v>8173751465118930</v>
      </c>
      <c r="N18" s="17">
        <f>MAX(VLOOKUP("zero_test", Keys!$B:$C, 2, FALSE), Demand_calcs!N20-'BFPIaE-production'!N18+'BFPIaE-exports'!N18)</f>
        <v>8234764724809371</v>
      </c>
      <c r="O18" s="17">
        <f>MAX(VLOOKUP("zero_test", Keys!$B:$C, 2, FALSE), Demand_calcs!O20-'BFPIaE-production'!O18+'BFPIaE-exports'!O18)</f>
        <v>8276214635128969</v>
      </c>
      <c r="P18" s="17">
        <f>MAX(VLOOKUP("zero_test", Keys!$B:$C, 2, FALSE), Demand_calcs!P20-'BFPIaE-production'!P18+'BFPIaE-exports'!P18)</f>
        <v>8335835393854087</v>
      </c>
      <c r="Q18" s="17">
        <f>MAX(VLOOKUP("zero_test", Keys!$B:$C, 2, FALSE), Demand_calcs!Q20-'BFPIaE-production'!Q18+'BFPIaE-exports'!Q18)</f>
        <v>8388300049423929</v>
      </c>
      <c r="R18" s="17">
        <f>MAX(VLOOKUP("zero_test", Keys!$B:$C, 2, FALSE), Demand_calcs!R20-'BFPIaE-production'!R18+'BFPIaE-exports'!R18)</f>
        <v>8371111762273182</v>
      </c>
      <c r="S18" s="17">
        <f>MAX(VLOOKUP("zero_test", Keys!$B:$C, 2, FALSE), Demand_calcs!S20-'BFPIaE-production'!S18+'BFPIaE-exports'!S18)</f>
        <v>8354141442985351</v>
      </c>
      <c r="T18" s="17">
        <f>MAX(VLOOKUP("zero_test", Keys!$B:$C, 2, FALSE), Demand_calcs!T20-'BFPIaE-production'!T18+'BFPIaE-exports'!T18)</f>
        <v>8336557596273397</v>
      </c>
      <c r="U18" s="17">
        <f>MAX(VLOOKUP("zero_test", Keys!$B:$C, 2, FALSE), Demand_calcs!U20-'BFPIaE-production'!U18+'BFPIaE-exports'!U18)</f>
        <v>8290295816270277</v>
      </c>
      <c r="V18" s="17">
        <f>MAX(VLOOKUP("zero_test", Keys!$B:$C, 2, FALSE), Demand_calcs!V20-'BFPIaE-production'!V18+'BFPIaE-exports'!V18)</f>
        <v>8268699783003222</v>
      </c>
      <c r="W18" s="17">
        <f>MAX(VLOOKUP("zero_test", Keys!$B:$C, 2, FALSE), Demand_calcs!W20-'BFPIaE-production'!W18+'BFPIaE-exports'!W18)</f>
        <v>8258565376913895</v>
      </c>
      <c r="X18" s="17">
        <f>MAX(VLOOKUP("zero_test", Keys!$B:$C, 2, FALSE), Demand_calcs!X20-'BFPIaE-production'!X18+'BFPIaE-exports'!X18)</f>
        <v>8273715115154554</v>
      </c>
      <c r="Y18" s="17">
        <f>MAX(VLOOKUP("zero_test", Keys!$B:$C, 2, FALSE), Demand_calcs!Y20-'BFPIaE-production'!Y18+'BFPIaE-exports'!Y18)</f>
        <v>8288846801659416</v>
      </c>
      <c r="Z18" s="17">
        <f>MAX(VLOOKUP("zero_test", Keys!$B:$C, 2, FALSE), Demand_calcs!Z20-'BFPIaE-production'!Z18+'BFPIaE-exports'!Z18)</f>
        <v>8314059362758673</v>
      </c>
      <c r="AA18" s="17">
        <f>MAX(VLOOKUP("zero_test", Keys!$B:$C, 2, FALSE), Demand_calcs!AA20-'BFPIaE-production'!AA18+'BFPIaE-exports'!AA18)</f>
        <v>8361745363654548</v>
      </c>
      <c r="AB18" s="17">
        <f>MAX(VLOOKUP("zero_test", Keys!$B:$C, 2, FALSE), Demand_calcs!AB20-'BFPIaE-production'!AB18+'BFPIaE-exports'!AB18)</f>
        <v>8423725306593720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185007646244561</v>
      </c>
      <c r="D19" s="17">
        <f>MAX(VLOOKUP("zero_test", Keys!$B:$C, 2, FALSE), Demand_calcs!D21-'BFPIaE-production'!D19+'BFPIaE-exports'!D19)</f>
        <v>187474978417023.75</v>
      </c>
      <c r="E19" s="17">
        <f>MAX(VLOOKUP("zero_test", Keys!$B:$C, 2, FALSE), Demand_calcs!E21-'BFPIaE-production'!E19+'BFPIaE-exports'!E19)</f>
        <v>190163423604984.81</v>
      </c>
      <c r="F19" s="17">
        <f>MAX(VLOOKUP("zero_test", Keys!$B:$C, 2, FALSE), Demand_calcs!F21-'BFPIaE-production'!F19+'BFPIaE-exports'!F19)</f>
        <v>193107783151943.38</v>
      </c>
      <c r="G19" s="17">
        <f>MAX(VLOOKUP("zero_test", Keys!$B:$C, 2, FALSE), Demand_calcs!G21-'BFPIaE-production'!G19+'BFPIaE-exports'!G19)</f>
        <v>196392652062481.19</v>
      </c>
      <c r="H19" s="17">
        <f>MAX(VLOOKUP("zero_test", Keys!$B:$C, 2, FALSE), Demand_calcs!H21-'BFPIaE-production'!H19+'BFPIaE-exports'!H19)</f>
        <v>200150398164843.81</v>
      </c>
      <c r="I19" s="17">
        <f>MAX(VLOOKUP("zero_test", Keys!$B:$C, 2, FALSE), Demand_calcs!I21-'BFPIaE-production'!I19+'BFPIaE-exports'!I19)</f>
        <v>205287868082199</v>
      </c>
      <c r="J19" s="17">
        <f>MAX(VLOOKUP("zero_test", Keys!$B:$C, 2, FALSE), Demand_calcs!J21-'BFPIaE-production'!J19+'BFPIaE-exports'!J19)</f>
        <v>209846986496538.63</v>
      </c>
      <c r="K19" s="17">
        <f>MAX(VLOOKUP("zero_test", Keys!$B:$C, 2, FALSE), Demand_calcs!K21-'BFPIaE-production'!K19+'BFPIaE-exports'!K19)</f>
        <v>215103585477820.16</v>
      </c>
      <c r="L19" s="17">
        <f>MAX(VLOOKUP("zero_test", Keys!$B:$C, 2, FALSE), Demand_calcs!L21-'BFPIaE-production'!L19+'BFPIaE-exports'!L19)</f>
        <v>220109253741245.5</v>
      </c>
      <c r="M19" s="17">
        <f>MAX(VLOOKUP("zero_test", Keys!$B:$C, 2, FALSE), Demand_calcs!M21-'BFPIaE-production'!M19+'BFPIaE-exports'!M19)</f>
        <v>224937493580418.63</v>
      </c>
      <c r="N19" s="17">
        <f>MAX(VLOOKUP("zero_test", Keys!$B:$C, 2, FALSE), Demand_calcs!N21-'BFPIaE-production'!N19+'BFPIaE-exports'!N19)</f>
        <v>229375334549933.72</v>
      </c>
      <c r="O19" s="17">
        <f>MAX(VLOOKUP("zero_test", Keys!$B:$C, 2, FALSE), Demand_calcs!O21-'BFPIaE-production'!O19+'BFPIaE-exports'!O19)</f>
        <v>232739214082896.34</v>
      </c>
      <c r="P19" s="17">
        <f>MAX(VLOOKUP("zero_test", Keys!$B:$C, 2, FALSE), Demand_calcs!P21-'BFPIaE-production'!P19+'BFPIaE-exports'!P19)</f>
        <v>235462261298204.66</v>
      </c>
      <c r="Q19" s="17">
        <f>MAX(VLOOKUP("zero_test", Keys!$B:$C, 2, FALSE), Demand_calcs!Q21-'BFPIaE-production'!Q19+'BFPIaE-exports'!Q19)</f>
        <v>238844466297114.16</v>
      </c>
      <c r="R19" s="17">
        <f>MAX(VLOOKUP("zero_test", Keys!$B:$C, 2, FALSE), Demand_calcs!R21-'BFPIaE-production'!R19+'BFPIaE-exports'!R19)</f>
        <v>241362102870466.16</v>
      </c>
      <c r="S19" s="17">
        <f>MAX(VLOOKUP("zero_test", Keys!$B:$C, 2, FALSE), Demand_calcs!S21-'BFPIaE-production'!S19+'BFPIaE-exports'!S19)</f>
        <v>244275650763216.53</v>
      </c>
      <c r="T19" s="17">
        <f>MAX(VLOOKUP("zero_test", Keys!$B:$C, 2, FALSE), Demand_calcs!T21-'BFPIaE-production'!T19+'BFPIaE-exports'!T19)</f>
        <v>247825257944946.72</v>
      </c>
      <c r="U19" s="17">
        <f>MAX(VLOOKUP("zero_test", Keys!$B:$C, 2, FALSE), Demand_calcs!U21-'BFPIaE-production'!U19+'BFPIaE-exports'!U19)</f>
        <v>251390276425703.78</v>
      </c>
      <c r="V19" s="17">
        <f>MAX(VLOOKUP("zero_test", Keys!$B:$C, 2, FALSE), Demand_calcs!V21-'BFPIaE-production'!V19+'BFPIaE-exports'!V19)</f>
        <v>255151473608319.47</v>
      </c>
      <c r="W19" s="17">
        <f>MAX(VLOOKUP("zero_test", Keys!$B:$C, 2, FALSE), Demand_calcs!W21-'BFPIaE-production'!W19+'BFPIaE-exports'!W19)</f>
        <v>259702612323293.56</v>
      </c>
      <c r="X19" s="17">
        <f>MAX(VLOOKUP("zero_test", Keys!$B:$C, 2, FALSE), Demand_calcs!X21-'BFPIaE-production'!X19+'BFPIaE-exports'!X19)</f>
        <v>264837262297391.44</v>
      </c>
      <c r="Y19" s="17">
        <f>MAX(VLOOKUP("zero_test", Keys!$B:$C, 2, FALSE), Demand_calcs!Y21-'BFPIaE-production'!Y19+'BFPIaE-exports'!Y19)</f>
        <v>268992961800773.25</v>
      </c>
      <c r="Z19" s="17">
        <f>MAX(VLOOKUP("zero_test", Keys!$B:$C, 2, FALSE), Demand_calcs!Z21-'BFPIaE-production'!Z19+'BFPIaE-exports'!Z19)</f>
        <v>273535596511561.75</v>
      </c>
      <c r="AA19" s="17">
        <f>MAX(VLOOKUP("zero_test", Keys!$B:$C, 2, FALSE), Demand_calcs!AA21-'BFPIaE-production'!AA19+'BFPIaE-exports'!AA19)</f>
        <v>277732655362710.38</v>
      </c>
      <c r="AB19" s="17">
        <f>MAX(VLOOKUP("zero_test", Keys!$B:$C, 2, FALSE), Demand_calcs!AB21-'BFPIaE-production'!AB19+'BFPIaE-exports'!AB19)</f>
        <v>283010851025526.5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1708762927224073.5</v>
      </c>
      <c r="D20" s="17">
        <f>MAX(VLOOKUP("zero_test", Keys!$B:$C, 2, FALSE), Demand_calcs!D22-'BFPIaE-production'!D20+'BFPIaE-exports'!D20)</f>
        <v>1681678045821742</v>
      </c>
      <c r="E20" s="17">
        <f>MAX(VLOOKUP("zero_test", Keys!$B:$C, 2, FALSE), Demand_calcs!E22-'BFPIaE-production'!E20+'BFPIaE-exports'!E20)</f>
        <v>1577402990631885.5</v>
      </c>
      <c r="F20" s="17">
        <f>MAX(VLOOKUP("zero_test", Keys!$B:$C, 2, FALSE), Demand_calcs!F22-'BFPIaE-production'!F20+'BFPIaE-exports'!F20)</f>
        <v>1653500769959323.8</v>
      </c>
      <c r="G20" s="17">
        <f>MAX(VLOOKUP("zero_test", Keys!$B:$C, 2, FALSE), Demand_calcs!G22-'BFPIaE-production'!G20+'BFPIaE-exports'!G20)</f>
        <v>1598014345434952.8</v>
      </c>
      <c r="H20" s="17">
        <f>MAX(VLOOKUP("zero_test", Keys!$B:$C, 2, FALSE), Demand_calcs!H22-'BFPIaE-production'!H20+'BFPIaE-exports'!H20)</f>
        <v>1584700618931764.3</v>
      </c>
      <c r="I20" s="17">
        <f>MAX(VLOOKUP("zero_test", Keys!$B:$C, 2, FALSE), Demand_calcs!I22-'BFPIaE-production'!I20+'BFPIaE-exports'!I20)</f>
        <v>1535169543836653</v>
      </c>
      <c r="J20" s="17">
        <f>MAX(VLOOKUP("zero_test", Keys!$B:$C, 2, FALSE), Demand_calcs!J22-'BFPIaE-production'!J20+'BFPIaE-exports'!J20)</f>
        <v>1480579718624345.5</v>
      </c>
      <c r="K20" s="17">
        <f>MAX(VLOOKUP("zero_test", Keys!$B:$C, 2, FALSE), Demand_calcs!K22-'BFPIaE-production'!K20+'BFPIaE-exports'!K20)</f>
        <v>1442062898570035.3</v>
      </c>
      <c r="L20" s="17">
        <f>MAX(VLOOKUP("zero_test", Keys!$B:$C, 2, FALSE), Demand_calcs!L22-'BFPIaE-production'!L20+'BFPIaE-exports'!L20)</f>
        <v>1424505165073735.8</v>
      </c>
      <c r="M20" s="17">
        <f>MAX(VLOOKUP("zero_test", Keys!$B:$C, 2, FALSE), Demand_calcs!M22-'BFPIaE-production'!M20+'BFPIaE-exports'!M20)</f>
        <v>1421552462563947.3</v>
      </c>
      <c r="N20" s="17">
        <f>MAX(VLOOKUP("zero_test", Keys!$B:$C, 2, FALSE), Demand_calcs!N22-'BFPIaE-production'!N20+'BFPIaE-exports'!N20)</f>
        <v>1442259353286608.5</v>
      </c>
      <c r="O20" s="17">
        <f>MAX(VLOOKUP("zero_test", Keys!$B:$C, 2, FALSE), Demand_calcs!O22-'BFPIaE-production'!O20+'BFPIaE-exports'!O20)</f>
        <v>1442308306374776.8</v>
      </c>
      <c r="P20" s="17">
        <f>MAX(VLOOKUP("zero_test", Keys!$B:$C, 2, FALSE), Demand_calcs!P22-'BFPIaE-production'!P20+'BFPIaE-exports'!P20)</f>
        <v>1441390802201228.3</v>
      </c>
      <c r="Q20" s="17">
        <f>MAX(VLOOKUP("zero_test", Keys!$B:$C, 2, FALSE), Demand_calcs!Q22-'BFPIaE-production'!Q20+'BFPIaE-exports'!Q20)</f>
        <v>1466142520548445.8</v>
      </c>
      <c r="R20" s="17">
        <f>MAX(VLOOKUP("zero_test", Keys!$B:$C, 2, FALSE), Demand_calcs!R22-'BFPIaE-production'!R20+'BFPIaE-exports'!R20)</f>
        <v>1467252008537972</v>
      </c>
      <c r="S20" s="17">
        <f>MAX(VLOOKUP("zero_test", Keys!$B:$C, 2, FALSE), Demand_calcs!S22-'BFPIaE-production'!S20+'BFPIaE-exports'!S20)</f>
        <v>1479829349822853</v>
      </c>
      <c r="T20" s="17">
        <f>MAX(VLOOKUP("zero_test", Keys!$B:$C, 2, FALSE), Demand_calcs!T22-'BFPIaE-production'!T20+'BFPIaE-exports'!T20)</f>
        <v>1518484113208264.5</v>
      </c>
      <c r="U20" s="17">
        <f>MAX(VLOOKUP("zero_test", Keys!$B:$C, 2, FALSE), Demand_calcs!U22-'BFPIaE-production'!U20+'BFPIaE-exports'!U20)</f>
        <v>1564287219393872.3</v>
      </c>
      <c r="V20" s="17">
        <f>MAX(VLOOKUP("zero_test", Keys!$B:$C, 2, FALSE), Demand_calcs!V22-'BFPIaE-production'!V20+'BFPIaE-exports'!V20)</f>
        <v>1628850782644954.5</v>
      </c>
      <c r="W20" s="17">
        <f>MAX(VLOOKUP("zero_test", Keys!$B:$C, 2, FALSE), Demand_calcs!W22-'BFPIaE-production'!W20+'BFPIaE-exports'!W20)</f>
        <v>1710344809073785.5</v>
      </c>
      <c r="X20" s="17">
        <f>MAX(VLOOKUP("zero_test", Keys!$B:$C, 2, FALSE), Demand_calcs!X22-'BFPIaE-production'!X20+'BFPIaE-exports'!X20)</f>
        <v>1788714112019220</v>
      </c>
      <c r="Y20" s="17">
        <f>MAX(VLOOKUP("zero_test", Keys!$B:$C, 2, FALSE), Demand_calcs!Y22-'BFPIaE-production'!Y20+'BFPIaE-exports'!Y20)</f>
        <v>1853117285442697.8</v>
      </c>
      <c r="Z20" s="17">
        <f>MAX(VLOOKUP("zero_test", Keys!$B:$C, 2, FALSE), Demand_calcs!Z22-'BFPIaE-production'!Z20+'BFPIaE-exports'!Z20)</f>
        <v>1901709198910119.8</v>
      </c>
      <c r="AA20" s="17">
        <f>MAX(VLOOKUP("zero_test", Keys!$B:$C, 2, FALSE), Demand_calcs!AA22-'BFPIaE-production'!AA20+'BFPIaE-exports'!AA20)</f>
        <v>1937690720581789.3</v>
      </c>
      <c r="AB20" s="17">
        <f>MAX(VLOOKUP("zero_test", Keys!$B:$C, 2, FALSE), Demand_calcs!AB22-'BFPIaE-production'!AB20+'BFPIaE-exports'!AB20)</f>
        <v>2001241862728755.8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130153000000000</v>
      </c>
      <c r="D22" s="17">
        <f>MAX(VLOOKUP("zero_test", Keys!$B:$C, 2, FALSE), Demand_calcs!D24-'BFPIaE-production'!D22+'BFPIaE-exports'!D22)</f>
        <v>129672037171564.27</v>
      </c>
      <c r="E22" s="17">
        <f>MAX(VLOOKUP("zero_test", Keys!$B:$C, 2, FALSE), Demand_calcs!E24-'BFPIaE-production'!E22+'BFPIaE-exports'!E22)</f>
        <v>129628046865353.25</v>
      </c>
      <c r="F22" s="17">
        <f>MAX(VLOOKUP("zero_test", Keys!$B:$C, 2, FALSE), Demand_calcs!F24-'BFPIaE-production'!F22+'BFPIaE-exports'!F22)</f>
        <v>130898999539036.53</v>
      </c>
      <c r="G22" s="17">
        <f>MAX(VLOOKUP("zero_test", Keys!$B:$C, 2, FALSE), Demand_calcs!G24-'BFPIaE-production'!G22+'BFPIaE-exports'!G22)</f>
        <v>128269961719757.03</v>
      </c>
      <c r="H22" s="17">
        <f>MAX(VLOOKUP("zero_test", Keys!$B:$C, 2, FALSE), Demand_calcs!H24-'BFPIaE-production'!H22+'BFPIaE-exports'!H22)</f>
        <v>128491962475563.53</v>
      </c>
      <c r="I22" s="17">
        <f>MAX(VLOOKUP("zero_test", Keys!$B:$C, 2, FALSE), Demand_calcs!I24-'BFPIaE-production'!I22+'BFPIaE-exports'!I22)</f>
        <v>130381018040301.75</v>
      </c>
      <c r="J22" s="17">
        <f>MAX(VLOOKUP("zero_test", Keys!$B:$C, 2, FALSE), Demand_calcs!J24-'BFPIaE-production'!J22+'BFPIaE-exports'!J22)</f>
        <v>131396040899940.06</v>
      </c>
      <c r="K22" s="17">
        <f>MAX(VLOOKUP("zero_test", Keys!$B:$C, 2, FALSE), Demand_calcs!K24-'BFPIaE-production'!K22+'BFPIaE-exports'!K22)</f>
        <v>132469030295342.44</v>
      </c>
      <c r="L22" s="17">
        <f>MAX(VLOOKUP("zero_test", Keys!$B:$C, 2, FALSE), Demand_calcs!L24-'BFPIaE-production'!L22+'BFPIaE-exports'!L22)</f>
        <v>133050962844251.06</v>
      </c>
      <c r="M22" s="17">
        <f>MAX(VLOOKUP("zero_test", Keys!$B:$C, 2, FALSE), Demand_calcs!M24-'BFPIaE-production'!M22+'BFPIaE-exports'!M22)</f>
        <v>134236032176415.88</v>
      </c>
      <c r="N22" s="17">
        <f>MAX(VLOOKUP("zero_test", Keys!$B:$C, 2, FALSE), Demand_calcs!N24-'BFPIaE-production'!N22+'BFPIaE-exports'!N22)</f>
        <v>136017033153161.39</v>
      </c>
      <c r="O22" s="17">
        <f>MAX(VLOOKUP("zero_test", Keys!$B:$C, 2, FALSE), Demand_calcs!O24-'BFPIaE-production'!O22+'BFPIaE-exports'!O22)</f>
        <v>136478989939039.61</v>
      </c>
      <c r="P22" s="17">
        <f>MAX(VLOOKUP("zero_test", Keys!$B:$C, 2, FALSE), Demand_calcs!P24-'BFPIaE-production'!P22+'BFPIaE-exports'!P22)</f>
        <v>137523976060638.13</v>
      </c>
      <c r="Q22" s="17">
        <f>MAX(VLOOKUP("zero_test", Keys!$B:$C, 2, FALSE), Demand_calcs!Q24-'BFPIaE-production'!Q22+'BFPIaE-exports'!Q22)</f>
        <v>139658997725326.88</v>
      </c>
      <c r="R22" s="17">
        <f>MAX(VLOOKUP("zero_test", Keys!$B:$C, 2, FALSE), Demand_calcs!R24-'BFPIaE-production'!R22+'BFPIaE-exports'!R22)</f>
        <v>141982029228520.88</v>
      </c>
      <c r="S22" s="17">
        <f>MAX(VLOOKUP("zero_test", Keys!$B:$C, 2, FALSE), Demand_calcs!S24-'BFPIaE-production'!S22+'BFPIaE-exports'!S22)</f>
        <v>144375955641733.94</v>
      </c>
      <c r="T22" s="17">
        <f>MAX(VLOOKUP("zero_test", Keys!$B:$C, 2, FALSE), Demand_calcs!T24-'BFPIaE-production'!T22+'BFPIaE-exports'!T22)</f>
        <v>147430993291503.94</v>
      </c>
      <c r="U22" s="17">
        <f>MAX(VLOOKUP("zero_test", Keys!$B:$C, 2, FALSE), Demand_calcs!U24-'BFPIaE-production'!U22+'BFPIaE-exports'!U22)</f>
        <v>150024026500791.94</v>
      </c>
      <c r="V22" s="17">
        <f>MAX(VLOOKUP("zero_test", Keys!$B:$C, 2, FALSE), Demand_calcs!V24-'BFPIaE-production'!V22+'BFPIaE-exports'!V22)</f>
        <v>152129049571856.31</v>
      </c>
      <c r="W22" s="17">
        <f>MAX(VLOOKUP("zero_test", Keys!$B:$C, 2, FALSE), Demand_calcs!W24-'BFPIaE-production'!W22+'BFPIaE-exports'!W22)</f>
        <v>154864994409219.97</v>
      </c>
      <c r="X22" s="17">
        <f>MAX(VLOOKUP("zero_test", Keys!$B:$C, 2, FALSE), Demand_calcs!X24-'BFPIaE-production'!X22+'BFPIaE-exports'!X22)</f>
        <v>157964043631414.72</v>
      </c>
      <c r="Y22" s="17">
        <f>MAX(VLOOKUP("zero_test", Keys!$B:$C, 2, FALSE), Demand_calcs!Y24-'BFPIaE-production'!Y22+'BFPIaE-exports'!Y22)</f>
        <v>161105023661939.5</v>
      </c>
      <c r="Z22" s="17">
        <f>MAX(VLOOKUP("zero_test", Keys!$B:$C, 2, FALSE), Demand_calcs!Z24-'BFPIaE-production'!Z22+'BFPIaE-exports'!Z22)</f>
        <v>164082031002870.53</v>
      </c>
      <c r="AA22" s="17">
        <f>MAX(VLOOKUP("zero_test", Keys!$B:$C, 2, FALSE), Demand_calcs!AA24-'BFPIaE-production'!AA22+'BFPIaE-exports'!AA22)</f>
        <v>166443951062183.97</v>
      </c>
      <c r="AB22" s="17">
        <f>MAX(VLOOKUP("zero_test", Keys!$B:$C, 2, FALSE), Demand_calcs!AB24-'BFPIaE-production'!AB22+'BFPIaE-exports'!AB22)</f>
        <v>169481016095253.5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2026-08-31T18:35:39Z</dcterms:modified>
</cp:coreProperties>
</file>