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TX/bldgs/BCEU/"/>
    </mc:Choice>
  </mc:AlternateContent>
  <xr:revisionPtr revIDLastSave="0" documentId="8_{03B5E2DE-6F13-4644-B28A-61D511FEEB6A}"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P156" i="36" l="1"/>
  <c r="AC11" i="14" s="1"/>
  <c r="Z156" i="36"/>
  <c r="M11" i="14" s="1"/>
  <c r="R156" i="36"/>
  <c r="E11" i="14" s="1"/>
  <c r="AL151" i="36"/>
  <c r="Y6" i="14" s="1"/>
  <c r="AD151" i="36"/>
  <c r="Q6" i="14" s="1"/>
  <c r="V151" i="36"/>
  <c r="I6" i="14" s="1"/>
  <c r="AO143" i="36"/>
  <c r="AB11" i="21" s="1"/>
  <c r="AG143" i="36"/>
  <c r="T11" i="21" s="1"/>
  <c r="Y143" i="36"/>
  <c r="L11" i="21" s="1"/>
  <c r="AO156" i="36"/>
  <c r="AB11" i="14" s="1"/>
  <c r="AG156" i="36"/>
  <c r="T11" i="14" s="1"/>
  <c r="Y156" i="36"/>
  <c r="L11" i="14" s="1"/>
  <c r="AK151" i="36"/>
  <c r="X6" i="14" s="1"/>
  <c r="U151" i="36"/>
  <c r="H6" i="14" s="1"/>
  <c r="AJ151" i="36"/>
  <c r="W6" i="14" s="1"/>
  <c r="T151" i="36"/>
  <c r="G6" i="14" s="1"/>
  <c r="AM143" i="36"/>
  <c r="Z11" i="21" s="1"/>
  <c r="W143" i="36"/>
  <c r="J11" i="21" s="1"/>
  <c r="AM156" i="36"/>
  <c r="Z11" i="14" s="1"/>
  <c r="AE156" i="36"/>
  <c r="R11" i="14" s="1"/>
  <c r="W156" i="36"/>
  <c r="J11" i="14" s="1"/>
  <c r="AQ151" i="36"/>
  <c r="AD6" i="14" s="1"/>
  <c r="AI151" i="36"/>
  <c r="V6" i="14" s="1"/>
  <c r="AA151" i="36"/>
  <c r="N6" i="14" s="1"/>
  <c r="S151" i="36"/>
  <c r="F6" i="14" s="1"/>
  <c r="AL143" i="36"/>
  <c r="Y11" i="21" s="1"/>
  <c r="AD143" i="36"/>
  <c r="Q11" i="21" s="1"/>
  <c r="V143" i="36"/>
  <c r="I11" i="21" s="1"/>
  <c r="AL156" i="36"/>
  <c r="Y11" i="14" s="1"/>
  <c r="AD156" i="36"/>
  <c r="Q11" i="14" s="1"/>
  <c r="V156" i="36"/>
  <c r="I11" i="14" s="1"/>
  <c r="AP151" i="36"/>
  <c r="AC6" i="14" s="1"/>
  <c r="AH151" i="36"/>
  <c r="U6" i="14" s="1"/>
  <c r="Z151" i="36"/>
  <c r="M6" i="14" s="1"/>
  <c r="R151" i="36"/>
  <c r="E6" i="14" s="1"/>
  <c r="AS143" i="36"/>
  <c r="AF11" i="21" s="1"/>
  <c r="AK143" i="36"/>
  <c r="X11" i="21" s="1"/>
  <c r="AC143" i="36"/>
  <c r="P11" i="21" s="1"/>
  <c r="U143" i="36"/>
  <c r="H11" i="21"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H156" i="36"/>
  <c r="U11" i="14" s="1"/>
  <c r="AS151" i="36"/>
  <c r="AF6" i="14" s="1"/>
  <c r="AC151" i="36"/>
  <c r="P6" i="14" s="1"/>
  <c r="AN143" i="36"/>
  <c r="AA11" i="21" s="1"/>
  <c r="AF143" i="36"/>
  <c r="S11" i="21" s="1"/>
  <c r="X143" i="36"/>
  <c r="K11" i="21" s="1"/>
  <c r="AN156" i="36"/>
  <c r="AA11" i="14" s="1"/>
  <c r="AF156" i="36"/>
  <c r="S11" i="14" s="1"/>
  <c r="X156" i="36"/>
  <c r="K11" i="14" s="1"/>
  <c r="AR151" i="36"/>
  <c r="AE6" i="14" s="1"/>
  <c r="AB151" i="36"/>
  <c r="O6" i="14" s="1"/>
  <c r="AE143" i="36"/>
  <c r="R11" i="21" s="1"/>
  <c r="P177" i="36"/>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<sst xmlns="http://schemas.openxmlformats.org/spreadsheetml/2006/main" count="211474" uniqueCount="1097">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</sst>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529116000000000</c:v>
                </c:pt>
                <c:pt idx="1">
                  <c:v>529116000000000</c:v>
                </c:pt>
                <c:pt idx="2">
                  <c:v>529981398548742.81</c:v>
                </c:pt>
                <c:pt idx="3">
                  <c:v>531683267072423.12</c:v>
                </c:pt>
                <c:pt idx="4">
                  <c:v>533994965345460.94</c:v>
                </c:pt>
                <c:pt idx="5">
                  <c:v>536730127838300.31</c:v>
                </c:pt>
                <c:pt idx="6">
                  <c:v>539614942756294.38</c:v>
                </c:pt>
                <c:pt idx="7">
                  <c:v>542941903435174.75</c:v>
                </c:pt>
                <c:pt idx="8">
                  <c:v>546902422245188.5</c:v>
                </c:pt>
                <c:pt idx="9">
                  <c:v>550775864104683.44</c:v>
                </c:pt>
                <c:pt idx="10">
                  <c:v>554631183527103</c:v>
                </c:pt>
                <c:pt idx="11">
                  <c:v>558638463224201.38</c:v>
                </c:pt>
                <c:pt idx="12">
                  <c:v>562905489767938.25</c:v>
                </c:pt>
                <c:pt idx="13">
                  <c:v>567748207010562.25</c:v>
                </c:pt>
                <c:pt idx="14">
                  <c:v>573495038851485.88</c:v>
                </c:pt>
                <c:pt idx="15">
                  <c:v>579637624376260.25</c:v>
                </c:pt>
                <c:pt idx="16">
                  <c:v>585758814950362.62</c:v>
                </c:pt>
                <c:pt idx="17">
                  <c:v>592418429791471.25</c:v>
                </c:pt>
                <c:pt idx="18">
                  <c:v>599082418287081.25</c:v>
                </c:pt>
                <c:pt idx="19">
                  <c:v>605219474203050.75</c:v>
                </c:pt>
                <c:pt idx="20">
                  <c:v>609408764911449.5</c:v>
                </c:pt>
                <c:pt idx="21">
                  <c:v>613841811586868</c:v>
                </c:pt>
                <c:pt idx="22">
                  <c:v>620578327586818.88</c:v>
                </c:pt>
                <c:pt idx="23">
                  <c:v>627257271530284.88</c:v>
                </c:pt>
                <c:pt idx="24">
                  <c:v>632954879700714.38</c:v>
                </c:pt>
                <c:pt idx="25">
                  <c:v>637727488816652.5</c:v>
                </c:pt>
                <c:pt idx="26">
                  <c:v>641999288371567.25</c:v>
                </c:pt>
                <c:pt idx="27">
                  <c:v>645382684266131</c:v>
                </c:pt>
                <c:pt idx="28">
                  <c:v>648248557947736</c:v>
                </c:pt>
                <c:pt idx="29">
                  <c:v>651004677364377.12</c:v>
                </c:pt>
                <c:pt idx="30">
                  <c:v>653544035480448.75</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504441000000000.06</c:v>
                </c:pt>
                <c:pt idx="1">
                  <c:v>504441000000000.06</c:v>
                </c:pt>
                <c:pt idx="2">
                  <c:v>506378328343962.5</c:v>
                </c:pt>
                <c:pt idx="3">
                  <c:v>507866761182926.88</c:v>
                </c:pt>
                <c:pt idx="4">
                  <c:v>509352355947613.06</c:v>
                </c:pt>
                <c:pt idx="5">
                  <c:v>510648019199352.38</c:v>
                </c:pt>
                <c:pt idx="6">
                  <c:v>511872127587948.19</c:v>
                </c:pt>
                <c:pt idx="7">
                  <c:v>513053825307272.06</c:v>
                </c:pt>
                <c:pt idx="8">
                  <c:v>514303210997965</c:v>
                </c:pt>
                <c:pt idx="9">
                  <c:v>515769023111448</c:v>
                </c:pt>
                <c:pt idx="10">
                  <c:v>517467546681188.5</c:v>
                </c:pt>
                <c:pt idx="11">
                  <c:v>519534577805989.69</c:v>
                </c:pt>
                <c:pt idx="12">
                  <c:v>522076489196001.38</c:v>
                </c:pt>
                <c:pt idx="13">
                  <c:v>524971121609079.5</c:v>
                </c:pt>
                <c:pt idx="14">
                  <c:v>528234486327966.75</c:v>
                </c:pt>
                <c:pt idx="15">
                  <c:v>531791040388649.5</c:v>
                </c:pt>
                <c:pt idx="16">
                  <c:v>535529286921964.12</c:v>
                </c:pt>
                <c:pt idx="17">
                  <c:v>539599303667514.62</c:v>
                </c:pt>
                <c:pt idx="18">
                  <c:v>543887407181033.5</c:v>
                </c:pt>
                <c:pt idx="19">
                  <c:v>548469055395215.94</c:v>
                </c:pt>
                <c:pt idx="20">
                  <c:v>553312009585691.75</c:v>
                </c:pt>
                <c:pt idx="21">
                  <c:v>558434655314866.5</c:v>
                </c:pt>
                <c:pt idx="22">
                  <c:v>563851650712177.25</c:v>
                </c:pt>
                <c:pt idx="23">
                  <c:v>569564414484017.5</c:v>
                </c:pt>
                <c:pt idx="24">
                  <c:v>575546177726115</c:v>
                </c:pt>
                <c:pt idx="25">
                  <c:v>581736754529374</c:v>
                </c:pt>
                <c:pt idx="26">
                  <c:v>588261021313423.62</c:v>
                </c:pt>
                <c:pt idx="27">
                  <c:v>594897650109648.75</c:v>
                </c:pt>
                <c:pt idx="28">
                  <c:v>601820159409458.75</c:v>
                </c:pt>
                <c:pt idx="29">
                  <c:v>609001675475489.12</c:v>
                </c:pt>
                <c:pt idx="30">
                  <c:v>616460842197575.75</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801</v>
      </c>
      <c r="C1" s="95">
        <v>45275</v>
      </c>
      <c r="E1" s="128" t="s">
        <v>915</v>
      </c>
      <c r="F1" s="129" t="str">
        <f>B1</f>
        <v>Texas</v>
      </c>
      <c r="H1" t="s">
        <v>712</v>
      </c>
      <c r="I1" t="s">
        <v>817</v>
      </c>
    </row>
    <row r="2" spans="1:9" x14ac:dyDescent="0.2">
      <c r="B2" t="str">
        <f>VLOOKUP(B1,H2:I52,2)</f>
        <v>TX</v>
      </c>
      <c r="E2" s="128" t="s">
        <v>817</v>
      </c>
      <c r="F2" s="130" t="str">
        <f>LOOKUP(F1,H:H,I:I)</f>
        <v>TX</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0.16279724780888169</v>
      </c>
      <c r="H5" s="100" t="s">
        <v>724</v>
      </c>
      <c r="I5" s="100" t="s">
        <v>725</v>
      </c>
    </row>
    <row r="6" spans="1:9" x14ac:dyDescent="0.2">
      <c r="B6" t="s">
        <v>551</v>
      </c>
      <c r="E6" s="119" t="s">
        <v>910</v>
      </c>
      <c r="F6" s="120">
        <f>SUMIFS('Rural Urban'!F:F,'Rural Urban'!B:B,About!F2) / 100</f>
        <v>0.83720275219111828</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0.16279724780888169</v>
      </c>
      <c r="R11" s="207">
        <f>1-Q11</f>
        <v>0.83720275219111828</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TX</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778830000000000</v>
      </c>
      <c r="G23" s="6">
        <f>BF2</f>
        <v>1.1695032E+16</v>
      </c>
      <c r="H23" s="207">
        <f>IFERROR(F23/G23,0)</f>
        <v>6.659494390438607E-2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7000000000</v>
      </c>
      <c r="G25" s="6">
        <f t="shared" si="2"/>
        <v>473453000000000</v>
      </c>
      <c r="H25" s="207">
        <f t="shared" si="3"/>
        <v>1.4784994497869905E-5</v>
      </c>
    </row>
    <row r="26" spans="1:58" x14ac:dyDescent="0.2">
      <c r="C26" s="204" t="s">
        <v>966</v>
      </c>
      <c r="D26" s="204" t="s">
        <v>635</v>
      </c>
      <c r="E26" t="s">
        <v>1022</v>
      </c>
      <c r="F26">
        <f t="shared" si="1"/>
        <v>529116000000000</v>
      </c>
      <c r="G26" s="6">
        <f t="shared" si="2"/>
        <v>5017299000000000</v>
      </c>
      <c r="H26" s="213">
        <f t="shared" si="3"/>
        <v>0.10545833525169618</v>
      </c>
    </row>
    <row r="27" spans="1:58" x14ac:dyDescent="0.2">
      <c r="C27" s="204" t="s">
        <v>968</v>
      </c>
      <c r="D27" s="204" t="s">
        <v>969</v>
      </c>
      <c r="E27" t="s">
        <v>1022</v>
      </c>
      <c r="F27">
        <f t="shared" si="1"/>
        <v>4000000000</v>
      </c>
      <c r="G27" s="6">
        <f t="shared" si="2"/>
        <v>9410000000000</v>
      </c>
      <c r="H27" s="207">
        <f t="shared" si="3"/>
        <v>4.250797024442083E-4</v>
      </c>
    </row>
    <row r="28" spans="1:58" x14ac:dyDescent="0.2">
      <c r="C28" s="204" t="s">
        <v>971</v>
      </c>
      <c r="D28" s="204" t="s">
        <v>972</v>
      </c>
      <c r="E28" t="s">
        <v>1022</v>
      </c>
      <c r="F28">
        <f t="shared" si="1"/>
        <v>215826000000000</v>
      </c>
      <c r="G28" s="6">
        <f t="shared" si="2"/>
        <v>4914171000000000</v>
      </c>
      <c r="H28" s="213">
        <f t="shared" si="3"/>
        <v>4.3919106600075579E-2</v>
      </c>
    </row>
    <row r="29" spans="1:58" x14ac:dyDescent="0.2">
      <c r="C29" s="204" t="s">
        <v>974</v>
      </c>
      <c r="D29" s="204" t="s">
        <v>975</v>
      </c>
      <c r="E29" t="s">
        <v>1022</v>
      </c>
      <c r="F29">
        <f t="shared" si="1"/>
        <v>12855000000000</v>
      </c>
      <c r="G29" s="6">
        <f t="shared" si="2"/>
        <v>484129000000000</v>
      </c>
      <c r="H29" s="207">
        <f t="shared" si="3"/>
        <v>2.6552840255386477E-2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2307000000000</v>
      </c>
      <c r="G31" s="6">
        <f t="shared" si="2"/>
        <v>438967000000000</v>
      </c>
      <c r="H31" s="207">
        <f t="shared" si="3"/>
        <v>5.2555203466319788E-3</v>
      </c>
    </row>
    <row r="32" spans="1:58" x14ac:dyDescent="0.2">
      <c r="C32" s="204" t="s">
        <v>983</v>
      </c>
      <c r="D32" s="204" t="s">
        <v>983</v>
      </c>
      <c r="E32" t="s">
        <v>1013</v>
      </c>
      <c r="F32">
        <f t="shared" si="1"/>
        <v>758181000000000</v>
      </c>
      <c r="G32" s="6">
        <f t="shared" si="2"/>
        <v>9178628000000000</v>
      </c>
      <c r="H32" s="207">
        <f t="shared" si="3"/>
        <v>8.2602868315395289E-2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42150000000000</v>
      </c>
      <c r="G34" s="6">
        <f t="shared" si="2"/>
        <v>707192000000000</v>
      </c>
      <c r="H34" s="207">
        <f t="shared" si="3"/>
        <v>5.9601918573739525E-2</v>
      </c>
    </row>
    <row r="35" spans="3:8" x14ac:dyDescent="0.2">
      <c r="C35" s="204" t="s">
        <v>990</v>
      </c>
      <c r="D35" s="204" t="s">
        <v>635</v>
      </c>
      <c r="E35" t="s">
        <v>1013</v>
      </c>
      <c r="F35">
        <f t="shared" si="1"/>
        <v>504441000000000</v>
      </c>
      <c r="G35" s="6">
        <f t="shared" si="2"/>
        <v>4532636000000000</v>
      </c>
      <c r="H35" s="213">
        <f t="shared" si="3"/>
        <v>0.11129086915428461</v>
      </c>
    </row>
    <row r="36" spans="3:8" x14ac:dyDescent="0.2">
      <c r="C36" s="204" t="s">
        <v>992</v>
      </c>
      <c r="D36" s="204" t="s">
        <v>969</v>
      </c>
      <c r="E36" t="s">
        <v>1013</v>
      </c>
      <c r="F36">
        <f t="shared" si="1"/>
        <v>36000000000</v>
      </c>
      <c r="G36" s="6">
        <f t="shared" si="2"/>
        <v>1434000000000</v>
      </c>
      <c r="H36" s="207">
        <f t="shared" si="3"/>
        <v>2.5104602510460251E-2</v>
      </c>
    </row>
    <row r="37" spans="3:8" x14ac:dyDescent="0.2">
      <c r="C37" s="204" t="s">
        <v>994</v>
      </c>
      <c r="D37" s="204" t="s">
        <v>972</v>
      </c>
      <c r="E37" t="s">
        <v>1013</v>
      </c>
      <c r="F37">
        <f t="shared" si="1"/>
        <v>185298000000000</v>
      </c>
      <c r="G37" s="6">
        <f t="shared" si="2"/>
        <v>3434314000000000</v>
      </c>
      <c r="H37" s="213">
        <f t="shared" si="3"/>
        <v>5.3954880072119203E-2</v>
      </c>
    </row>
    <row r="38" spans="3:8" x14ac:dyDescent="0.2">
      <c r="C38" s="204" t="s">
        <v>996</v>
      </c>
      <c r="D38" s="204" t="s">
        <v>975</v>
      </c>
      <c r="E38" t="s">
        <v>1013</v>
      </c>
      <c r="F38">
        <f t="shared" si="1"/>
        <v>21121000000000</v>
      </c>
      <c r="G38" s="6">
        <f t="shared" si="2"/>
        <v>216973000000000</v>
      </c>
      <c r="H38" s="207">
        <f t="shared" si="3"/>
        <v>9.7343909149986405E-2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414000000000</v>
      </c>
      <c r="G40" s="6">
        <f t="shared" si="2"/>
        <v>122008000000000</v>
      </c>
      <c r="H40" s="207">
        <f t="shared" si="3"/>
        <v>3.393220116713658E-3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Texas</v>
      </c>
      <c r="H2" s="1" t="s">
        <v>354</v>
      </c>
      <c r="I2" s="1"/>
      <c r="J2" s="1"/>
      <c r="K2" s="1"/>
      <c r="L2" s="1"/>
      <c r="M2" s="1"/>
      <c r="P2" s="1" t="s">
        <v>1087</v>
      </c>
      <c r="Q2">
        <f>SUMIFS(BDEQ!C:C,BDEQ!$AG:$AG,About!$B$2,BDEQ!$AH:$AH,Calculations!$I4)*BDEQ!$C$2</f>
        <v>6335719837.2399998</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9.4904950939661503E-2</v>
      </c>
      <c r="K4" s="207">
        <f>$B$12</f>
        <v>0.83720275219111828</v>
      </c>
      <c r="L4" s="209" t="s">
        <v>1022</v>
      </c>
      <c r="M4" s="12" t="s">
        <v>1015</v>
      </c>
      <c r="N4" s="1" t="s">
        <v>635</v>
      </c>
      <c r="O4" s="7">
        <f>P4</f>
        <v>42040745702788.312</v>
      </c>
      <c r="P4" s="7">
        <f>Q4</f>
        <v>42040745702788.312</v>
      </c>
      <c r="Q4" s="45">
        <f>SUMIFS('SEDS 2021'!$F$23:$F$40,'SEDS 2021'!E$23:E$40,Calculations!L4,'SEDS 2021'!D$23:D$40,Calculations!N4)*J4*K4</f>
        <v>42040745702788.312</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42333552985045.109</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42612096572822.211</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42891447851173.523</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43168917458706.234</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43422884318491.508</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43689238998528.289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43941822228296.641</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44160289867173.664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44392735038732.078</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44629478741792.398</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44884708906204.914</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45120901151952.953</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45384416795371.875</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45652433426282.875</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45967775364173.367</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46300165101426.492</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46645824162639.219</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46997456529817.516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47359221451964.953</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47666115255152.078</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47968685084291.875</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48263513628569.086</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48549764051574.828</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48829766342916.82</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49087486161118.961</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49365626404200.805</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49647267127941.805</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49932314389914.727</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50222341805252.172</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0.83720275219111828</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0.49947202354522657</v>
      </c>
      <c r="K6" s="207">
        <f t="shared" si="0"/>
        <v>0.83720275219111828</v>
      </c>
      <c r="L6" s="209" t="s">
        <v>1022</v>
      </c>
      <c r="M6" s="12" t="s">
        <v>1015</v>
      </c>
      <c r="N6" s="1" t="s">
        <v>972</v>
      </c>
      <c r="O6" s="7">
        <f t="shared" si="1"/>
        <v>90249660467599.359</v>
      </c>
      <c r="P6" s="7">
        <f t="shared" si="1"/>
        <v>90249660467599.359</v>
      </c>
      <c r="Q6" s="45">
        <f>SUMIFS('SEDS 2021'!$F$23:$F$40,'SEDS 2021'!E$23:E$40,Calculations!L6,'SEDS 2021'!D$23:D$40,Calculations!N6)*J6*K6</f>
        <v>90249660467599.359</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90112480268972.656</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89874655487992.703</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89620183228557.953</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89322017650641</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88957121585681.188</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88662986870785.828</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88348031942418.516</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87950918609937.625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87580037262210.406</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87217363299029.328</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86873541878525.484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86489904869267.453</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86166062247037.703</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85840660638819.469</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85619334423855.516</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85450780403275.469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85336301898378.094</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85271986032048.625</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85235433683972.5</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85270478001108.906</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85366804914121.422</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85522318215404.578</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85733334970474.062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85992343793954.156</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86243332320580.391</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86563812242764.391</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86900647395763.047</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87246242711164.797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87595082491878.734</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0.93261257931168207</v>
      </c>
      <c r="K7" s="207">
        <f t="shared" si="0"/>
        <v>0.83720275219111828</v>
      </c>
      <c r="L7" s="209" t="s">
        <v>1022</v>
      </c>
      <c r="M7" s="12" t="s">
        <v>1015</v>
      </c>
      <c r="N7" s="1" t="s">
        <v>964</v>
      </c>
      <c r="O7" s="7">
        <f t="shared" si="1"/>
        <v>5465500726.8945847</v>
      </c>
      <c r="P7" s="7">
        <f t="shared" si="1"/>
        <v>5465500726.8945847</v>
      </c>
      <c r="Q7" s="45">
        <f>SUMIFS('SEDS 2021'!$F$23:$F$40,'SEDS 2021'!E$23:E$40,Calculations!L7,'SEDS 2021'!D$23:D$40,Calculations!N7)*J7*K7</f>
        <v>5465500726.8945847</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5624085802.2160635</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5741849847.3834724</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5816834721.3767567</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5838098267.651557</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5796679770.3286829</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5696642249.7068281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5528464165.2982454</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5289086753.0344019</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4991869785.2446041</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4649818358.2357998</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4280117680.9699564</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3894192403.9916124</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3509570377.8036032</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3135436336.1509933</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2785479927.4539738</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2463087416.8946614</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2169446573.4449892</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1903049105.6904831</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1659132028.3239868</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1434789162.5005865</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1227762602.4511054</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1036553645.404416</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861430936.88566661</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703498088.1944623</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563542318.89620769</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442774278.04187208</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340746507.46148056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256615204.27421084</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188987159.76194552</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0.83720275219111828</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0.83720275219111828</v>
      </c>
      <c r="L9" s="209" t="s">
        <v>1022</v>
      </c>
      <c r="M9" s="12" t="s">
        <v>1015</v>
      </c>
      <c r="N9" s="1" t="s">
        <v>981</v>
      </c>
      <c r="O9" s="7">
        <f t="shared" si="1"/>
        <v>1931426749304.9099</v>
      </c>
      <c r="P9" s="7">
        <f t="shared" si="1"/>
        <v>1931426749304.9099</v>
      </c>
      <c r="Q9" s="45">
        <f>SUMIFS('SEDS 2021'!$F$23:$F$40,'SEDS 2021'!E$23:E$40,Calculations!L9,'SEDS 2021'!D$23:D$40,Calculations!N9)*J9*K9</f>
        <v>1931426749304.9099</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1926388381951.1111</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1920202246545.6294</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1914963259279.4348</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1910062331425.3804</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1904545455485.4707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1900915366511.9658</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1897793657510.2346</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1893515887613.5793</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1890706628872.804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1888737467290.1802</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1887962867104.9304</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1887531408649.6541</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1889099990177.9194</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1891585374688.6006</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1897588958640.9294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1905419908505.5544</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1914625995382.1772</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1924152722899.9651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1933110465916.457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1946890229287.458</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1959577696740.8523</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1970857638960.269</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1980839017283.3467</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1989993868378.1177</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1997770231274.9102</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2006575654626.0664</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2015570960123.7317</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2024752387936.3564</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2034180352682.9805</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0.83720275219111828</v>
      </c>
      <c r="L10" s="209" t="s">
        <v>1022</v>
      </c>
      <c r="M10" s="12" t="s">
        <v>1015</v>
      </c>
      <c r="N10" s="1" t="s">
        <v>969</v>
      </c>
      <c r="O10" s="7">
        <f t="shared" si="1"/>
        <v>3348811008.764473</v>
      </c>
      <c r="P10" s="7">
        <f t="shared" si="1"/>
        <v>3348811008.764473</v>
      </c>
      <c r="Q10" s="45">
        <f>SUMIFS('SEDS 2021'!$F$23:$F$40,'SEDS 2021'!E$23:E$40,Calculations!L10,'SEDS 2021'!D$23:D$40,Calculations!N10)*J10*K10</f>
        <v>3348811008.764473</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3376873520.9751096</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3402086545.5035167</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3428061979.5346675</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3453314724.3349438</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3476543398.0652142</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3500248000.2303462</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3521631087.2935357</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3537984404.0614877</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3553592117.8500361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3567203455.7033453</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3578448874.336823</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3587183595.5203562</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3594953746.3418064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3600907932.5148134</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3609535510.9640689</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3618771852.3764653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3628589681.5457492</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3638629858.913662</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3648557385.1656785</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3673345912.8777542</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3698295832.4421449</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3723368884.5766935</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3748592499.0006847</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3774020779.5551033</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3797738471.3597565</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3823705679.5188479</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3849997901.6211534</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3876634415.1094499</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3903617889.3280129</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0.83720275219111828</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0.83720275219111828</v>
      </c>
      <c r="C12" s="207">
        <f>'Rural Urban'!Q11</f>
        <v>0.16279724780888169</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0.67112602308596447</v>
      </c>
      <c r="K12" s="207">
        <f t="shared" si="0"/>
        <v>0.83720275219111828</v>
      </c>
      <c r="L12" s="209" t="s">
        <v>1022</v>
      </c>
      <c r="M12" s="12" t="s">
        <v>1015</v>
      </c>
      <c r="N12" s="1" t="s">
        <v>975</v>
      </c>
      <c r="O12" s="7">
        <f t="shared" si="1"/>
        <v>7222820256459.2188</v>
      </c>
      <c r="P12" s="7">
        <f t="shared" si="1"/>
        <v>7222820256459.2188</v>
      </c>
      <c r="Q12" s="45">
        <f>SUMIFS('SEDS 2021'!$F$23:$F$40,'SEDS 2021'!E$23:E$40,Calculations!L12,'SEDS 2021'!D$23:D$40,Calculations!N12)*J12*K12</f>
        <v>7222820256459.2188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7250589056050.8799</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7272716245521.4375</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7297195788027.1123</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7321621856542.4492</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7344088700983.2656</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7376933344297.2148</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7412481997672.0195</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7444416350760.5859</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7481529751357.5137</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7519534550931.2861</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7556280391116.3359</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7584964082656.5029</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7612920280098.4805</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7633228809055.2432</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7654841017008.6104</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7672567260919.4824</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7687699270657.1855</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7701208448712.7021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7711958510030.9043</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7736151343256.624</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7764157754730.7393</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7796374858064.8975</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7833024153511.7412</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7873663181381.4658</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7913187193303.9854</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7958623517978.5225</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8004985888927.7031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8051413456116.8223</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8097418774586.2578</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0.83720275219111828</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0.21099665281827773</v>
      </c>
      <c r="K17" s="207">
        <f>$B$12</f>
        <v>0.83720275219111828</v>
      </c>
      <c r="L17" s="209" t="s">
        <v>1022</v>
      </c>
      <c r="M17" s="12" t="s">
        <v>1018</v>
      </c>
      <c r="N17" s="1" t="s">
        <v>635</v>
      </c>
      <c r="O17" s="7">
        <f>P17</f>
        <v>93466742645622.047</v>
      </c>
      <c r="P17" s="7">
        <f>Q17</f>
        <v>93466742645622.047</v>
      </c>
      <c r="Q17" s="45">
        <f>SUMIFS('SEDS 2021'!$F$23:$F$40,'SEDS 2021'!E$23:E$40,Calculations!L17,'SEDS 2021'!D$23:D$40,Calculations!N17)*J17*K17</f>
        <v>93466742645622.047</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91342863648719.125</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89398390928260.438</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87597648127206.688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85995949233785.797</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84660476129705.297</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83534603510982.438</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82635724252526.812</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81938541796495.016</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81434337669116.453</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81047950076685.469</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80776425806512.922</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80613395260388.109</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80478988029034.875</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80386747074412.625</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80357507854781.844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80334657164590.266</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80338689259375.25</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80393449114794.5</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80443484379384.906</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80500677882362.766</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80607851839513.781</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80706692132970.781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80820580015356.594</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80973862484028.906</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81113644718576.938</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81263472293470.734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81447392711707.562</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81611387010422.109</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81803525299689.656</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0.83720275219111828</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0.83720275219111828</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0.83720275219111828</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0.83720275219111828</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0.83720275219111828</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0.83720275219111828</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0.83720275219111828</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0.83720275219111828</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0.83720275219111828</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3.9646962392567681E-2</v>
      </c>
      <c r="K30" s="207">
        <f>$B$12</f>
        <v>0.83720275219111828</v>
      </c>
      <c r="L30" s="209" t="s">
        <v>1022</v>
      </c>
      <c r="M30" s="12" t="s">
        <v>1019</v>
      </c>
      <c r="N30" s="1" t="s">
        <v>635</v>
      </c>
      <c r="O30" s="7">
        <f>P30</f>
        <v>17562707185778.504</v>
      </c>
      <c r="P30" s="7">
        <f>Q30</f>
        <v>17562707185778.504</v>
      </c>
      <c r="Q30" s="45">
        <f>SUMIFS('SEDS 2021'!$F$23:$F$40,'SEDS 2021'!E$23:E$40,Calculations!L30,'SEDS 2021'!D$23:D$40,Calculations!N30)*J30*K30</f>
        <v>17562707185778.504</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17566104101297.318</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17582331863830.826</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17614337017760.004</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17692851695302.691</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17821290512901.945</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17968218426571.047</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18113817117188.246</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18259480594161.117</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18414674127420.641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18597484122499.707</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18797632827136.211</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19017020860100.57</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19239767671603.863</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19461711633190.5</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19649360722668.121</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19830157971412.762</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20005606067530.492</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20176385499098.902</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20343521329693.867</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20592070933082.938</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20847368260839.656</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21111404519227.098</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21385760798449.719</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21670332932115.203</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21964485867470.582</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22267055381910.805</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22576738633972.336</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22892833631447.027</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23215150495717.395</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0.83720275219111828</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0.83720275219111828</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0.83720275219111828</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0.83720275219111828</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0.83720275219111828</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0.83720275219111828</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0.83720275219111828</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0.83720275219111828</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0.83720275219111828</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0.21606678215831832</v>
      </c>
      <c r="K43" s="207">
        <f>$B$12</f>
        <v>0.83720275219111828</v>
      </c>
      <c r="L43" s="209" t="s">
        <v>1022</v>
      </c>
      <c r="M43" s="12" t="s">
        <v>1014</v>
      </c>
      <c r="N43" s="1" t="s">
        <v>635</v>
      </c>
      <c r="O43" s="7">
        <f>P43</f>
        <v>95712695213475</v>
      </c>
      <c r="P43" s="7">
        <f>Q43</f>
        <v>95712695213475</v>
      </c>
      <c r="Q43" s="45">
        <f>SUMIFS('SEDS 2021'!$F$23:$F$40,'SEDS 2021'!E$23:E$40,Calculations!L43,'SEDS 2021'!D$23:D$40,Calculations!N43)*J43*K43</f>
        <v>95712695213475</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95283237007764.688</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94873780393975.125</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94529165466848.828</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94270078905374.078</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94114135667878.422</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94051514022618.203</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94080761308383.609</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94186230946868.328</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94378749468832.703</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94669562460393.609</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95040966912459.906</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95477953035341.672</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95990505095336.422</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96575732904541.156</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97227072203827.156</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97910213597788.656</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98604686763908.875</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99301134275900.969</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99997784219621.938</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100976495819027.62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101965083585501.98</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102963232636305.41</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103971348580835.55</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104990496224985.11</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106021136144270.53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107063314229304.73</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108117854601643.09</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109183837212202.52</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110260404060536.89</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0.83720275219111828</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0.49881685127260883</v>
      </c>
      <c r="K45" s="207">
        <f t="shared" si="8"/>
        <v>0.83720275219111828</v>
      </c>
      <c r="L45" s="209" t="s">
        <v>1022</v>
      </c>
      <c r="M45" s="12" t="s">
        <v>1014</v>
      </c>
      <c r="N45" s="1" t="s">
        <v>972</v>
      </c>
      <c r="O45" s="7">
        <f t="shared" ref="O45:O52" si="10">P45</f>
        <v>90131277310256.844</v>
      </c>
      <c r="P45" s="7">
        <f t="shared" si="9"/>
        <v>90131277310256.844</v>
      </c>
      <c r="Q45" s="45">
        <f>SUMIFS('SEDS 2021'!$F$23:$F$40,'SEDS 2021'!E$23:E$40,Calculations!L45,'SEDS 2021'!D$23:D$40,Calculations!N45)*J45*K45</f>
        <v>90131277310256.844</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90435047152637.156</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90766631874754.703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91147050592317.766</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91589735897811.25</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92109504728934.766</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92681432784565.172</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93275685263049.422</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93862512711681.484</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94453653440334.484</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95047829580179.859</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95624601146314.875</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96182914811236.297</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96755659326312.906</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97355871015648.812</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97986481396398.656</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98625055849639.75</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99264565721884.172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99895874474616.812</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100517469343428.05</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101484487242574.55</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102456034413274.41</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103435241179345.8</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104424459688570.44</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105424456760849.66</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106435189470279.56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107457673348688.8</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108490728198708.19</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109535850284712.86</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110594145718601.59</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6.7387420688317892E-2</v>
      </c>
      <c r="K46" s="207">
        <f t="shared" si="8"/>
        <v>0.83720275219111828</v>
      </c>
      <c r="L46" s="209" t="s">
        <v>1022</v>
      </c>
      <c r="M46" s="12" t="s">
        <v>1014</v>
      </c>
      <c r="N46" s="1" t="s">
        <v>964</v>
      </c>
      <c r="O46" s="7">
        <f t="shared" si="10"/>
        <v>394918538.44324309</v>
      </c>
      <c r="P46" s="7">
        <f t="shared" si="9"/>
        <v>394918538.44324309</v>
      </c>
      <c r="Q46" s="45">
        <f>SUMIFS('SEDS 2021'!$F$23:$F$40,'SEDS 2021'!E$23:E$40,Calculations!L46,'SEDS 2021'!D$23:D$40,Calculations!N46)*J46*K46</f>
        <v>394918538.44324309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377681787.90801299</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358008634.51163709</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337575864.23084462</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317984702.54240131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300586459.35303897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286176243.63025177</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275049448.12888902</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267069231.35371923</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261916259.38236821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259043261.10407418</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257785047.84320721</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257585941.52204025</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258111855.59611201</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259096646.91511869</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260358923.37497151</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261733396.31229356</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263152211.69418466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264566887.20002064</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265962865.88277468</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268451724.83554298</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270957986.55178833</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273492195.77847385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276062107.20635307</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278670459.54272616</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281314127.56235516</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283994347.66149747</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286706266.96947002</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289452181.36211938</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292235487.31252885</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0.83720275219111828</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0.83720275219111828</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0.83720275219111828</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0.83720275219111828</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0.32887397691403547</v>
      </c>
      <c r="K51" s="207">
        <f t="shared" si="8"/>
        <v>0.83720275219111828</v>
      </c>
      <c r="L51" s="209" t="s">
        <v>1022</v>
      </c>
      <c r="M51" s="12" t="s">
        <v>1014</v>
      </c>
      <c r="N51" s="1" t="s">
        <v>975</v>
      </c>
      <c r="O51" s="7">
        <f t="shared" si="10"/>
        <v>3539421122957.606</v>
      </c>
      <c r="P51" s="7">
        <f t="shared" si="9"/>
        <v>3539421122957.606</v>
      </c>
      <c r="Q51" s="45">
        <f>SUMIFS('SEDS 2021'!$F$23:$F$40,'SEDS 2021'!E$23:E$40,Calculations!L51,'SEDS 2021'!D$23:D$40,Calculations!N51)*J51*K51</f>
        <v>3539421122957.606</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3502635484074.3833</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3481080943349.4053</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3472000590237.2534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3472313972195.064</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3479774091618.688</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3491615202630.5684</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3505822097971.8179</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3520741126254.8979</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3536645770496.3032</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3553379463804.5825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3570004022740.666</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3586134634394.3496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3602701087707.2397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3620093981149.7104</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3638526825320.3936</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3657186120710.811</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3675867525131.8145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3694268230270.9355</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3712345352213.874</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3749428798069.5376</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3786576853510.9546</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3823880200677.8584</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3861416011003.2417</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3899222905713.2158</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3937319422384.3687</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3975743581445.2925</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4014484374341.7046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4053595909610.772</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4093126917407.8535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0.83720275219111828</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0.43838465169117469</v>
      </c>
      <c r="K56" s="207">
        <f>$B$12</f>
        <v>0.83720275219111828</v>
      </c>
      <c r="L56" s="209" t="s">
        <v>1022</v>
      </c>
      <c r="M56" s="12" t="s">
        <v>1016</v>
      </c>
      <c r="N56" s="1" t="s">
        <v>635</v>
      </c>
      <c r="O56" s="7">
        <f>P56</f>
        <v>194194480680691.84</v>
      </c>
      <c r="P56" s="7">
        <f>Q56</f>
        <v>194194480680691.84</v>
      </c>
      <c r="Q56" s="45">
        <f>SUMIFS('SEDS 2021'!$F$23:$F$40,'SEDS 2021'!E$23:E$40,Calculations!L56,'SEDS 2021'!D$23:D$40,Calculations!N56)*J56*K56</f>
        <v>194194480680691.84</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197176127732279.16</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200660094728109.41</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204429456180431.66</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208224142916946.97</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211748328570045.25</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215308880877112.75</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219096088177265.53</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222566526064184.28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225718256995805.97</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228749183489747.03</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231766290804893.28</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235091091153032.22</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239037947303069.22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243197589362899.53</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247197175851200.97</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251599146034942.31</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255958643125801.25</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259822984062843.69</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262054683812590.16</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264174694180882.31</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268160895035698.78</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272096671139973.75</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275184113852019.5</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277442750801185.97</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279296818237978.44</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280356691175209.31</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280926223742503.47</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281402535334761.19</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281647443521125.44</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0.83720275219111828</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0.83720275219111828</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0.83720275219111828</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0.83720275219111828</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0.83720275219111828</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0.83720275219111828</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0.83720275219111828</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0.83720275219111828</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0.83720275219111828</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9.4904950939661503E-2</v>
      </c>
      <c r="K69" s="210">
        <f>$C$12</f>
        <v>0.16279724780888169</v>
      </c>
      <c r="L69" s="209" t="s">
        <v>1022</v>
      </c>
      <c r="M69" s="12" t="s">
        <v>1015</v>
      </c>
      <c r="N69" s="1" t="s">
        <v>635</v>
      </c>
      <c r="O69" s="7">
        <f>P69</f>
        <v>8174982318601.6221</v>
      </c>
      <c r="P69" s="7">
        <f>Q69</f>
        <v>8174982318601.6221</v>
      </c>
      <c r="Q69" s="45">
        <f>SUMIFS('SEDS 2021'!$F$23:$F$40,'SEDS 2021'!E$23:E$40,Calculations!L69,'SEDS 2021'!D$23:D$40,Calculations!N69)*J69*K69</f>
        <v>8174982318601.6221</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8231919804252.5576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8286083660458.5293</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8340404575157.4639</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8394359591834.9824</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8443744410147.5107</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8495538087052.5576</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8544653853264.9209</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8587135713544.7656</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8632335558023.459</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8678371268242.3203</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8728001740927.0068</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8773930218181.7031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8825171833657.6562</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8877288683208.2891</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8938608118044.0352</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9003242562069.8164</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9070457276424.6816</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9138833522760.8633</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9209180082808.9043</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9268856745836.7148</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9327692595724.9844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9385023123435.5195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9440685602957.3555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9495133109599.3926</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9545247704898.209</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9599333129199.6816</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9654099235230.6738</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9709527755530.2051</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9765924685524.1484</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0.16279724780888169</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0.49947202354522657</v>
      </c>
      <c r="K71" s="210">
        <f t="shared" si="14"/>
        <v>0.16279724780888169</v>
      </c>
      <c r="L71" s="209" t="s">
        <v>1022</v>
      </c>
      <c r="M71" s="12" t="s">
        <v>1015</v>
      </c>
      <c r="N71" s="1" t="s">
        <v>972</v>
      </c>
      <c r="O71" s="7">
        <f t="shared" si="15"/>
        <v>17549388486072.723</v>
      </c>
      <c r="P71" s="7">
        <f t="shared" si="16"/>
        <v>17549388486072.723</v>
      </c>
      <c r="Q71" s="45">
        <f>SUMIFS('SEDS 2021'!$F$23:$F$40,'SEDS 2021'!E$23:E$40,Calculations!L71,'SEDS 2021'!D$23:D$40,Calculations!N71)*J71*K71</f>
        <v>17549388486072.723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17522713276594.668</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17476467346677.504</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17426984251487.883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17369004824940.15</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17298049402306.533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17240853792348.621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17179609612981.26</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17102389420588.312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17030270137038.875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16959746810516.961</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16892889432361.82</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16818289762089.141</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16755317336969.617</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16692041761116.734</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16649004039883.988</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16616228071833.553</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16593967292731.01</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16581460828793.238</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16574353086191.854</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16581167586462.207</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16599898719735.863</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16630138870500.193</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16671171878187.953</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16721537125447.855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16770342795590.982</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16832661330943.396</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16898160202907.145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16965362521647.498</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17033195738962.961</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0.93261257931168207</v>
      </c>
      <c r="K72" s="210">
        <f t="shared" si="14"/>
        <v>0.16279724780888169</v>
      </c>
      <c r="L72" s="209" t="s">
        <v>1022</v>
      </c>
      <c r="M72" s="12" t="s">
        <v>1015</v>
      </c>
      <c r="N72" s="1" t="s">
        <v>964</v>
      </c>
      <c r="O72" s="7">
        <f t="shared" si="15"/>
        <v>1062787328.2871896</v>
      </c>
      <c r="P72" s="7">
        <f t="shared" si="16"/>
        <v>1062787328.2871896</v>
      </c>
      <c r="Q72" s="45">
        <f>SUMIFS('SEDS 2021'!$F$23:$F$40,'SEDS 2021'!E$23:E$40,Calculations!L72,'SEDS 2021'!D$23:D$40,Calculations!N72)*J72*K72</f>
        <v>1062787328.2871896</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1093624797.1539991</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1116524462.0128629</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1131105554.9219027</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1135240332.0749094</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1127186348.311841</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1107733673.3269114</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1075030807.4896562</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1028482962.5355231</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970687996.82184803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904174800.60934687</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832285102.90536773</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757240470.30290306</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682449259.75538981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609697477.54582274</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541647127.68750155</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478956682.27760571</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421857107.49387097</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370055110.35496449</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322624510.31820446</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279000189.89400524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238743090.74903986</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201561784.45001125</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167508510.13733771</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136797869.2104488</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109582939.49706754</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86099136.293004215</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66259449.661429457</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49899798.93451035</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36749269.397335544</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0.16279724780888169</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0.16279724780888169</v>
      </c>
      <c r="L74" s="209" t="s">
        <v>1022</v>
      </c>
      <c r="M74" s="12" t="s">
        <v>1015</v>
      </c>
      <c r="N74" s="1" t="s">
        <v>981</v>
      </c>
      <c r="O74" s="7">
        <f t="shared" si="15"/>
        <v>375573250695.09009</v>
      </c>
      <c r="P74" s="7">
        <f t="shared" si="16"/>
        <v>375573250695.09009</v>
      </c>
      <c r="Q74" s="45">
        <f>SUMIFS('SEDS 2021'!$F$23:$F$40,'SEDS 2021'!E$23:E$40,Calculations!L74,'SEDS 2021'!D$23:D$40,Calculations!N74)*J74*K74</f>
        <v>375573250695.09009</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374593521069.85669</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373390603597.41675</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372371862669.95312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371418858676.28278</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370346081243.1344</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369640196685.73029</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369033168540.38318</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368201339973.03491</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367655068964.98535</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367272158032.95233</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367121534091.52252</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367037635359.84845</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367342651982.28204</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367825944418.94299</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368993364069.52435</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370516121946.69775</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372306280427.04346</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374158788695.15649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375900655770.78125</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378580182977.76361</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381047309104.2265</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383240736615.0155</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385181653455.15192</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386961848943.5545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388473992177.97125</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390186240117.44421</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391935411359.87909</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393720774791.78284</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395554078264.77374</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0.16279724780888169</v>
      </c>
      <c r="L75" s="209" t="s">
        <v>1022</v>
      </c>
      <c r="M75" s="12" t="s">
        <v>1015</v>
      </c>
      <c r="N75" s="1" t="s">
        <v>969</v>
      </c>
      <c r="O75" s="7">
        <f t="shared" si="15"/>
        <v>651188991.2355268</v>
      </c>
      <c r="P75" s="7">
        <f t="shared" si="16"/>
        <v>651188991.2355268</v>
      </c>
      <c r="Q75" s="45">
        <f>SUMIFS('SEDS 2021'!$F$23:$F$40,'SEDS 2021'!E$23:E$40,Calculations!L75,'SEDS 2021'!D$23:D$40,Calculations!N75)*J75*K75</f>
        <v>651188991.2355268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656645853.07997036</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661548621.24624777</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666599642.82954419</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671510134.75320971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676027038.3869369</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680636488.10839105</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684794510.42070937</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687974474.83841074</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691009453.93124628</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693656230.15805173</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695842944.42672503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697541444.06177223</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699052379.33459759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700210193.39979303</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701887858.72413421</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703683900.31361306</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705593014.40101194</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707545364.93824005</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709475810.03908193</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714296033.1907599</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719147639.59972751</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724023189.60358286</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728928017.01518786</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733872642.53145278</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738484637.58291602</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743534059.61421788</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748646681.83844352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753826252.82739425</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759073291.64518011</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0.16279724780888169</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0.67112602308596447</v>
      </c>
      <c r="K77" s="210">
        <f t="shared" si="14"/>
        <v>0.16279724780888169</v>
      </c>
      <c r="L77" s="209" t="s">
        <v>1022</v>
      </c>
      <c r="M77" s="12" t="s">
        <v>1015</v>
      </c>
      <c r="N77" s="1" t="s">
        <v>975</v>
      </c>
      <c r="O77" s="7">
        <f t="shared" si="15"/>
        <v>1404504770310.8545</v>
      </c>
      <c r="P77" s="7">
        <f t="shared" si="16"/>
        <v>1404504770310.8545</v>
      </c>
      <c r="Q77" s="45">
        <f>SUMIFS('SEDS 2021'!$F$23:$F$40,'SEDS 2021'!E$23:E$40,Calculations!L77,'SEDS 2021'!D$23:D$40,Calculations!N77)*J77*K77</f>
        <v>1404504770310.8545</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1409904518623.4912</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1414207234468.7566</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1418967374276.1262</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1423717115863.4309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1428085878904.812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1434472644264.5544</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1441385214627.688</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1447594970603.4888</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1454811811993.696</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1462201989292.9768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1469347357168.1956</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1474925009687.2739</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1480361198222.0635</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1484310268638.4651</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1488512844376.1501</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1491959779679.6072</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1494902256317.0381</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1497529167184.0203</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1499619557345.543</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1504323945446.9182</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1509769898290.5469</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1516034636123.1072</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1523161230508.1179</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1531063643482.1609</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1538749237379.8296</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1547584502897.2998</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1556599841622.1995</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1565627858003.0212</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1574573766520.156</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0.16279724780888169</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0.21099665281827773</v>
      </c>
      <c r="K82" s="210">
        <f>$C$12</f>
        <v>0.16279724780888169</v>
      </c>
      <c r="L82" s="209" t="s">
        <v>1022</v>
      </c>
      <c r="M82" s="12" t="s">
        <v>1018</v>
      </c>
      <c r="N82" s="1" t="s">
        <v>635</v>
      </c>
      <c r="O82" s="7">
        <f>P82</f>
        <v>18174962306973.801</v>
      </c>
      <c r="P82" s="7">
        <f>Q82</f>
        <v>18174962306973.801</v>
      </c>
      <c r="Q82" s="45">
        <f>SUMIFS('SEDS 2021'!$F$23:$F$40,'SEDS 2021'!E$23:E$40,Calculations!L82,'SEDS 2021'!D$23:D$40,Calculations!N82)*J82*K82</f>
        <v>18174962306973.801</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17761965987420.43</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17383855898195.76</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17033694636475.154</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16722238216886.213</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16462550410917.967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16243620213624.947</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16068829735444.986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15933259964842.15</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15835215561552.408</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15760081029958.197</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15707282106660.684</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15675580199149.707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15649444203666.354</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15631507600485.744</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15625821923424.229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15621378520121.998</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15622162576232.877</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15632810837635.906</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15642540384448.061</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15653661877841.359</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15674502259953.471</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15693722129579.209</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15715868059896.17</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15745674416805.406</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15772855602028.982</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15801990141750.395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15837754164057.359</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15869643476911.627</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15907005495382.777</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0.16279724780888169</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0.16279724780888169</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0.16279724780888169</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0.16279724780888169</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0.16279724780888169</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0.16279724780888169</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0.16279724780888169</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0.16279724780888169</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0.16279724780888169</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3.9646962392567681E-2</v>
      </c>
      <c r="K95" s="210">
        <f>$C$12</f>
        <v>0.16279724780888169</v>
      </c>
      <c r="L95" s="209" t="s">
        <v>1022</v>
      </c>
      <c r="M95" s="12" t="s">
        <v>1019</v>
      </c>
      <c r="N95" s="1" t="s">
        <v>635</v>
      </c>
      <c r="O95" s="7">
        <f>P95</f>
        <v>3415134967527.335</v>
      </c>
      <c r="P95" s="7">
        <f>Q95</f>
        <v>3415134967527.335</v>
      </c>
      <c r="Q95" s="45">
        <f>SUMIFS('SEDS 2021'!$F$23:$F$40,'SEDS 2021'!E$23:E$40,Calculations!L95,'SEDS 2021'!D$23:D$40,Calculations!N95)*J95*K95</f>
        <v>3415134967527.335</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3415795510622.8452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3418951060543.8613</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3425174584011.4248</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3440442060597.1128</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3465417475408.2344</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3493988165016.0137</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3522300382164.1553</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3550625197264.6704</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3580803167925.0186</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3616351264240.9199</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3655270938336.6606</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3697931772734.6924</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3741245734347.9741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3784403578752.4995</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3820892655312.3262</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3856049365476.0386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3890165912640.4155</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3923374620290.9077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3955874815924.4028</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4004206228201.5718</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4053849761053.0596</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4105192612082.5522</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4158542230271.9722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4213878360071.5864</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4271077513066.9985</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4329913301760.7427</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4390132383693.0156</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4451598253818.6885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4514273989521.0322</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0.16279724780888169</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0.16279724780888169</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0.16279724780888169</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0.16279724780888169</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0.16279724780888169</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0.16279724780888169</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0.16279724780888169</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0.16279724780888169</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0.16279724780888169</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0.21606678215831832</v>
      </c>
      <c r="K108" s="210">
        <f>$C$12</f>
        <v>0.16279724780888169</v>
      </c>
      <c r="L108" s="209" t="s">
        <v>1022</v>
      </c>
      <c r="M108" s="12" t="s">
        <v>1014</v>
      </c>
      <c r="N108" s="1" t="s">
        <v>635</v>
      </c>
      <c r="O108" s="7">
        <f>P108</f>
        <v>18611696295005.75</v>
      </c>
      <c r="P108" s="7">
        <f>Q108</f>
        <v>18611696295005.75</v>
      </c>
      <c r="Q108" s="45">
        <f>SUMIFS('SEDS 2021'!$F$23:$F$40,'SEDS 2021'!E$23:E$40,Calculations!L108,'SEDS 2021'!D$23:D$40,Calculations!N108)*J108*K108</f>
        <v>18611696295005.75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18528186519439.914</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18448566129220.664</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18381554450695.73</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18331174086988.172</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18300850333498.047</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18288673317267.574</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18294360562819.535</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18314869533708.332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18352305489868.305</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18408855178135.902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18481076181306.418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18566049788893.875</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18665717479315.977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18779517244582.398</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18906172639629.785</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19039012072503.348</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19174055011415.812</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19309481869365</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19444948090931</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19635262270339.602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19827496907861.215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20021590773353.848</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20217622739101.965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20415799860646.566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20616211698642.211</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20818867176692.488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21023926548356.914</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21231210906604.684</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21440553409997.59</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0.16279724780888169</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0.49881685127260883</v>
      </c>
      <c r="K110" s="210">
        <f t="shared" si="23"/>
        <v>0.16279724780888169</v>
      </c>
      <c r="L110" s="209" t="s">
        <v>1022</v>
      </c>
      <c r="M110" s="12" t="s">
        <v>1014</v>
      </c>
      <c r="N110" s="1" t="s">
        <v>972</v>
      </c>
      <c r="O110" s="7">
        <f t="shared" si="24"/>
        <v>17526368432505.234</v>
      </c>
      <c r="P110" s="7">
        <f t="shared" si="25"/>
        <v>17526368432505.234</v>
      </c>
      <c r="Q110" s="45">
        <f>SUMIFS('SEDS 2021'!$F$23:$F$40,'SEDS 2021'!E$23:E$40,Calculations!L110,'SEDS 2021'!D$23:D$40,Calculations!N110)*J110*K110</f>
        <v>17526368432505.234</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17585437629515.666</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17649915535297.664</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17723889396554.289</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17809971231798.09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17911042250714.699</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18022255828498.137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18137810474905.648</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18251921296120.672</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18366870850981.281</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18482410653051.176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18594566069807.094</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18703132277724.371</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18814504619141.16</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18931218056681.676</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19053842634965.852</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19178015857326.426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19302370975457.039</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19425131354819.805</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19546002832642.527</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19734043127721.539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19922964156818.129</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20113374623261.348</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20305731911101</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20500185131372.824</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20696725936972.137</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20895551801911.453</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21096433232339.887</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21299661182535.395</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21505450740148.391</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6.7387420688317892E-2</v>
      </c>
      <c r="K111" s="210">
        <f t="shared" si="23"/>
        <v>0.16279724780888169</v>
      </c>
      <c r="L111" s="209" t="s">
        <v>1022</v>
      </c>
      <c r="M111" s="12" t="s">
        <v>1014</v>
      </c>
      <c r="N111" s="1" t="s">
        <v>964</v>
      </c>
      <c r="O111" s="7">
        <f t="shared" si="24"/>
        <v>76793406.374982148</v>
      </c>
      <c r="P111" s="7">
        <f t="shared" si="25"/>
        <v>76793406.374982148</v>
      </c>
      <c r="Q111" s="45">
        <f>SUMIFS('SEDS 2021'!$F$23:$F$40,'SEDS 2021'!E$23:E$40,Calculations!L111,'SEDS 2021'!D$23:D$40,Calculations!N111)*J111*K111</f>
        <v>76793406.374982148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73441654.913392171</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69616135.682513162</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65642906.069831751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61833330.437274233</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58450176.117099203</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55648055.06116353</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53484407.510061614</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51932624.116474137</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50930609.189054556</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50371943.786388569</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50127279.449715413</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50088562.471035518</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50190828.455731295</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50382324.859655879</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50627779.300769649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50895050.772104636</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51170944.799825236</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51446033.812958531</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51717487.157990471</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52201455.213081948</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52688807.301480681</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53181593.889193781</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53681322.905225284</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54188526.901588246</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54702598.166391872</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55223777.121573821</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55751120.108039446</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56285073.567547508</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56826297.957160249</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0.16279724780888169</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0.16279724780888169</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0.16279724780888169</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0.16279724780888169</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0.32887397691403547</v>
      </c>
      <c r="K116" s="210">
        <f t="shared" si="23"/>
        <v>0.16279724780888169</v>
      </c>
      <c r="L116" s="209" t="s">
        <v>1022</v>
      </c>
      <c r="M116" s="12" t="s">
        <v>1014</v>
      </c>
      <c r="N116" s="1" t="s">
        <v>975</v>
      </c>
      <c r="O116" s="7">
        <f t="shared" si="24"/>
        <v>688253850272.31946</v>
      </c>
      <c r="P116" s="7">
        <f t="shared" si="25"/>
        <v>688253850272.31946</v>
      </c>
      <c r="Q116" s="45">
        <f>SUMIFS('SEDS 2021'!$F$23:$F$40,'SEDS 2021'!E$23:E$40,Calculations!L116,'SEDS 2021'!D$23:D$40,Calculations!N116)*J116*K116</f>
        <v>688253850272.31946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681100743389.42078</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676909381262.83069</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675143672189.46436</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675204610498.74609</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676655258991.37585</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678957807900.45239</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681720392537.69958</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684621454124.16931</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687714172468.80408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690968102546.23877</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694200811031.42676</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697337469595.7002</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700558879222.26233</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703940993263.88098</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707525329665.5752</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711153700365.10132</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714786370249.40881</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718364457094.62244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721879621961.09448</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729090638538.34717</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736314218694.3927</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743567995914.94922</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750866976477.60938</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758218670426.14868</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765626682462.58435</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773098405803.3374</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780631699793.30981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788237086042.60229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795924040314.59106</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0.16279724780888169</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0.43838465169117469</v>
      </c>
      <c r="K121" s="210">
        <f>$C$12</f>
        <v>0.16279724780888169</v>
      </c>
      <c r="L121" s="209" t="s">
        <v>1022</v>
      </c>
      <c r="M121" s="12" t="s">
        <v>1016</v>
      </c>
      <c r="N121" s="1" t="s">
        <v>635</v>
      </c>
      <c r="O121" s="7">
        <f>P121</f>
        <v>37761852683535.734</v>
      </c>
      <c r="P121" s="7">
        <f>Q121</f>
        <v>37761852683535.734</v>
      </c>
      <c r="Q121" s="45">
        <f>SUMIFS('SEDS 2021'!$F$23:$F$40,'SEDS 2021'!E$23:E$40,Calculations!L121,'SEDS 2021'!D$23:D$40,Calculations!N121)*J121*K121</f>
        <v>37761852683535.734</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38341645251901.625</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39019115837006.281</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39752082455700.422</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40489973671878.047</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41175264927300.219</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41867627816400.984</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42604064627834.008</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43278904426441.203</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43891770449825.945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44481145592505.82</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45067833543500.195</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45714353570786.812</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46481834706081.625</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47290692867904.594</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48068427617300.664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48924407401139.516</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49772128131112.281</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50523563870542.445</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50957526344081.422</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51369770394140.961</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52144902256379.984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52910228834787.672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53510593770250.641</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53949794284297.453</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54310324723515.328</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54516421032631.273</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54627168798629.836</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54719789392764.383</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54767412717701.648</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0.16279724780888169</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0.16279724780888169</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0.16279724780888169</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0.16279724780888169</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0.16279724780888169</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0.16279724780888169</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0.16279724780888169</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0.16279724780888169</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0.16279724780888169</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1.4213495677664174E-2</v>
      </c>
      <c r="K134" s="12">
        <v>1</v>
      </c>
      <c r="L134" s="12" t="s">
        <v>1013</v>
      </c>
      <c r="M134" s="12" t="s">
        <v>1015</v>
      </c>
      <c r="N134" s="1" t="s">
        <v>635</v>
      </c>
      <c r="O134" s="7">
        <f>P134</f>
        <v>7169869973136.5938</v>
      </c>
      <c r="P134" s="7">
        <f>Q134</f>
        <v>7169869973136.5938</v>
      </c>
      <c r="Q134" s="45">
        <f>SUMIFS('SEDS 2021'!$F$23:$F$40,'SEDS 2021'!E$23:E$40,Calculations!L134,'SEDS 2021'!D$23:D$40,Calculations!N134)*J134*K134</f>
        <v>7169869973136.5938</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7235887934191.6924</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7297390232011.168</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7355207241393.8564</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7410717667804.3555</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7463523947892.4453</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7515905321801.2939</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7565565057543.5332</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7613404649027.3818</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7655928547833.5088</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7694571626740.5283</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7727665778816.1719</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7754273914221.1025</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7775195131865.0732</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7789589825425.7471</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7799619656052.6416</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7804258047726.3896</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7807232462880.4033</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7807784136411.709</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7806910765453.7109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7804190018821.4355</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7802153695191.584</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7798958947198.7754</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7796314263135.8115</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7793364168255.3193</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7789388570068.6221</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7786621438547.0303</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7782104068651.9932</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7776011296102.9688</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7770349758364.0332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0.32231234298964934</v>
      </c>
      <c r="K136" s="12">
        <v>1</v>
      </c>
      <c r="L136" s="12" t="s">
        <v>1013</v>
      </c>
      <c r="M136" s="12" t="s">
        <v>1015</v>
      </c>
      <c r="N136" s="1" t="s">
        <v>972</v>
      </c>
      <c r="O136" s="7">
        <f t="shared" si="29"/>
        <v>59723832531296.039</v>
      </c>
      <c r="P136" s="7">
        <f t="shared" si="30"/>
        <v>59723832531296.039</v>
      </c>
      <c r="Q136" s="45">
        <f>SUMIFS('SEDS 2021'!$F$23:$F$40,'SEDS 2021'!E$23:E$40,Calculations!L136,'SEDS 2021'!D$23:D$40,Calculations!N136)*J136*K136</f>
        <v>59723832531296.039</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59457854176796.266</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59167266205672.461</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58861479420737.641</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58555051759552.109</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58252523099622.734</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57979167311714.375</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57728950018623.805</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57520274655115.445</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57338563694050.711</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57201345422548.5</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57102928671708.742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57038168719549</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57009560199343.211</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57001936783541.555</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57019306607866.086</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57040267410885.453</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57080445624278.477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57123678522242.938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57169663582591.727</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57208077459525.141</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57253932758306.461</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57290732968244.695</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57329535672453.805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57363779519982.734</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57388076384036.883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57420123080480.109</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57438352563040.156</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57444777116375</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57454996852010.297</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v>
      </c>
      <c r="K137" s="12">
        <v>1</v>
      </c>
      <c r="L137" s="12" t="s">
        <v>1013</v>
      </c>
      <c r="M137" s="12" t="s">
        <v>1015</v>
      </c>
      <c r="N137" s="1" t="s">
        <v>964</v>
      </c>
      <c r="O137" s="7">
        <f t="shared" si="29"/>
        <v>0</v>
      </c>
      <c r="P137" s="7">
        <f t="shared" si="30"/>
        <v>0</v>
      </c>
      <c r="Q137" s="45">
        <f>SUMIFS('SEDS 2021'!$F$23:$F$40,'SEDS 2021'!E$23:E$40,Calculations!L137,'SEDS 2021'!D$23:D$40,Calculations!N137)*J137*K137</f>
        <v>0</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0</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0</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0</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0</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0</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0</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0</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0</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0</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0</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0</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0</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0</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0</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0</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0</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0</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0</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0</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0</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0</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0</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0</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0</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0</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0</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0</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0</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0</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414000000000</v>
      </c>
      <c r="P139" s="7">
        <f t="shared" si="30"/>
        <v>414000000000</v>
      </c>
      <c r="Q139" s="45">
        <f>SUMIFS('SEDS 2021'!$F$23:$F$40,'SEDS 2021'!E$23:E$40,Calculations!L139,'SEDS 2021'!D$23:D$40,Calculations!N139)*J139*K139</f>
        <v>414000000000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36000000000</v>
      </c>
      <c r="P140" s="7">
        <f t="shared" si="30"/>
        <v>36000000000</v>
      </c>
      <c r="Q140" s="45">
        <f>SUMIFS('SEDS 2021'!$F$23:$F$40,'SEDS 2021'!E$23:E$40,Calculations!L140,'SEDS 2021'!D$23:D$40,Calculations!N140)*J140*K140</f>
        <v>36000000000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21121000000000</v>
      </c>
      <c r="P142" s="7">
        <f t="shared" si="30"/>
        <v>21121000000000</v>
      </c>
      <c r="Q142" s="45">
        <f>SUMIFS('SEDS 2021'!$F$23:$F$40,'SEDS 2021'!E$23:E$40,Calculations!L142,'SEDS 2021'!D$23:D$40,Calculations!N142)*J142*K142</f>
        <v>21121000000000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0.29615426827194719</v>
      </c>
      <c r="K147" s="12">
        <v>1</v>
      </c>
      <c r="L147" s="12" t="s">
        <v>1013</v>
      </c>
      <c r="M147" s="12" t="s">
        <v>1018</v>
      </c>
      <c r="N147" s="1" t="s">
        <v>635</v>
      </c>
      <c r="O147" s="7">
        <f>P147</f>
        <v>149392355241369.31</v>
      </c>
      <c r="P147" s="7">
        <f>Q147</f>
        <v>149392355241369.31</v>
      </c>
      <c r="Q147" s="45">
        <f>SUMIFS('SEDS 2021'!$F$23:$F$40,'SEDS 2021'!E$23:E$40,Calculations!L147,'SEDS 2021'!D$23:D$40,Calculations!N147)*J147*K147</f>
        <v>149392355241369.31</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149129008159543.84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148765108270045.31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148261301695911.66</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147653791753160.09</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146953242031582</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146181524723567</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145369796908977.38</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144520960458638.94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143658991513097.25</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142863677259224.75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142141469483886.34</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141509006983726.84</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140955664720351.12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140493398474156.66</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140103216180419.89</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139794646317262.61</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139577994307725.12</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139454677846887.53</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139428682416527.27</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139462236288868.8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139595060347366.92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139781834613931.17</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140069826808467.31</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140437886456238.48</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140876813951434.5</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141374908179710.41</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141930673982029.22</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142557086662094</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143242394293537.31</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2.214235135458931E-2</v>
      </c>
      <c r="K149" s="12">
        <v>1</v>
      </c>
      <c r="L149" s="12" t="s">
        <v>1013</v>
      </c>
      <c r="M149" s="12" t="s">
        <v>1018</v>
      </c>
      <c r="N149" s="1" t="s">
        <v>972</v>
      </c>
      <c r="O149" s="7">
        <f t="shared" si="31"/>
        <v>4102933421302.6899</v>
      </c>
      <c r="P149" s="7">
        <f t="shared" si="32"/>
        <v>4102933421302.6899</v>
      </c>
      <c r="Q149" s="45">
        <f>SUMIFS('SEDS 2021'!$F$23:$F$40,'SEDS 2021'!E$23:E$40,Calculations!L149,'SEDS 2021'!D$23:D$40,Calculations!N149)*J149*K149</f>
        <v>4102933421302.6899</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4141855795240.3267</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4179742322957.6987</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4215886365608.7856</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4249709667239.3784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4280169544585.0649</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4305633437407.8267</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4324019229725.5415</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4333690665922.4424</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4332625808399.208</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4319353304129.6665</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4292803698155.4824</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4252649610745.3687</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4198979081751.8423</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4132698428638.9209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4055159986561.9585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3968421317559.8628</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3874985204958.0591</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3777600948217.6089</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3679120339649.4937</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3582340282957.2227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3490047265044.6787</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3404308130819.4941</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3326850958324.665</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3258494431579.6841</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3199593231674.2178</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3149454280001.2446</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3107584674479.9692</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3072758165019.2529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3043818703099.3008</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46606448.736139297</v>
      </c>
      <c r="S158">
        <f>SUMIFS('NREL Scaling Data'!$F:$F,'NREL Scaling Data'!$B:$B,UPPER(About!$B$1),'NREL Scaling Data'!$E:$E,Calculations!$M160,'NREL Scaling Data'!$A:$A,Q$3,'NREL Scaling Data'!$C:$C,Calculations!$L160,'NREL Scaling Data'!$D:$D,Calculations!$N160)</f>
        <v>47338869.479139097</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0.11039121301806806</v>
      </c>
      <c r="K160" s="12">
        <v>1</v>
      </c>
      <c r="L160" s="12" t="s">
        <v>1013</v>
      </c>
      <c r="M160" s="12" t="s">
        <v>1019</v>
      </c>
      <c r="N160" s="1" t="s">
        <v>635</v>
      </c>
      <c r="O160" s="7">
        <f>P160</f>
        <v>55685853886047.273</v>
      </c>
      <c r="P160" s="7">
        <f>Q160</f>
        <v>55685853886047.273</v>
      </c>
      <c r="Q160" s="45">
        <f>SUMIFS('SEDS 2021'!$F$23:$F$40,'SEDS 2021'!E$23:E$40,Calculations!L160,'SEDS 2021'!D$23:D$40,Calculations!N160)*J160*K160</f>
        <v>55685853886047.273</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54824289701550.43</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53412188991181.781</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51909483691935.172</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50461951314861.195</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49049983468466.961</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47679734889049.641</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46418974819860.953</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45276764690414.297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44269542700797.898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43427643731134.805</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42730429756628.227</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42149112502052.281</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41647298483440.898</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41192926793912.656</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40770921312063.703</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40393566169407.609</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40071056946693.25</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39784157172871.508</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39523757828948.375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39307788797231.758</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39155875121620.242</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39061091749767.438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39015970237349.992</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39015981702232.445</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39061074121788.039</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39147999519460.719</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39280265750345.234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39460738183076.531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39690877124067.984</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0.16212212185563324</v>
      </c>
      <c r="K173" s="12">
        <v>1</v>
      </c>
      <c r="L173" s="12" t="s">
        <v>1013</v>
      </c>
      <c r="M173" s="12" t="s">
        <v>1014</v>
      </c>
      <c r="N173" s="1" t="s">
        <v>635</v>
      </c>
      <c r="O173" s="7">
        <f>P173</f>
        <v>81781045270977.484</v>
      </c>
      <c r="P173" s="7">
        <f>Q173</f>
        <v>81781045270977.484</v>
      </c>
      <c r="Q173" s="45">
        <f>SUMIFS('SEDS 2021'!$F$23:$F$40,'SEDS 2021'!E$23:E$40,Calculations!L173,'SEDS 2021'!D$23:D$40,Calculations!N173)*J173*K173</f>
        <v>81781045270977.484</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82696855139084.625</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83485186957953.75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84112890280959.625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84526580734760.375</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84728530454999.141</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84783292119511.5</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84755507532647.156</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84723895170368.531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84717245319516.656</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84777284231600.875</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84929875878337.719</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85151082115181.031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85450580333559.594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85794848850566.844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86177190886462.125</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86587553631366.828</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87042463812585.953</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87529009527773.781</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88030030334776.094</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88567609253458.781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89137416082467.328</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89740379269997.938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90376421808572.172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91044934021768</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91741695646261.875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92455605942061.828</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93185061999483.953</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93930524154990.141</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94687536551773.703</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0.39826060632616939</v>
      </c>
      <c r="K175" s="12">
        <v>1</v>
      </c>
      <c r="L175" s="12" t="s">
        <v>1013</v>
      </c>
      <c r="M175" s="12" t="s">
        <v>1014</v>
      </c>
      <c r="N175" s="1" t="s">
        <v>972</v>
      </c>
      <c r="O175" s="7">
        <f t="shared" si="35"/>
        <v>73796893831026.531</v>
      </c>
      <c r="P175" s="7">
        <f t="shared" si="36"/>
        <v>73796893831026.531</v>
      </c>
      <c r="Q175" s="45">
        <f>SUMIFS('SEDS 2021'!$F$23:$F$40,'SEDS 2021'!E$23:E$40,Calculations!L175,'SEDS 2021'!D$23:D$40,Calculations!N175)*J175*K175</f>
        <v>73796893831026.531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74731351642424.641</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75613014667254.172</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76452936745348.953</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77261854235443.219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78063787117907.578</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78871717763172.297</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79729821778769.641</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80619116429425.641</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81534831706357.5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82451018392474.344</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83370574743800.766</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84299475726180.703</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85241546836351.516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86174682448919.703</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87104304974015.859</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88025803530227.547</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88971712059296.781</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89900997235825.75</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90848002384898.969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91790302482635.703</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92716995686442.797</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93658800136905.375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94605215022189.266</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95557376981481.875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96507446336541.875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97461790982570.938</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98420832604884.781</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99366539877666.484</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100313411577956.42</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0.41711890117668743</v>
      </c>
      <c r="K186" s="12">
        <v>1</v>
      </c>
      <c r="L186" s="12" t="s">
        <v>1013</v>
      </c>
      <c r="M186" s="12" t="s">
        <v>1016</v>
      </c>
      <c r="N186" s="1" t="s">
        <v>635</v>
      </c>
      <c r="O186" s="7">
        <f>P186</f>
        <v>210411875628469.38</v>
      </c>
      <c r="P186" s="7">
        <f>Q186</f>
        <v>210411875628469.38</v>
      </c>
      <c r="Q186" s="45">
        <f>SUMIFS('SEDS 2021'!$F$23:$F$40,'SEDS 2021'!E$23:E$40,Calculations!L186,'SEDS 2021'!D$23:D$40,Calculations!N186)*J186*K186</f>
        <v>210411875628469.38</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212492287409591.84</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214906886731734.88</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217713473037412.75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220594977728766.41</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223676847685007.62</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226893368253342.62</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230193366678936.03</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233633998142998.91</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237165838599943.22</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240771400957288.72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244547048298332.91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248407646093898.25</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252405747658750.06</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256520276444587.56</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260678338886965.75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265019279501751.19</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269388659651148.72</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273893426711271.41</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278522628239986.28</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283292830956485.75</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288161145465531.19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293182149903122.12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298287644608589.75</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303444588180879.75</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308792049023870.62</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314132515029868.75</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319642053608948.38</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325277315179225.5</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331069684469832.69</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0.25728469932959197</v>
      </c>
      <c r="K188" s="12">
        <v>1</v>
      </c>
      <c r="L188" s="12" t="s">
        <v>1013</v>
      </c>
      <c r="M188" s="12" t="s">
        <v>1016</v>
      </c>
      <c r="N188" s="1" t="s">
        <v>972</v>
      </c>
      <c r="O188" s="7">
        <f t="shared" si="37"/>
        <v>47674340216374.734</v>
      </c>
      <c r="P188" s="7">
        <f t="shared" si="38"/>
        <v>47674340216374.734</v>
      </c>
      <c r="Q188" s="45">
        <f>SUMIFS('SEDS 2021'!$F$23:$F$40,'SEDS 2021'!E$23:E$40,Calculations!L188,'SEDS 2021'!D$23:D$40,Calculations!N188)*J188*K188</f>
        <v>47674340216374.734</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47509942160500.867</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47457266283431.281</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47387123112925.172</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47291087248618.828</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47193749899703.539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46975716978100.805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46791248659572.43</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46658154733504.539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46598560438250.312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46561707874058.539</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46550474006907.148</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46569996276042.195</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46566365818974.961</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46484714784557.602</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46417311581649.359</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46369019652736.422</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46355182816367.047</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46342989960556.383</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46369156651116.305</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46390939393519.578</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46381212508547.094</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46336482537511.406</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46278189726866.125</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46212293506136.695</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46152425214122.609</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46107695243087.008</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46046456967273.992</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46003918970316.625</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45956723028442.844</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1</v>
      </c>
      <c r="K189" s="12">
        <v>1</v>
      </c>
      <c r="L189" s="12" t="s">
        <v>1013</v>
      </c>
      <c r="M189" s="12" t="s">
        <v>1016</v>
      </c>
      <c r="N189" s="1" t="s">
        <v>964</v>
      </c>
      <c r="O189" s="7">
        <f t="shared" si="37"/>
        <v>42150000000000</v>
      </c>
      <c r="P189" s="7">
        <f t="shared" si="38"/>
        <v>42150000000000</v>
      </c>
      <c r="Q189" s="45">
        <f>SUMIFS('SEDS 2021'!$F$23:$F$40,'SEDS 2021'!E$23:E$40,Calculations!L189,'SEDS 2021'!D$23:D$40,Calculations!N189)*J189*K189</f>
        <v>42150000000000</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42196948203722.367</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42185271966527.125</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42136620978213.766</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42004047035059.93</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41878527485211.461</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41800929158851.539</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41810659356514.391</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41809443081806.5</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41739628913576.742</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41643299956716.219</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41535051507719.055</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41532618958303.258</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41529213389121.273</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41541862646082.711</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41478616361275.531</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41474967537151.844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41502941855432.211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41511455778386.859</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41522888760640.711</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41565944885297.992</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41647192035781.289</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41738412638868.828</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41823065358534.109</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41888500937815.688</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41925475688933.805</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41934719376713.258</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41962693694993.617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41997479151637.648</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42010614918482.18</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529116000000000</v>
      </c>
      <c r="Q199" s="7">
        <f t="shared" ref="Q199:AT199" si="40">SUM(Q4,Q17,Q30,Q43,Q56,Q69,Q82,Q95,Q108,Q121)</f>
        <v>529116000000000</v>
      </c>
      <c r="R199" s="7">
        <f t="shared" si="40"/>
        <v>529981398548742.81</v>
      </c>
      <c r="S199" s="7">
        <f t="shared" si="40"/>
        <v>531683267072423.12</v>
      </c>
      <c r="T199" s="7">
        <f t="shared" si="40"/>
        <v>533994965345460.94</v>
      </c>
      <c r="U199" s="7">
        <f t="shared" si="40"/>
        <v>536730127838300.31</v>
      </c>
      <c r="V199" s="7">
        <f t="shared" si="40"/>
        <v>539614942756294.38</v>
      </c>
      <c r="W199" s="7">
        <f t="shared" si="40"/>
        <v>542941903435174.75</v>
      </c>
      <c r="X199" s="7">
        <f t="shared" si="40"/>
        <v>546902422245188.5</v>
      </c>
      <c r="Y199" s="7">
        <f t="shared" si="40"/>
        <v>550775864104683.44</v>
      </c>
      <c r="Z199" s="7">
        <f t="shared" si="40"/>
        <v>554631183527103</v>
      </c>
      <c r="AA199" s="7">
        <f t="shared" si="40"/>
        <v>558638463224201.38</v>
      </c>
      <c r="AB199" s="7">
        <f t="shared" si="40"/>
        <v>562905489767938.25</v>
      </c>
      <c r="AC199" s="7">
        <f t="shared" si="40"/>
        <v>567748207010562.25</v>
      </c>
      <c r="AD199" s="7">
        <f t="shared" si="40"/>
        <v>573495038851485.88</v>
      </c>
      <c r="AE199" s="7">
        <f t="shared" si="40"/>
        <v>579637624376260.25</v>
      </c>
      <c r="AF199" s="7">
        <f t="shared" si="40"/>
        <v>585758814950362.62</v>
      </c>
      <c r="AG199" s="7">
        <f t="shared" si="40"/>
        <v>592418429791471.25</v>
      </c>
      <c r="AH199" s="7">
        <f t="shared" si="40"/>
        <v>599082418287081.25</v>
      </c>
      <c r="AI199" s="7">
        <f t="shared" si="40"/>
        <v>605219474203050.75</v>
      </c>
      <c r="AJ199" s="7">
        <f t="shared" si="40"/>
        <v>609408764911449.5</v>
      </c>
      <c r="AK199" s="7">
        <f t="shared" si="40"/>
        <v>613841811586868</v>
      </c>
      <c r="AL199" s="7">
        <f t="shared" si="40"/>
        <v>620578327586818.88</v>
      </c>
      <c r="AM199" s="7">
        <f t="shared" si="40"/>
        <v>627257271530284.88</v>
      </c>
      <c r="AN199" s="7">
        <f t="shared" si="40"/>
        <v>632954879700714.38</v>
      </c>
      <c r="AO199" s="7">
        <f t="shared" si="40"/>
        <v>637727488816652.5</v>
      </c>
      <c r="AP199" s="7">
        <f t="shared" si="40"/>
        <v>641999288371567.25</v>
      </c>
      <c r="AQ199" s="7">
        <f t="shared" si="40"/>
        <v>645382684266131</v>
      </c>
      <c r="AR199" s="7">
        <f t="shared" si="40"/>
        <v>648248557947736</v>
      </c>
      <c r="AS199" s="7">
        <f t="shared" si="40"/>
        <v>651004677364377.12</v>
      </c>
      <c r="AT199" s="7">
        <f t="shared" si="40"/>
        <v>653544035480448.75</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504441000000000.06</v>
      </c>
      <c r="Q202" s="7">
        <f t="shared" ref="Q202:AT202" si="41">SUM(Q134,Q147,Q160,Q173,Q186)</f>
        <v>504441000000000.06</v>
      </c>
      <c r="R202" s="7">
        <f t="shared" si="41"/>
        <v>506378328343962.5</v>
      </c>
      <c r="S202" s="7">
        <f t="shared" si="41"/>
        <v>507866761182926.88</v>
      </c>
      <c r="T202" s="7">
        <f t="shared" si="41"/>
        <v>509352355947613.06</v>
      </c>
      <c r="U202" s="7">
        <f t="shared" si="41"/>
        <v>510648019199352.38</v>
      </c>
      <c r="V202" s="7">
        <f t="shared" si="41"/>
        <v>511872127587948.19</v>
      </c>
      <c r="W202" s="7">
        <f t="shared" si="41"/>
        <v>513053825307272.06</v>
      </c>
      <c r="X202" s="7">
        <f t="shared" si="41"/>
        <v>514303210997965</v>
      </c>
      <c r="Y202" s="7">
        <f t="shared" si="41"/>
        <v>515769023111448</v>
      </c>
      <c r="Z202" s="7">
        <f t="shared" si="41"/>
        <v>517467546681188.5</v>
      </c>
      <c r="AA202" s="7">
        <f t="shared" si="41"/>
        <v>519534577805989.69</v>
      </c>
      <c r="AB202" s="7">
        <f t="shared" si="41"/>
        <v>522076489196001.38</v>
      </c>
      <c r="AC202" s="7">
        <f t="shared" si="41"/>
        <v>524971121609079.5</v>
      </c>
      <c r="AD202" s="7">
        <f t="shared" si="41"/>
        <v>528234486327966.75</v>
      </c>
      <c r="AE202" s="7">
        <f t="shared" si="41"/>
        <v>531791040388649.5</v>
      </c>
      <c r="AF202" s="7">
        <f t="shared" si="41"/>
        <v>535529286921964.12</v>
      </c>
      <c r="AG202" s="7">
        <f t="shared" si="41"/>
        <v>539599303667514.62</v>
      </c>
      <c r="AH202" s="7">
        <f t="shared" si="41"/>
        <v>543887407181033.5</v>
      </c>
      <c r="AI202" s="7">
        <f t="shared" si="41"/>
        <v>548469055395215.94</v>
      </c>
      <c r="AJ202" s="7">
        <f t="shared" si="41"/>
        <v>553312009585691.75</v>
      </c>
      <c r="AK202" s="7">
        <f t="shared" si="41"/>
        <v>558434655314866.5</v>
      </c>
      <c r="AL202" s="7">
        <f t="shared" si="41"/>
        <v>563851650712177.25</v>
      </c>
      <c r="AM202" s="7">
        <f t="shared" si="41"/>
        <v>569564414484017.5</v>
      </c>
      <c r="AN202" s="7">
        <f t="shared" si="41"/>
        <v>575546177726115</v>
      </c>
      <c r="AO202" s="7">
        <f t="shared" si="41"/>
        <v>581736754529374</v>
      </c>
      <c r="AP202" s="7">
        <f t="shared" si="41"/>
        <v>588261021313423.62</v>
      </c>
      <c r="AQ202" s="7">
        <f t="shared" si="41"/>
        <v>594897650109648.75</v>
      </c>
      <c r="AR202" s="7">
        <f t="shared" si="41"/>
        <v>601820159409458.75</v>
      </c>
      <c r="AS202" s="7">
        <f t="shared" si="41"/>
        <v>609001675475489.12</v>
      </c>
      <c r="AT202" s="7">
        <f t="shared" si="41"/>
        <v>616460842197575.75</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759745694696434.25</v>
      </c>
      <c r="D16" s="142" t="s">
        <v>1091</v>
      </c>
      <c r="E16" s="212">
        <f>'SEDS 2021'!H26</f>
        <v>0.10545833525169618</v>
      </c>
      <c r="F16" s="207">
        <f>'SEDS 2021'!H28</f>
        <v>4.3919106600075579E-2</v>
      </c>
      <c r="G16" s="142" t="s">
        <v>819</v>
      </c>
      <c r="H16" s="142"/>
      <c r="I16" s="142"/>
    </row>
    <row r="17" spans="1:12" x14ac:dyDescent="0.2">
      <c r="A17" s="139"/>
      <c r="B17" s="146" t="s">
        <v>715</v>
      </c>
      <c r="C17" s="147">
        <f>C16/C15</f>
        <v>6.6398185000806159E-2</v>
      </c>
      <c r="D17" s="142" t="s">
        <v>1092</v>
      </c>
      <c r="E17" s="212">
        <f>'SEDS 2021'!H35</f>
        <v>0.11129086915428461</v>
      </c>
      <c r="F17" s="212">
        <f>'SEDS 2021'!H37</f>
        <v>5.3954880072119203E-2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31.070293267547278</v>
      </c>
      <c r="D29" s="152">
        <f>D28*F16</f>
        <v>-43.494408839252849</v>
      </c>
      <c r="E29" s="152">
        <f>E28*$E$17</f>
        <v>-4.5342971754831467</v>
      </c>
      <c r="F29" s="158">
        <f>F28*$F$17</f>
        <v>-1.0004605219324731</v>
      </c>
      <c r="G29" s="177">
        <f>G28*C17</f>
        <v>0.3512463986542646</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26.012135034975756</v>
      </c>
      <c r="D32" s="159">
        <f>D29*About!F6</f>
        <v>-36.413638785148187</v>
      </c>
      <c r="E32" s="241">
        <f>E29</f>
        <v>-4.5342971754831467</v>
      </c>
      <c r="F32" s="243">
        <f>F29</f>
        <v>-1.0004605219324731</v>
      </c>
      <c r="G32" s="173">
        <f>G29*About!F6</f>
        <v>0.29406445165056905</v>
      </c>
      <c r="H32" s="142"/>
      <c r="I32" s="142"/>
      <c r="K32" s="100"/>
      <c r="L32" s="100"/>
    </row>
    <row r="33" spans="1:12" x14ac:dyDescent="0.2">
      <c r="A33" s="139"/>
      <c r="B33" s="146" t="s">
        <v>710</v>
      </c>
      <c r="C33" s="160">
        <f>C29*About!F5</f>
        <v>5.0581582325715226</v>
      </c>
      <c r="D33" s="160">
        <f>D29*About!F5</f>
        <v>-7.0807700541046605</v>
      </c>
      <c r="E33" s="242"/>
      <c r="F33" s="244"/>
      <c r="G33" s="174">
        <f>G29*About!F5</f>
        <v>5.7181947003695562E-2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26012135034975.758</v>
      </c>
      <c r="D38" s="156">
        <f>D32*Trillion</f>
        <v>-36413638785148.188</v>
      </c>
      <c r="E38" s="238">
        <f>E32*Trillion</f>
        <v>-4534297175483.1465</v>
      </c>
      <c r="F38" s="240">
        <f>F32*Trillion</f>
        <v>-1000460521932.4731</v>
      </c>
      <c r="G38" s="168">
        <f>G32*Trillion</f>
        <v>294064451650.56903</v>
      </c>
      <c r="H38" s="142"/>
      <c r="I38" s="142"/>
      <c r="K38" s="100"/>
      <c r="L38" s="100"/>
    </row>
    <row r="39" spans="1:12" ht="16" thickBot="1" x14ac:dyDescent="0.25">
      <c r="A39" s="139"/>
      <c r="B39" s="169" t="s">
        <v>710</v>
      </c>
      <c r="C39" s="170">
        <f>C33*Trillion</f>
        <v>5058158232571.5225</v>
      </c>
      <c r="D39" s="171">
        <f>D33*Trillion</f>
        <v>-7080770054104.6602</v>
      </c>
      <c r="E39" s="239"/>
      <c r="F39" s="239"/>
      <c r="G39" s="172">
        <f>G33*Trillion</f>
        <v>57181947003.695564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Texas</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503402631.03273797</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9.4904950939661503E-2</v>
      </c>
      <c r="K4">
        <f>IF(ISBLANK(Calculations!K4),"",Calculations!K4)</f>
        <v>0.83720275219111828</v>
      </c>
      <c r="L4" t="str">
        <f>IF(ISBLANK(Calculations!L4),"",Calculations!L4)</f>
        <v>RESIDENTIAL</v>
      </c>
      <c r="M4" t="str">
        <f>IF(ISBLANK(Calculations!M4),"",Calculations!M4)</f>
        <v>heating</v>
      </c>
      <c r="N4" t="str">
        <f>IF(ISBLANK(Calculations!N4),"",Calculations!N4)</f>
        <v>electricity</v>
      </c>
      <c r="O4">
        <f>IF(ISBLANK(Calculations!O4),"",Calculations!O4)</f>
        <v>42040745702788.312</v>
      </c>
      <c r="P4">
        <f>IF(ISBLANK(Calculations!P4),"",Calculations!P4)</f>
        <v>42040745702788.312</v>
      </c>
      <c r="Q4">
        <f>IF(ISBLANK(Calculations!Q4),"",Calculations!Q4)-(SUMIFS(BDEQ!C:C,BDEQ!$AG:$AG,About!$B$2,BDEQ!$AH:$AH,$I4)*BDEQ!$C$2*$J4*$K4)</f>
        <v>42040242300157.281</v>
      </c>
      <c r="R4">
        <f>IF(ISBLANK(Calculations!R4),"",Calculations!R4)-(SUMIFS(BDEQ!D:D,BDEQ!$AG:$AG,About!$B$2,BDEQ!$AH:$AH,$I4)*BDEQ!$C$2*$J4*$K4)</f>
        <v>42333148281180.977</v>
      </c>
      <c r="S4" s="99">
        <f>IF(ISBLANK(Calculations!S4),"",Calculations!S4+ ('IRA Buildings Changes'!$G$38/($AB$3-$R$3)*(S3-$R$3)))-(SUMIFS(BDEQ!D:D,BDEQ!$AG:$AG,About!$B$2,BDEQ!$AH:$AH,$I4)*BDEQ!$C$2*$J4*$K4)</f>
        <v>42641098314123.133</v>
      </c>
      <c r="T4" s="99">
        <f>IF(ISBLANK(Calculations!T4),"",Calculations!T4+ ('IRA Buildings Changes'!$G$38/($AB$3-$R$3)*(T3-$R$3)))-(SUMIFS(BDEQ!E:E,BDEQ!$AG:$AG,About!$B$2,BDEQ!$AH:$AH,$I4)*BDEQ!$C$2*$J4*$K4)</f>
        <v>42949633703180.219</v>
      </c>
      <c r="U4" s="99">
        <f>IF(ISBLANK(Calculations!U4),"",Calculations!U4+ ('IRA Buildings Changes'!$G$38/($AB$3-$R$3)*(U3-$R$3)))-(SUMIFS(BDEQ!F:F,BDEQ!$AG:$AG,About!$B$2,BDEQ!$AH:$AH,$I4)*BDEQ!$C$2*$J4*$K4)</f>
        <v>43256461341387.555</v>
      </c>
      <c r="V4" s="99">
        <f>IF(ISBLANK(Calculations!V4),"",Calculations!V4+ ('IRA Buildings Changes'!$G$38/($AB$3-$R$3)*(V3-$R$3)))-(SUMIFS(BDEQ!G:G,BDEQ!$AG:$AG,About!$B$2,BDEQ!$AH:$AH,$I4)*BDEQ!$C$2*$J4*$K4)</f>
        <v>43539786405798.383</v>
      </c>
      <c r="W4" s="99">
        <f>IF(ISBLANK(Calculations!W4),"",Calculations!W4+ ('IRA Buildings Changes'!$G$38/($AB$3-$R$3)*(W3-$R$3)))-(SUMIFS(BDEQ!H:H,BDEQ!$AG:$AG,About!$B$2,BDEQ!$AH:$AH,$I4)*BDEQ!$C$2*$J4*$K4)</f>
        <v>43835497924941.219</v>
      </c>
      <c r="X4" s="99">
        <f>IF(ISBLANK(Calculations!X4),"",Calculations!X4+ ('IRA Buildings Changes'!$G$38/($AB$3-$R$3)*(X3-$R$3)))-(SUMIFS(BDEQ!I:I,BDEQ!$AG:$AG,About!$B$2,BDEQ!$AH:$AH,$I4)*BDEQ!$C$2*$J4*$K4)</f>
        <v>44117436148642.711</v>
      </c>
      <c r="Y4" s="99">
        <f>IF(ISBLANK(Calculations!Y4),"",Calculations!Y4+ ('IRA Buildings Changes'!$G$38/($AB$3-$R$3)*(Y3-$R$3)))-(SUMIFS(BDEQ!J:J,BDEQ!$AG:$AG,About!$B$2,BDEQ!$AH:$AH,$I4)*BDEQ!$C$2*$J4*$K4)</f>
        <v>44365500428173.242</v>
      </c>
      <c r="Z4" s="99">
        <f>IF(ISBLANK(Calculations!Z4),"",Calculations!Z4+ ('IRA Buildings Changes'!$G$38/($AB$3-$R$3)*(Z3-$R$3)))-(SUMIFS(BDEQ!K:K,BDEQ!$AG:$AG,About!$B$2,BDEQ!$AH:$AH,$I4)*BDEQ!$C$2*$J4*$K4)</f>
        <v>44627321020125.391</v>
      </c>
      <c r="AA4" s="99">
        <f>IF(ISBLANK(Calculations!AA4),"",Calculations!AA4+ ('IRA Buildings Changes'!$G$38/($AB$3-$R$3)*(AA3-$R$3)))-(SUMIFS(BDEQ!L:L,BDEQ!$AG:$AG,About!$B$2,BDEQ!$AH:$AH,$I4)*BDEQ!$C$2*$J4*$K4)</f>
        <v>44893148169179.594</v>
      </c>
      <c r="AB4" s="98">
        <f>IF(ISBLANK(Calculations!AB4),"",Calculations!AB4 + 'IRA Buildings Changes'!G38)-(SUMIFS(BDEQ!D:D,BDEQ!$AG:$AG,About!$B$2,BDEQ!$AH:$AH,$I4)*BDEQ!$C$2*$J4*$K4)</f>
        <v>45178368653991.352</v>
      </c>
      <c r="AC4" s="99">
        <f>IF(ISBLANK(Calculations!AC4),"",Calculations!AC4+ 'IRA Buildings Changes'!$G$38)-(SUMIFS(BDEQ!D:D,BDEQ!$AG:$AG,About!$B$2,BDEQ!$AH:$AH,$I4)*BDEQ!$C$2*$J4*$K4)</f>
        <v>45414560899739.391</v>
      </c>
      <c r="AD4" s="99">
        <f>IF(ISBLANK(Calculations!AD4),"",Calculations!AD4+ 'IRA Buildings Changes'!$G$38)-(SUMIFS(BDEQ!E:E,BDEQ!$AG:$AG,About!$B$2,BDEQ!$AH:$AH,$I4)*BDEQ!$C$2*$J4*$K4)</f>
        <v>45677854208699.023</v>
      </c>
      <c r="AE4" s="99">
        <f>IF(ISBLANK(Calculations!AE4),"",Calculations!AE4+ 'IRA Buildings Changes'!$G$38)-(SUMIFS(BDEQ!F:F,BDEQ!$AG:$AG,About!$B$2,BDEQ!$AH:$AH,$I4)*BDEQ!$C$2*$J4*$K4)</f>
        <v>45945822425119.594</v>
      </c>
      <c r="AF4" s="99">
        <f>IF(ISBLANK(Calculations!AF4),"",Calculations!AF4+ 'IRA Buildings Changes'!$G$38)-(SUMIFS(BDEQ!G:G,BDEQ!$AG:$AG,About!$B$2,BDEQ!$AH:$AH,$I4)*BDEQ!$C$2*$J4*$K4)</f>
        <v>46261116122470.586</v>
      </c>
      <c r="AG4" s="99">
        <f>IF(ISBLANK(Calculations!AG4),"",Calculations!AG4+ 'IRA Buildings Changes'!$G$38)-(SUMIFS(BDEQ!H:H,BDEQ!$AG:$AG,About!$B$2,BDEQ!$AH:$AH,$I4)*BDEQ!$C$2*$J4*$K4)</f>
        <v>46593456253664.711</v>
      </c>
      <c r="AH4" s="99">
        <f>IF(ISBLANK(Calculations!AH4),"",Calculations!AH4+ 'IRA Buildings Changes'!$G$38)-(SUMIFS(BDEQ!I:I,BDEQ!$AG:$AG,About!$B$2,BDEQ!$AH:$AH,$I4)*BDEQ!$C$2*$J4*$K4)</f>
        <v>46939063863645.516</v>
      </c>
      <c r="AI4" s="99">
        <f>IF(ISBLANK(Calculations!AI4),"",Calculations!AI4+ 'IRA Buildings Changes'!$G$38)-(SUMIFS(BDEQ!J:J,BDEQ!$AG:$AG,About!$B$2,BDEQ!$AH:$AH,$I4)*BDEQ!$C$2*$J4*$K4)</f>
        <v>47290886426312.266</v>
      </c>
      <c r="AJ4" s="99">
        <f>IF(ISBLANK(Calculations!AJ4),"",Calculations!AJ4+ 'IRA Buildings Changes'!$G$38)-(SUMIFS(BDEQ!K:K,BDEQ!$AG:$AG,About!$B$2,BDEQ!$AH:$AH,$I4)*BDEQ!$C$2*$J4*$K4)</f>
        <v>47652620323688.383</v>
      </c>
      <c r="AK4" s="99">
        <f>IF(ISBLANK(Calculations!AK4),"",Calculations!AK4+ 'IRA Buildings Changes'!$G$38)-(SUMIFS(BDEQ!L:L,BDEQ!$AG:$AG,About!$B$2,BDEQ!$AH:$AH,$I4)*BDEQ!$C$2*$J4*$K4)</f>
        <v>47959191127704.328</v>
      </c>
      <c r="AL4" s="99">
        <f>IF(ISBLANK(Calculations!AL4),"",Calculations!AL4+ 'IRA Buildings Changes'!$G$38)-(SUMIFS(BDEQ!M:M,BDEQ!$AG:$AG,About!$B$2,BDEQ!$AH:$AH,$I4)*BDEQ!$C$2*$J4*$K4)</f>
        <v>48261701563389.609</v>
      </c>
      <c r="AM4" s="99">
        <f>IF(ISBLANK(Calculations!AM4),"",Calculations!AM4+ 'IRA Buildings Changes'!$G$38)-(SUMIFS(BDEQ!N:N,BDEQ!$AG:$AG,About!$B$2,BDEQ!$AH:$AH,$I4)*BDEQ!$C$2*$J4*$K4)</f>
        <v>48556469008894.141</v>
      </c>
      <c r="AN4" s="99">
        <f>IF(ISBLANK(Calculations!AN4),"",Calculations!AN4+ 'IRA Buildings Changes'!$G$38)-(SUMIFS(BDEQ!O:O,BDEQ!$AG:$AG,About!$B$2,BDEQ!$AH:$AH,$I4)*BDEQ!$C$2*$J4*$K4)</f>
        <v>48842652426798.664</v>
      </c>
      <c r="AO4" s="99">
        <f>IF(ISBLANK(Calculations!AO4),"",Calculations!AO4+ 'IRA Buildings Changes'!$G$38)-(SUMIFS(BDEQ!P:P,BDEQ!$AG:$AG,About!$B$2,BDEQ!$AH:$AH,$I4)*BDEQ!$C$2*$J4*$K4)</f>
        <v>49122582885095.492</v>
      </c>
      <c r="AP4" s="99">
        <f>IF(ISBLANK(Calculations!AP4),"",Calculations!AP4+ 'IRA Buildings Changes'!$G$38)-(SUMIFS(BDEQ!Q:Q,BDEQ!$AG:$AG,About!$B$2,BDEQ!$AH:$AH,$I4)*BDEQ!$C$2*$J4*$K4)</f>
        <v>49380229657513.742</v>
      </c>
      <c r="AQ4" s="99">
        <f>IF(ISBLANK(Calculations!AQ4),"",Calculations!AQ4+ 'IRA Buildings Changes'!$G$38)-(SUMIFS(BDEQ!R:R,BDEQ!$AG:$AG,About!$B$2,BDEQ!$AH:$AH,$I4)*BDEQ!$C$2*$J4*$K4)</f>
        <v>49658293421798.805</v>
      </c>
      <c r="AR4" s="99">
        <f>IF(ISBLANK(Calculations!AR4),"",Calculations!AR4+ 'IRA Buildings Changes'!$G$38)-(SUMIFS(BDEQ!S:S,BDEQ!$AG:$AG,About!$B$2,BDEQ!$AH:$AH,$I4)*BDEQ!$C$2*$J4*$K4)</f>
        <v>49939853815478</v>
      </c>
      <c r="AS4" s="99">
        <f>IF(ISBLANK(Calculations!AS4),"",Calculations!AS4+ 'IRA Buildings Changes'!$G$38)-(SUMIFS(BDEQ!T:T,BDEQ!$AG:$AG,About!$B$2,BDEQ!$AH:$AH,$I4)*BDEQ!$C$2*$J4*$K4)</f>
        <v>50224819679290.047</v>
      </c>
      <c r="AT4" s="99">
        <f>IF(ISBLANK(Calculations!AT4),"",Calculations!AT4+ 'IRA Buildings Changes'!$G$38)-(SUMIFS(BDEQ!U:U,BDEQ!$AG:$AG,About!$B$2,BDEQ!$AH:$AH,$I4)*BDEQ!$C$2*$J4*$K4)</f>
        <v>50514758858629.75</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0.83720275219111828</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0.49947202354522657</v>
      </c>
      <c r="K6">
        <f>IF(ISBLANK(Calculations!K6),"",Calculations!K6)</f>
        <v>0.83720275219111828</v>
      </c>
      <c r="L6" t="str">
        <f>IF(ISBLANK(Calculations!L6),"",Calculations!L6)</f>
        <v>RESIDENTIAL</v>
      </c>
      <c r="M6" t="str">
        <f>IF(ISBLANK(Calculations!M6),"",Calculations!M6)</f>
        <v>heating</v>
      </c>
      <c r="N6" t="str">
        <f>IF(ISBLANK(Calculations!N6),"",Calculations!N6)</f>
        <v>natural gas</v>
      </c>
      <c r="O6">
        <f>IF(ISBLANK(Calculations!O6),"",Calculations!O6)</f>
        <v>90249660467599.359</v>
      </c>
      <c r="P6">
        <f>IF(ISBLANK(Calculations!P6),"",Calculations!P6)</f>
        <v>90249660467599.359</v>
      </c>
      <c r="Q6">
        <f>IF(ISBLANK(Calculations!Q6),"",Calculations!Q6)</f>
        <v>90249660467599.359</v>
      </c>
      <c r="R6">
        <f>IF(ISBLANK(Calculations!R6),"",Calculations!R6)</f>
        <v>90112480268972.656</v>
      </c>
      <c r="S6" s="99">
        <f>IF(ISBLANK(Calculations!S6),"",Calculations!S6 + ('IRA Buildings Changes'!$D$38/($AB$3-$R$3)*(S3-$R$3)))</f>
        <v>86233291609477.891</v>
      </c>
      <c r="T6" s="99">
        <f>IF(ISBLANK(Calculations!T6),"",Calculations!T6 + ('IRA Buildings Changes'!$D$38/($AB$3-$R$3)*(T3-$R$3)))</f>
        <v>82337455471528.312</v>
      </c>
      <c r="U6" s="99">
        <f>IF(ISBLANK(Calculations!U6),"",Calculations!U6 + ('IRA Buildings Changes'!$D$38/($AB$3-$R$3)*(U3-$R$3)))</f>
        <v>78397926015096.547</v>
      </c>
      <c r="V6" s="99">
        <f>IF(ISBLANK(Calculations!V6),"",Calculations!V6 + ('IRA Buildings Changes'!$D$38/($AB$3-$R$3)*(V3-$R$3)))</f>
        <v>74391666071621.906</v>
      </c>
      <c r="W6" s="99">
        <f>IF(ISBLANK(Calculations!W6),"",Calculations!W6 + ('IRA Buildings Changes'!$D$38/($AB$3-$R$3)*(W3-$R$3)))</f>
        <v>70456167478211.734</v>
      </c>
      <c r="X6" s="99">
        <f>IF(ISBLANK(Calculations!X6),"",Calculations!X6 + ('IRA Buildings Changes'!$D$38/($AB$3-$R$3)*(X3-$R$3)))</f>
        <v>66499848671329.602</v>
      </c>
      <c r="Y6" s="99">
        <f>IF(ISBLANK(Calculations!Y6),"",Calculations!Y6 + ('IRA Buildings Changes'!$D$38/($AB$3-$R$3)*(Y3-$R$3)))</f>
        <v>62461371460333.891</v>
      </c>
      <c r="Z6" s="99">
        <f>IF(ISBLANK(Calculations!Z6),"",Calculations!Z6 + ('IRA Buildings Changes'!$D$38/($AB$3-$R$3)*(Z3-$R$3)))</f>
        <v>58449126234091.859</v>
      </c>
      <c r="AA6" s="99">
        <f>IF(ISBLANK(Calculations!AA6),"",Calculations!AA6 + ('IRA Buildings Changes'!$D$38/($AB$3-$R$3)*(AA3-$R$3)))</f>
        <v>54445088392395.953</v>
      </c>
      <c r="AB6" s="98">
        <f>IF(ISBLANK(Calculations!AB6),"",Calculations!AB6 + 'IRA Buildings Changes'!D38)</f>
        <v>50459903093377.297</v>
      </c>
      <c r="AC6" s="99">
        <f>IF(ISBLANK(Calculations!AC6),"",Calculations!AC6  + 'IRA Buildings Changes'!$D$38)</f>
        <v>50076266084119.266</v>
      </c>
      <c r="AD6" s="99">
        <f>IF(ISBLANK(Calculations!AD6),"",Calculations!AD6  + 'IRA Buildings Changes'!$D$38)</f>
        <v>49752423461889.516</v>
      </c>
      <c r="AE6" s="99">
        <f>IF(ISBLANK(Calculations!AE6),"",Calculations!AE6  + 'IRA Buildings Changes'!$D$38)</f>
        <v>49427021853671.281</v>
      </c>
      <c r="AF6" s="99">
        <f>IF(ISBLANK(Calculations!AF6),"",Calculations!AF6  + 'IRA Buildings Changes'!$D$38)</f>
        <v>49205695638707.328</v>
      </c>
      <c r="AG6" s="99">
        <f>IF(ISBLANK(Calculations!AG6),"",Calculations!AG6  + 'IRA Buildings Changes'!$D$38)</f>
        <v>49037141618127.281</v>
      </c>
      <c r="AH6" s="99">
        <f>IF(ISBLANK(Calculations!AH6),"",Calculations!AH6  + 'IRA Buildings Changes'!$D$38)</f>
        <v>48922663113229.906</v>
      </c>
      <c r="AI6" s="99">
        <f>IF(ISBLANK(Calculations!AI6),"",Calculations!AI6  + 'IRA Buildings Changes'!$D$38)</f>
        <v>48858347246900.438</v>
      </c>
      <c r="AJ6" s="99">
        <f>IF(ISBLANK(Calculations!AJ6),"",Calculations!AJ6  + 'IRA Buildings Changes'!$D$38)</f>
        <v>48821794898824.312</v>
      </c>
      <c r="AK6" s="99">
        <f>IF(ISBLANK(Calculations!AK6),"",Calculations!AK6  + 'IRA Buildings Changes'!$D$38)</f>
        <v>48856839215960.719</v>
      </c>
      <c r="AL6" s="99">
        <f>IF(ISBLANK(Calculations!AL6),"",Calculations!AL6  + 'IRA Buildings Changes'!$D$38)</f>
        <v>48953166128973.234</v>
      </c>
      <c r="AM6" s="99">
        <f>IF(ISBLANK(Calculations!AM6),"",Calculations!AM6  + 'IRA Buildings Changes'!$D$38)</f>
        <v>49108679430256.391</v>
      </c>
      <c r="AN6" s="99">
        <f>IF(ISBLANK(Calculations!AN6),"",Calculations!AN6  + 'IRA Buildings Changes'!$D$38)</f>
        <v>49319696185325.875</v>
      </c>
      <c r="AO6" s="99">
        <f>IF(ISBLANK(Calculations!AO6),"",Calculations!AO6  + 'IRA Buildings Changes'!$D$38)</f>
        <v>49578705008805.969</v>
      </c>
      <c r="AP6" s="99">
        <f>IF(ISBLANK(Calculations!AP6),"",Calculations!AP6  + 'IRA Buildings Changes'!$D$38)</f>
        <v>49829693535432.203</v>
      </c>
      <c r="AQ6" s="99">
        <f>IF(ISBLANK(Calculations!AQ6),"",Calculations!AQ6  + 'IRA Buildings Changes'!$D$38)</f>
        <v>50150173457616.203</v>
      </c>
      <c r="AR6" s="99">
        <f>IF(ISBLANK(Calculations!AR6),"",Calculations!AR6  + 'IRA Buildings Changes'!$D$38)</f>
        <v>50487008610614.859</v>
      </c>
      <c r="AS6" s="99">
        <f>IF(ISBLANK(Calculations!AS6),"",Calculations!AS6  + 'IRA Buildings Changes'!$D$38)</f>
        <v>50832603926016.609</v>
      </c>
      <c r="AT6" s="99">
        <f>IF(ISBLANK(Calculations!AT6),"",Calculations!AT6  + 'IRA Buildings Changes'!$D$38)</f>
        <v>51181443706730.547</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0.93261257931168207</v>
      </c>
      <c r="K7">
        <f>IF(ISBLANK(Calculations!K7),"",Calculations!K7)</f>
        <v>0.83720275219111828</v>
      </c>
      <c r="L7" t="str">
        <f>IF(ISBLANK(Calculations!L7),"",Calculations!L7)</f>
        <v>RESIDENTIAL</v>
      </c>
      <c r="M7" t="str">
        <f>IF(ISBLANK(Calculations!M7),"",Calculations!M7)</f>
        <v>heating</v>
      </c>
      <c r="N7" t="str">
        <f>IF(ISBLANK(Calculations!N7),"",Calculations!N7)</f>
        <v>petroleum diesel</v>
      </c>
      <c r="O7">
        <f>IF(ISBLANK(Calculations!O7),"",Calculations!O7)</f>
        <v>5465500726.8945847</v>
      </c>
      <c r="P7">
        <f>IF(ISBLANK(Calculations!P7),"",Calculations!P7)</f>
        <v>5465500726.8945847</v>
      </c>
      <c r="Q7">
        <f>IF(ISBLANK(Calculations!Q7),"",Calculations!Q7)</f>
        <v>5465500726.8945847</v>
      </c>
      <c r="R7">
        <f>IF(ISBLANK(Calculations!R7),"",Calculations!R7)</f>
        <v>5624085802.2160635</v>
      </c>
      <c r="S7">
        <f>IF(ISBLANK(Calculations!S7),"",Calculations!S7)</f>
        <v>5741849847.3834724</v>
      </c>
      <c r="T7">
        <f>IF(ISBLANK(Calculations!T7),"",Calculations!T7)</f>
        <v>5816834721.3767567</v>
      </c>
      <c r="U7">
        <f>IF(ISBLANK(Calculations!U7),"",Calculations!U7)</f>
        <v>5838098267.651557</v>
      </c>
      <c r="V7">
        <f>IF(ISBLANK(Calculations!V7),"",Calculations!V7)</f>
        <v>5796679770.3286829</v>
      </c>
      <c r="W7">
        <f>IF(ISBLANK(Calculations!W7),"",Calculations!W7)</f>
        <v>5696642249.7068281</v>
      </c>
      <c r="X7">
        <f>IF(ISBLANK(Calculations!X7),"",Calculations!X7)</f>
        <v>5528464165.2982454</v>
      </c>
      <c r="Y7">
        <f>IF(ISBLANK(Calculations!Y7),"",Calculations!Y7)</f>
        <v>5289086753.0344019</v>
      </c>
      <c r="Z7">
        <f>IF(ISBLANK(Calculations!Z7),"",Calculations!Z7)</f>
        <v>4991869785.2446041</v>
      </c>
      <c r="AA7">
        <f>IF(ISBLANK(Calculations!AA7),"",Calculations!AA7)</f>
        <v>4649818358.2357998</v>
      </c>
      <c r="AB7">
        <f>IF(ISBLANK(Calculations!AB7),"",Calculations!AB7)</f>
        <v>4280117680.9699564</v>
      </c>
      <c r="AC7">
        <f>IF(ISBLANK(Calculations!AC7),"",Calculations!AC7)</f>
        <v>3894192403.9916124</v>
      </c>
      <c r="AD7">
        <f>IF(ISBLANK(Calculations!AD7),"",Calculations!AD7)</f>
        <v>3509570377.8036032</v>
      </c>
      <c r="AE7">
        <f>IF(ISBLANK(Calculations!AE7),"",Calculations!AE7)</f>
        <v>3135436336.1509933</v>
      </c>
      <c r="AF7">
        <f>IF(ISBLANK(Calculations!AF7),"",Calculations!AF7)</f>
        <v>2785479927.4539738</v>
      </c>
      <c r="AG7">
        <f>IF(ISBLANK(Calculations!AG7),"",Calculations!AG7)</f>
        <v>2463087416.8946614</v>
      </c>
      <c r="AH7">
        <f>IF(ISBLANK(Calculations!AH7),"",Calculations!AH7)</f>
        <v>2169446573.4449892</v>
      </c>
      <c r="AI7">
        <f>IF(ISBLANK(Calculations!AI7),"",Calculations!AI7)</f>
        <v>1903049105.6904831</v>
      </c>
      <c r="AJ7">
        <f>IF(ISBLANK(Calculations!AJ7),"",Calculations!AJ7)</f>
        <v>1659132028.3239868</v>
      </c>
      <c r="AK7">
        <f>IF(ISBLANK(Calculations!AK7),"",Calculations!AK7)</f>
        <v>1434789162.5005865</v>
      </c>
      <c r="AL7">
        <f>IF(ISBLANK(Calculations!AL7),"",Calculations!AL7)</f>
        <v>1227762602.4511054</v>
      </c>
      <c r="AM7">
        <f>IF(ISBLANK(Calculations!AM7),"",Calculations!AM7)</f>
        <v>1036553645.404416</v>
      </c>
      <c r="AN7">
        <f>IF(ISBLANK(Calculations!AN7),"",Calculations!AN7)</f>
        <v>861430936.88566661</v>
      </c>
      <c r="AO7">
        <f>IF(ISBLANK(Calculations!AO7),"",Calculations!AO7)</f>
        <v>703498088.1944623</v>
      </c>
      <c r="AP7">
        <f>IF(ISBLANK(Calculations!AP7),"",Calculations!AP7)</f>
        <v>563542318.89620769</v>
      </c>
      <c r="AQ7">
        <f>IF(ISBLANK(Calculations!AQ7),"",Calculations!AQ7)</f>
        <v>442774278.04187208</v>
      </c>
      <c r="AR7">
        <f>IF(ISBLANK(Calculations!AR7),"",Calculations!AR7)</f>
        <v>340746507.46148056</v>
      </c>
      <c r="AS7">
        <f>IF(ISBLANK(Calculations!AS7),"",Calculations!AS7)</f>
        <v>256615204.27421084</v>
      </c>
      <c r="AT7">
        <f>IF(ISBLANK(Calculations!AT7),"",Calculations!AT7)</f>
        <v>188987159.76194552</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0.83720275219111828</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0.83720275219111828</v>
      </c>
      <c r="L9" t="str">
        <f>IF(ISBLANK(Calculations!L9),"",Calculations!L9)</f>
        <v>RESIDENTIAL</v>
      </c>
      <c r="M9" t="str">
        <f>IF(ISBLANK(Calculations!M9),"",Calculations!M9)</f>
        <v>heating</v>
      </c>
      <c r="N9" t="str">
        <f>IF(ISBLANK(Calculations!N9),"",Calculations!N9)</f>
        <v>biomass</v>
      </c>
      <c r="O9">
        <f>IF(ISBLANK(Calculations!O9),"",Calculations!O9)</f>
        <v>1931426749304.9099</v>
      </c>
      <c r="P9">
        <f>IF(ISBLANK(Calculations!P9),"",Calculations!P9)</f>
        <v>1931426749304.9099</v>
      </c>
      <c r="Q9">
        <f>IF(ISBLANK(Calculations!Q9),"",Calculations!Q9)</f>
        <v>1931426749304.9099</v>
      </c>
      <c r="R9">
        <f>IF(ISBLANK(Calculations!R9),"",Calculations!R9)</f>
        <v>1926388381951.1111</v>
      </c>
      <c r="S9">
        <f>IF(ISBLANK(Calculations!S9),"",Calculations!S9)</f>
        <v>1920202246545.6294</v>
      </c>
      <c r="T9">
        <f>IF(ISBLANK(Calculations!T9),"",Calculations!T9)</f>
        <v>1914963259279.4348</v>
      </c>
      <c r="U9">
        <f>IF(ISBLANK(Calculations!U9),"",Calculations!U9)</f>
        <v>1910062331425.3804</v>
      </c>
      <c r="V9">
        <f>IF(ISBLANK(Calculations!V9),"",Calculations!V9)</f>
        <v>1904545455485.4707</v>
      </c>
      <c r="W9">
        <f>IF(ISBLANK(Calculations!W9),"",Calculations!W9)</f>
        <v>1900915366511.9658</v>
      </c>
      <c r="X9">
        <f>IF(ISBLANK(Calculations!X9),"",Calculations!X9)</f>
        <v>1897793657510.2346</v>
      </c>
      <c r="Y9">
        <f>IF(ISBLANK(Calculations!Y9),"",Calculations!Y9)</f>
        <v>1893515887613.5793</v>
      </c>
      <c r="Z9">
        <f>IF(ISBLANK(Calculations!Z9),"",Calculations!Z9)</f>
        <v>1890706628872.804</v>
      </c>
      <c r="AA9">
        <f>IF(ISBLANK(Calculations!AA9),"",Calculations!AA9)</f>
        <v>1888737467290.1802</v>
      </c>
      <c r="AB9">
        <f>IF(ISBLANK(Calculations!AB9),"",Calculations!AB9)</f>
        <v>1887962867104.9304</v>
      </c>
      <c r="AC9">
        <f>IF(ISBLANK(Calculations!AC9),"",Calculations!AC9)</f>
        <v>1887531408649.6541</v>
      </c>
      <c r="AD9">
        <f>IF(ISBLANK(Calculations!AD9),"",Calculations!AD9)</f>
        <v>1889099990177.9194</v>
      </c>
      <c r="AE9">
        <f>IF(ISBLANK(Calculations!AE9),"",Calculations!AE9)</f>
        <v>1891585374688.6006</v>
      </c>
      <c r="AF9">
        <f>IF(ISBLANK(Calculations!AF9),"",Calculations!AF9)</f>
        <v>1897588958640.9294</v>
      </c>
      <c r="AG9">
        <f>IF(ISBLANK(Calculations!AG9),"",Calculations!AG9)</f>
        <v>1905419908505.5544</v>
      </c>
      <c r="AH9">
        <f>IF(ISBLANK(Calculations!AH9),"",Calculations!AH9)</f>
        <v>1914625995382.1772</v>
      </c>
      <c r="AI9">
        <f>IF(ISBLANK(Calculations!AI9),"",Calculations!AI9)</f>
        <v>1924152722899.9651</v>
      </c>
      <c r="AJ9">
        <f>IF(ISBLANK(Calculations!AJ9),"",Calculations!AJ9)</f>
        <v>1933110465916.457</v>
      </c>
      <c r="AK9">
        <f>IF(ISBLANK(Calculations!AK9),"",Calculations!AK9)</f>
        <v>1946890229287.458</v>
      </c>
      <c r="AL9">
        <f>IF(ISBLANK(Calculations!AL9),"",Calculations!AL9)</f>
        <v>1959577696740.8523</v>
      </c>
      <c r="AM9">
        <f>IF(ISBLANK(Calculations!AM9),"",Calculations!AM9)</f>
        <v>1970857638960.269</v>
      </c>
      <c r="AN9">
        <f>IF(ISBLANK(Calculations!AN9),"",Calculations!AN9)</f>
        <v>1980839017283.3467</v>
      </c>
      <c r="AO9">
        <f>IF(ISBLANK(Calculations!AO9),"",Calculations!AO9)</f>
        <v>1989993868378.1177</v>
      </c>
      <c r="AP9">
        <f>IF(ISBLANK(Calculations!AP9),"",Calculations!AP9)</f>
        <v>1997770231274.9102</v>
      </c>
      <c r="AQ9">
        <f>IF(ISBLANK(Calculations!AQ9),"",Calculations!AQ9)</f>
        <v>2006575654626.0664</v>
      </c>
      <c r="AR9">
        <f>IF(ISBLANK(Calculations!AR9),"",Calculations!AR9)</f>
        <v>2015570960123.7317</v>
      </c>
      <c r="AS9">
        <f>IF(ISBLANK(Calculations!AS9),"",Calculations!AS9)</f>
        <v>2024752387936.3564</v>
      </c>
      <c r="AT9">
        <f>IF(ISBLANK(Calculations!AT9),"",Calculations!AT9)</f>
        <v>2034180352682.9805</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0.83720275219111828</v>
      </c>
      <c r="L10" t="str">
        <f>IF(ISBLANK(Calculations!L10),"",Calculations!L10)</f>
        <v>RESIDENTIAL</v>
      </c>
      <c r="M10" t="str">
        <f>IF(ISBLANK(Calculations!M10),"",Calculations!M10)</f>
        <v>heating</v>
      </c>
      <c r="N10" t="str">
        <f>IF(ISBLANK(Calculations!N10),"",Calculations!N10)</f>
        <v>kerosene</v>
      </c>
      <c r="O10">
        <f>IF(ISBLANK(Calculations!O10),"",Calculations!O10)</f>
        <v>3348811008.764473</v>
      </c>
      <c r="P10">
        <f>IF(ISBLANK(Calculations!P10),"",Calculations!P10)</f>
        <v>3348811008.764473</v>
      </c>
      <c r="Q10">
        <f>IF(ISBLANK(Calculations!Q10),"",Calculations!Q10)</f>
        <v>3348811008.764473</v>
      </c>
      <c r="R10">
        <f>IF(ISBLANK(Calculations!R10),"",Calculations!R10)</f>
        <v>3376873520.9751096</v>
      </c>
      <c r="S10">
        <f>IF(ISBLANK(Calculations!S10),"",Calculations!S10)</f>
        <v>3402086545.5035167</v>
      </c>
      <c r="T10">
        <f>IF(ISBLANK(Calculations!T10),"",Calculations!T10)</f>
        <v>3428061979.5346675</v>
      </c>
      <c r="U10">
        <f>IF(ISBLANK(Calculations!U10),"",Calculations!U10)</f>
        <v>3453314724.3349438</v>
      </c>
      <c r="V10">
        <f>IF(ISBLANK(Calculations!V10),"",Calculations!V10)</f>
        <v>3476543398.0652142</v>
      </c>
      <c r="W10">
        <f>IF(ISBLANK(Calculations!W10),"",Calculations!W10)</f>
        <v>3500248000.2303462</v>
      </c>
      <c r="X10">
        <f>IF(ISBLANK(Calculations!X10),"",Calculations!X10)</f>
        <v>3521631087.2935357</v>
      </c>
      <c r="Y10">
        <f>IF(ISBLANK(Calculations!Y10),"",Calculations!Y10)</f>
        <v>3537984404.0614877</v>
      </c>
      <c r="Z10">
        <f>IF(ISBLANK(Calculations!Z10),"",Calculations!Z10)</f>
        <v>3553592117.8500361</v>
      </c>
      <c r="AA10">
        <f>IF(ISBLANK(Calculations!AA10),"",Calculations!AA10)</f>
        <v>3567203455.7033453</v>
      </c>
      <c r="AB10">
        <f>IF(ISBLANK(Calculations!AB10),"",Calculations!AB10)</f>
        <v>3578448874.336823</v>
      </c>
      <c r="AC10">
        <f>IF(ISBLANK(Calculations!AC10),"",Calculations!AC10)</f>
        <v>3587183595.5203562</v>
      </c>
      <c r="AD10">
        <f>IF(ISBLANK(Calculations!AD10),"",Calculations!AD10)</f>
        <v>3594953746.3418064</v>
      </c>
      <c r="AE10">
        <f>IF(ISBLANK(Calculations!AE10),"",Calculations!AE10)</f>
        <v>3600907932.5148134</v>
      </c>
      <c r="AF10">
        <f>IF(ISBLANK(Calculations!AF10),"",Calculations!AF10)</f>
        <v>3609535510.9640689</v>
      </c>
      <c r="AG10">
        <f>IF(ISBLANK(Calculations!AG10),"",Calculations!AG10)</f>
        <v>3618771852.3764653</v>
      </c>
      <c r="AH10">
        <f>IF(ISBLANK(Calculations!AH10),"",Calculations!AH10)</f>
        <v>3628589681.5457492</v>
      </c>
      <c r="AI10">
        <f>IF(ISBLANK(Calculations!AI10),"",Calculations!AI10)</f>
        <v>3638629858.913662</v>
      </c>
      <c r="AJ10">
        <f>IF(ISBLANK(Calculations!AJ10),"",Calculations!AJ10)</f>
        <v>3648557385.1656785</v>
      </c>
      <c r="AK10">
        <f>IF(ISBLANK(Calculations!AK10),"",Calculations!AK10)</f>
        <v>3673345912.8777542</v>
      </c>
      <c r="AL10">
        <f>IF(ISBLANK(Calculations!AL10),"",Calculations!AL10)</f>
        <v>3698295832.4421449</v>
      </c>
      <c r="AM10">
        <f>IF(ISBLANK(Calculations!AM10),"",Calculations!AM10)</f>
        <v>3723368884.5766935</v>
      </c>
      <c r="AN10">
        <f>IF(ISBLANK(Calculations!AN10),"",Calculations!AN10)</f>
        <v>3748592499.0006847</v>
      </c>
      <c r="AO10">
        <f>IF(ISBLANK(Calculations!AO10),"",Calculations!AO10)</f>
        <v>3774020779.5551033</v>
      </c>
      <c r="AP10">
        <f>IF(ISBLANK(Calculations!AP10),"",Calculations!AP10)</f>
        <v>3797738471.3597565</v>
      </c>
      <c r="AQ10">
        <f>IF(ISBLANK(Calculations!AQ10),"",Calculations!AQ10)</f>
        <v>3823705679.5188479</v>
      </c>
      <c r="AR10">
        <f>IF(ISBLANK(Calculations!AR10),"",Calculations!AR10)</f>
        <v>3849997901.6211534</v>
      </c>
      <c r="AS10">
        <f>IF(ISBLANK(Calculations!AS10),"",Calculations!AS10)</f>
        <v>3876634415.1094499</v>
      </c>
      <c r="AT10">
        <f>IF(ISBLANK(Calculations!AT10),"",Calculations!AT10)</f>
        <v>3903617889.3280129</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0.83720275219111828</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0.83720275219111828</v>
      </c>
      <c r="C12">
        <f>IF(ISBLANK(Calculations!C12),"",Calculations!C12)</f>
        <v>0.16279724780888169</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0.67112602308596447</v>
      </c>
      <c r="K12">
        <f>IF(ISBLANK(Calculations!K12),"",Calculations!K12)</f>
        <v>0.83720275219111828</v>
      </c>
      <c r="L12" t="str">
        <f>IF(ISBLANK(Calculations!L12),"",Calculations!L12)</f>
        <v>RESIDENTIAL</v>
      </c>
      <c r="M12" t="str">
        <f>IF(ISBLANK(Calculations!M12),"",Calculations!M12)</f>
        <v>heating</v>
      </c>
      <c r="N12" t="str">
        <f>IF(ISBLANK(Calculations!N12),"",Calculations!N12)</f>
        <v>LPG propane or butane</v>
      </c>
      <c r="O12">
        <f>IF(ISBLANK(Calculations!O12),"",Calculations!O12)</f>
        <v>7222820256459.2188</v>
      </c>
      <c r="P12">
        <f>IF(ISBLANK(Calculations!P12),"",Calculations!P12)</f>
        <v>7222820256459.2188</v>
      </c>
      <c r="Q12">
        <f>IF(ISBLANK(Calculations!Q12),"",Calculations!Q12)</f>
        <v>7222820256459.2188</v>
      </c>
      <c r="R12">
        <f>IF(ISBLANK(Calculations!R12),"",Calculations!R12)</f>
        <v>7250589056050.8799</v>
      </c>
      <c r="S12">
        <f>IF(ISBLANK(Calculations!S12),"",Calculations!S12)</f>
        <v>7272716245521.4375</v>
      </c>
      <c r="T12">
        <f>IF(ISBLANK(Calculations!T12),"",Calculations!T12)</f>
        <v>7297195788027.1123</v>
      </c>
      <c r="U12">
        <f>IF(ISBLANK(Calculations!U12),"",Calculations!U12)</f>
        <v>7321621856542.4492</v>
      </c>
      <c r="V12">
        <f>IF(ISBLANK(Calculations!V12),"",Calculations!V12)</f>
        <v>7344088700983.2656</v>
      </c>
      <c r="W12">
        <f>IF(ISBLANK(Calculations!W12),"",Calculations!W12)</f>
        <v>7376933344297.2148</v>
      </c>
      <c r="X12">
        <f>IF(ISBLANK(Calculations!X12),"",Calculations!X12)</f>
        <v>7412481997672.0195</v>
      </c>
      <c r="Y12">
        <f>IF(ISBLANK(Calculations!Y12),"",Calculations!Y12)</f>
        <v>7444416350760.5859</v>
      </c>
      <c r="Z12">
        <f>IF(ISBLANK(Calculations!Z12),"",Calculations!Z12)</f>
        <v>7481529751357.5137</v>
      </c>
      <c r="AA12">
        <f>IF(ISBLANK(Calculations!AA12),"",Calculations!AA12)</f>
        <v>7519534550931.2861</v>
      </c>
      <c r="AB12">
        <f>IF(ISBLANK(Calculations!AB12),"",Calculations!AB12)</f>
        <v>7556280391116.3359</v>
      </c>
      <c r="AC12">
        <f>IF(ISBLANK(Calculations!AC12),"",Calculations!AC12)</f>
        <v>7584964082656.5029</v>
      </c>
      <c r="AD12">
        <f>IF(ISBLANK(Calculations!AD12),"",Calculations!AD12)</f>
        <v>7612920280098.4805</v>
      </c>
      <c r="AE12">
        <f>IF(ISBLANK(Calculations!AE12),"",Calculations!AE12)</f>
        <v>7633228809055.2432</v>
      </c>
      <c r="AF12">
        <f>IF(ISBLANK(Calculations!AF12),"",Calculations!AF12)</f>
        <v>7654841017008.6104</v>
      </c>
      <c r="AG12">
        <f>IF(ISBLANK(Calculations!AG12),"",Calculations!AG12)</f>
        <v>7672567260919.4824</v>
      </c>
      <c r="AH12">
        <f>IF(ISBLANK(Calculations!AH12),"",Calculations!AH12)</f>
        <v>7687699270657.1855</v>
      </c>
      <c r="AI12">
        <f>IF(ISBLANK(Calculations!AI12),"",Calculations!AI12)</f>
        <v>7701208448712.7021</v>
      </c>
      <c r="AJ12">
        <f>IF(ISBLANK(Calculations!AJ12),"",Calculations!AJ12)</f>
        <v>7711958510030.9043</v>
      </c>
      <c r="AK12">
        <f>IF(ISBLANK(Calculations!AK12),"",Calculations!AK12)</f>
        <v>7736151343256.624</v>
      </c>
      <c r="AL12">
        <f>IF(ISBLANK(Calculations!AL12),"",Calculations!AL12)</f>
        <v>7764157754730.7393</v>
      </c>
      <c r="AM12">
        <f>IF(ISBLANK(Calculations!AM12),"",Calculations!AM12)</f>
        <v>7796374858064.8975</v>
      </c>
      <c r="AN12">
        <f>IF(ISBLANK(Calculations!AN12),"",Calculations!AN12)</f>
        <v>7833024153511.7412</v>
      </c>
      <c r="AO12">
        <f>IF(ISBLANK(Calculations!AO12),"",Calculations!AO12)</f>
        <v>7873663181381.4658</v>
      </c>
      <c r="AP12">
        <f>IF(ISBLANK(Calculations!AP12),"",Calculations!AP12)</f>
        <v>7913187193303.9854</v>
      </c>
      <c r="AQ12">
        <f>IF(ISBLANK(Calculations!AQ12),"",Calculations!AQ12)</f>
        <v>7958623517978.5225</v>
      </c>
      <c r="AR12">
        <f>IF(ISBLANK(Calculations!AR12),"",Calculations!AR12)</f>
        <v>8004985888927.7031</v>
      </c>
      <c r="AS12">
        <f>IF(ISBLANK(Calculations!AS12),"",Calculations!AS12)</f>
        <v>8051413456116.8223</v>
      </c>
      <c r="AT12">
        <f>IF(ISBLANK(Calculations!AT12),"",Calculations!AT12)</f>
        <v>8097418774586.2578</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0.83720275219111828</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0.21099665281827773</v>
      </c>
      <c r="K17">
        <f>IF(ISBLANK(Calculations!K17),"",Calculations!K17)</f>
        <v>0.83720275219111828</v>
      </c>
      <c r="L17" t="str">
        <f>IF(ISBLANK(Calculations!L17),"",Calculations!L17)</f>
        <v>RESIDENTIAL</v>
      </c>
      <c r="M17" t="str">
        <f>IF(ISBLANK(Calculations!M17),"",Calculations!M17)</f>
        <v>cooling</v>
      </c>
      <c r="N17" t="str">
        <f>IF(ISBLANK(Calculations!N17),"",Calculations!N17)</f>
        <v>electricity</v>
      </c>
      <c r="O17">
        <f>P17</f>
        <v>93466742645622.047</v>
      </c>
      <c r="P17">
        <f>IF(ISBLANK(Calculations!P17),"",Calculations!P17)</f>
        <v>93466742645622.047</v>
      </c>
      <c r="Q17">
        <f>IF(ISBLANK(Calculations!Q17),"",Calculations!Q17)</f>
        <v>93466742645622.047</v>
      </c>
      <c r="R17">
        <f>IF(ISBLANK(Calculations!R17),"",Calculations!R17)</f>
        <v>91342863648719.125</v>
      </c>
      <c r="S17" s="99">
        <f>IF(ISBLANK(Calculations!S17),"",Calculations!S17 + ('IRA Buildings Changes'!$C$38/($AB$16-$R$16)*(S16-$R$16)))</f>
        <v>91999604431758.016</v>
      </c>
      <c r="T17" s="99">
        <f>IF(ISBLANK(Calculations!T17),"",Calculations!T17 + ('IRA Buildings Changes'!$C$38/($AB$16-$R$16)*(T16-$R$16)))</f>
        <v>92800075134201.844</v>
      </c>
      <c r="U17" s="99">
        <f>IF(ISBLANK(Calculations!U17),"",Calculations!U17 + ('IRA Buildings Changes'!$C$38/($AB$16-$R$16)*(U16-$R$16)))</f>
        <v>93799589744278.531</v>
      </c>
      <c r="V17" s="99">
        <f>IF(ISBLANK(Calculations!V17),"",Calculations!V17 + ('IRA Buildings Changes'!$C$38/($AB$16-$R$16)*(V16-$R$16)))</f>
        <v>95065330143695.594</v>
      </c>
      <c r="W17" s="99">
        <f>IF(ISBLANK(Calculations!W17),"",Calculations!W17 + ('IRA Buildings Changes'!$C$38/($AB$16-$R$16)*(W16-$R$16)))</f>
        <v>96540671028470.312</v>
      </c>
      <c r="X17" s="99">
        <f>IF(ISBLANK(Calculations!X17),"",Calculations!X17 + ('IRA Buildings Changes'!$C$38/($AB$16-$R$16)*(X16-$R$16)))</f>
        <v>98243005273512.266</v>
      </c>
      <c r="Y17" s="99">
        <f>IF(ISBLANK(Calculations!Y17),"",Calculations!Y17 + ('IRA Buildings Changes'!$C$38/($AB$16-$R$16)*(Y16-$R$16)))</f>
        <v>100147036320978.05</v>
      </c>
      <c r="Z17" s="99">
        <f>IF(ISBLANK(Calculations!Z17),"",Calculations!Z17 + ('IRA Buildings Changes'!$C$38/($AB$16-$R$16)*(Z16-$R$16)))</f>
        <v>102244045697097.06</v>
      </c>
      <c r="AA17" s="99">
        <f>IF(ISBLANK(Calculations!AA17),"",Calculations!AA17 + ('IRA Buildings Changes'!$C$38/($AB$16-$R$16)*(AA16-$R$16)))</f>
        <v>104458871608163.66</v>
      </c>
      <c r="AB17" s="98">
        <f>IF(ISBLANK(Calculations!AB17),"",Calculations!AB17 + 'IRA Buildings Changes'!$C$38)</f>
        <v>106788560841488.69</v>
      </c>
      <c r="AC17" s="99">
        <f>IF(ISBLANK(Calculations!AC17),"",Calculations!AC17 + 'IRA Buildings Changes'!$C$38)</f>
        <v>106625530295363.88</v>
      </c>
      <c r="AD17" s="99">
        <f>IF(ISBLANK(Calculations!AD17),"",Calculations!AD17 + 'IRA Buildings Changes'!$C$38)</f>
        <v>106491123064010.62</v>
      </c>
      <c r="AE17" s="99">
        <f>IF(ISBLANK(Calculations!AE17),"",Calculations!AE17 + 'IRA Buildings Changes'!$C$38)</f>
        <v>106398882109388.38</v>
      </c>
      <c r="AF17" s="99">
        <f>IF(ISBLANK(Calculations!AF17),"",Calculations!AF17 + 'IRA Buildings Changes'!$C$38)</f>
        <v>106369642889757.59</v>
      </c>
      <c r="AG17" s="99">
        <f>IF(ISBLANK(Calculations!AG17),"",Calculations!AG17 + 'IRA Buildings Changes'!$C$38)</f>
        <v>106346792199566.03</v>
      </c>
      <c r="AH17" s="99">
        <f>IF(ISBLANK(Calculations!AH17),"",Calculations!AH17 + 'IRA Buildings Changes'!$C$38)</f>
        <v>106350824294351</v>
      </c>
      <c r="AI17" s="99">
        <f>IF(ISBLANK(Calculations!AI17),"",Calculations!AI17 + 'IRA Buildings Changes'!$C$38)</f>
        <v>106405584149770.25</v>
      </c>
      <c r="AJ17" s="99">
        <f>IF(ISBLANK(Calculations!AJ17),"",Calculations!AJ17 + 'IRA Buildings Changes'!$C$38)</f>
        <v>106455619414360.66</v>
      </c>
      <c r="AK17" s="99">
        <f>IF(ISBLANK(Calculations!AK17),"",Calculations!AK17 + 'IRA Buildings Changes'!$C$38)</f>
        <v>106512812917338.53</v>
      </c>
      <c r="AL17" s="99">
        <f>IF(ISBLANK(Calculations!AL17),"",Calculations!AL17 + 'IRA Buildings Changes'!$C$38)</f>
        <v>106619986874489.53</v>
      </c>
      <c r="AM17" s="99">
        <f>IF(ISBLANK(Calculations!AM17),"",Calculations!AM17 + 'IRA Buildings Changes'!$C$38)</f>
        <v>106718827167946.53</v>
      </c>
      <c r="AN17" s="99">
        <f>IF(ISBLANK(Calculations!AN17),"",Calculations!AN17 + 'IRA Buildings Changes'!$C$38)</f>
        <v>106832715050332.34</v>
      </c>
      <c r="AO17" s="99">
        <f>IF(ISBLANK(Calculations!AO17),"",Calculations!AO17 + 'IRA Buildings Changes'!$C$38)</f>
        <v>106985997519004.66</v>
      </c>
      <c r="AP17" s="99">
        <f>IF(ISBLANK(Calculations!AP17),"",Calculations!AP17 + 'IRA Buildings Changes'!$C$38)</f>
        <v>107125779753552.69</v>
      </c>
      <c r="AQ17" s="99">
        <f>IF(ISBLANK(Calculations!AQ17),"",Calculations!AQ17 + 'IRA Buildings Changes'!$C$38)</f>
        <v>107275607328446.5</v>
      </c>
      <c r="AR17" s="99">
        <f>IF(ISBLANK(Calculations!AR17),"",Calculations!AR17 + 'IRA Buildings Changes'!$C$38)</f>
        <v>107459527746683.31</v>
      </c>
      <c r="AS17" s="99">
        <f>IF(ISBLANK(Calculations!AS17),"",Calculations!AS17 + 'IRA Buildings Changes'!$C$38)</f>
        <v>107623522045397.88</v>
      </c>
      <c r="AT17" s="99">
        <f>IF(ISBLANK(Calculations!AT17),"",Calculations!AT17 + 'IRA Buildings Changes'!$C$38)</f>
        <v>107815660334665.41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0.83720275219111828</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0.83720275219111828</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0.83720275219111828</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0.83720275219111828</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0.83720275219111828</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0.83720275219111828</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0.83720275219111828</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0.83720275219111828</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0.83720275219111828</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3.9646962392567681E-2</v>
      </c>
      <c r="K30">
        <f>IF(ISBLANK(Calculations!K30),"",Calculations!K30)</f>
        <v>0.83720275219111828</v>
      </c>
      <c r="L30" t="str">
        <f>IF(ISBLANK(Calculations!L30),"",Calculations!L30)</f>
        <v>RESIDENTIAL</v>
      </c>
      <c r="M30" t="str">
        <f>IF(ISBLANK(Calculations!M30),"",Calculations!M30)</f>
        <v>lighting</v>
      </c>
      <c r="N30" t="str">
        <f>IF(ISBLANK(Calculations!N30),"",Calculations!N30)</f>
        <v>electricity</v>
      </c>
      <c r="O30">
        <f t="shared" si="0"/>
        <v>17562707185778.504</v>
      </c>
      <c r="P30">
        <f>IF(ISBLANK(Calculations!P30),"",Calculations!P30)</f>
        <v>17562707185778.504</v>
      </c>
      <c r="Q30">
        <f>IF(ISBLANK(Calculations!Q30),"",Calculations!Q30)</f>
        <v>17562707185778.504</v>
      </c>
      <c r="R30">
        <f>IF(ISBLANK(Calculations!R30),"",Calculations!R30)</f>
        <v>17566104101297.318</v>
      </c>
      <c r="S30">
        <f>IF(ISBLANK(Calculations!S30),"",Calculations!S30)</f>
        <v>17582331863830.826</v>
      </c>
      <c r="T30">
        <f>IF(ISBLANK(Calculations!T30),"",Calculations!T30)</f>
        <v>17614337017760.004</v>
      </c>
      <c r="U30">
        <f>IF(ISBLANK(Calculations!U30),"",Calculations!U30)</f>
        <v>17692851695302.691</v>
      </c>
      <c r="V30">
        <f>IF(ISBLANK(Calculations!V30),"",Calculations!V30)</f>
        <v>17821290512901.945</v>
      </c>
      <c r="W30">
        <f>IF(ISBLANK(Calculations!W30),"",Calculations!W30)</f>
        <v>17968218426571.047</v>
      </c>
      <c r="X30">
        <f>IF(ISBLANK(Calculations!X30),"",Calculations!X30)</f>
        <v>18113817117188.246</v>
      </c>
      <c r="Y30">
        <f>IF(ISBLANK(Calculations!Y30),"",Calculations!Y30)</f>
        <v>18259480594161.117</v>
      </c>
      <c r="Z30">
        <f>IF(ISBLANK(Calculations!Z30),"",Calculations!Z30)</f>
        <v>18414674127420.641</v>
      </c>
      <c r="AA30">
        <f>IF(ISBLANK(Calculations!AA30),"",Calculations!AA30)</f>
        <v>18597484122499.707</v>
      </c>
      <c r="AB30">
        <f>IF(ISBLANK(Calculations!AB30),"",Calculations!AB30)</f>
        <v>18797632827136.211</v>
      </c>
      <c r="AC30">
        <f>IF(ISBLANK(Calculations!AC30),"",Calculations!AC30)</f>
        <v>19017020860100.57</v>
      </c>
      <c r="AD30">
        <f>IF(ISBLANK(Calculations!AD30),"",Calculations!AD30)</f>
        <v>19239767671603.863</v>
      </c>
      <c r="AE30">
        <f>IF(ISBLANK(Calculations!AE30),"",Calculations!AE30)</f>
        <v>19461711633190.5</v>
      </c>
      <c r="AF30">
        <f>IF(ISBLANK(Calculations!AF30),"",Calculations!AF30)</f>
        <v>19649360722668.121</v>
      </c>
      <c r="AG30">
        <f>IF(ISBLANK(Calculations!AG30),"",Calculations!AG30)</f>
        <v>19830157971412.762</v>
      </c>
      <c r="AH30">
        <f>IF(ISBLANK(Calculations!AH30),"",Calculations!AH30)</f>
        <v>20005606067530.492</v>
      </c>
      <c r="AI30">
        <f>IF(ISBLANK(Calculations!AI30),"",Calculations!AI30)</f>
        <v>20176385499098.902</v>
      </c>
      <c r="AJ30">
        <f>IF(ISBLANK(Calculations!AJ30),"",Calculations!AJ30)</f>
        <v>20343521329693.867</v>
      </c>
      <c r="AK30">
        <f>IF(ISBLANK(Calculations!AK30),"",Calculations!AK30)</f>
        <v>20592070933082.938</v>
      </c>
      <c r="AL30">
        <f>IF(ISBLANK(Calculations!AL30),"",Calculations!AL30)</f>
        <v>20847368260839.656</v>
      </c>
      <c r="AM30">
        <f>IF(ISBLANK(Calculations!AM30),"",Calculations!AM30)</f>
        <v>21111404519227.098</v>
      </c>
      <c r="AN30">
        <f>IF(ISBLANK(Calculations!AN30),"",Calculations!AN30)</f>
        <v>21385760798449.719</v>
      </c>
      <c r="AO30">
        <f>IF(ISBLANK(Calculations!AO30),"",Calculations!AO30)</f>
        <v>21670332932115.203</v>
      </c>
      <c r="AP30">
        <f>IF(ISBLANK(Calculations!AP30),"",Calculations!AP30)</f>
        <v>21964485867470.582</v>
      </c>
      <c r="AQ30">
        <f>IF(ISBLANK(Calculations!AQ30),"",Calculations!AQ30)</f>
        <v>22267055381910.805</v>
      </c>
      <c r="AR30">
        <f>IF(ISBLANK(Calculations!AR30),"",Calculations!AR30)</f>
        <v>22576738633972.336</v>
      </c>
      <c r="AS30">
        <f>IF(ISBLANK(Calculations!AS30),"",Calculations!AS30)</f>
        <v>22892833631447.027</v>
      </c>
      <c r="AT30">
        <f>IF(ISBLANK(Calculations!AT30),"",Calculations!AT30)</f>
        <v>23215150495717.395</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0.83720275219111828</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0.83720275219111828</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0.83720275219111828</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0.83720275219111828</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0.83720275219111828</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0.83720275219111828</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0.83720275219111828</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0.83720275219111828</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0.83720275219111828</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0.21606678215831832</v>
      </c>
      <c r="K43">
        <f>IF(ISBLANK(Calculations!K43),"",Calculations!K43)</f>
        <v>0.83720275219111828</v>
      </c>
      <c r="L43" t="str">
        <f>IF(ISBLANK(Calculations!L43),"",Calculations!L43)</f>
        <v>RESIDENTIAL</v>
      </c>
      <c r="M43" t="str">
        <f>IF(ISBLANK(Calculations!M43),"",Calculations!M43)</f>
        <v>appl</v>
      </c>
      <c r="N43" t="str">
        <f>IF(ISBLANK(Calculations!N43),"",Calculations!N43)</f>
        <v>electricity</v>
      </c>
      <c r="O43">
        <f t="shared" si="0"/>
        <v>95712695213475</v>
      </c>
      <c r="P43">
        <f>IF(ISBLANK(Calculations!P43),"",Calculations!P43)</f>
        <v>95712695213475</v>
      </c>
      <c r="Q43">
        <f>IF(ISBLANK(Calculations!Q43),"",Calculations!Q43)</f>
        <v>95712695213475</v>
      </c>
      <c r="R43">
        <f>IF(ISBLANK(Calculations!R43),"",Calculations!R43)</f>
        <v>95283237007764.688</v>
      </c>
      <c r="S43">
        <f>IF(ISBLANK(Calculations!S43),"",Calculations!S43)</f>
        <v>94873780393975.125</v>
      </c>
      <c r="T43">
        <f>IF(ISBLANK(Calculations!T43),"",Calculations!T43)</f>
        <v>94529165466848.828</v>
      </c>
      <c r="U43">
        <f>IF(ISBLANK(Calculations!U43),"",Calculations!U43)</f>
        <v>94270078905374.078</v>
      </c>
      <c r="V43">
        <f>IF(ISBLANK(Calculations!V43),"",Calculations!V43)</f>
        <v>94114135667878.422</v>
      </c>
      <c r="W43">
        <f>IF(ISBLANK(Calculations!W43),"",Calculations!W43)</f>
        <v>94051514022618.203</v>
      </c>
      <c r="X43">
        <f>IF(ISBLANK(Calculations!X43),"",Calculations!X43)</f>
        <v>94080761308383.609</v>
      </c>
      <c r="Y43">
        <f>IF(ISBLANK(Calculations!Y43),"",Calculations!Y43)</f>
        <v>94186230946868.328</v>
      </c>
      <c r="Z43">
        <f>IF(ISBLANK(Calculations!Z43),"",Calculations!Z43)</f>
        <v>94378749468832.703</v>
      </c>
      <c r="AA43">
        <f>IF(ISBLANK(Calculations!AA43),"",Calculations!AA43)</f>
        <v>94669562460393.609</v>
      </c>
      <c r="AB43">
        <f>IF(ISBLANK(Calculations!AB43),"",Calculations!AB43)</f>
        <v>95040966912459.906</v>
      </c>
      <c r="AC43">
        <f>IF(ISBLANK(Calculations!AC43),"",Calculations!AC43)</f>
        <v>95477953035341.672</v>
      </c>
      <c r="AD43">
        <f>IF(ISBLANK(Calculations!AD43),"",Calculations!AD43)</f>
        <v>95990505095336.422</v>
      </c>
      <c r="AE43">
        <f>IF(ISBLANK(Calculations!AE43),"",Calculations!AE43)</f>
        <v>96575732904541.156</v>
      </c>
      <c r="AF43">
        <f>IF(ISBLANK(Calculations!AF43),"",Calculations!AF43)</f>
        <v>97227072203827.156</v>
      </c>
      <c r="AG43">
        <f>IF(ISBLANK(Calculations!AG43),"",Calculations!AG43)</f>
        <v>97910213597788.656</v>
      </c>
      <c r="AH43">
        <f>IF(ISBLANK(Calculations!AH43),"",Calculations!AH43)</f>
        <v>98604686763908.875</v>
      </c>
      <c r="AI43">
        <f>IF(ISBLANK(Calculations!AI43),"",Calculations!AI43)</f>
        <v>99301134275900.969</v>
      </c>
      <c r="AJ43">
        <f>IF(ISBLANK(Calculations!AJ43),"",Calculations!AJ43)</f>
        <v>99997784219621.938</v>
      </c>
      <c r="AK43">
        <f>IF(ISBLANK(Calculations!AK43),"",Calculations!AK43)</f>
        <v>100976495819027.62</v>
      </c>
      <c r="AL43">
        <f>IF(ISBLANK(Calculations!AL43),"",Calculations!AL43)</f>
        <v>101965083585501.98</v>
      </c>
      <c r="AM43">
        <f>IF(ISBLANK(Calculations!AM43),"",Calculations!AM43)</f>
        <v>102963232636305.41</v>
      </c>
      <c r="AN43">
        <f>IF(ISBLANK(Calculations!AN43),"",Calculations!AN43)</f>
        <v>103971348580835.55</v>
      </c>
      <c r="AO43">
        <f>IF(ISBLANK(Calculations!AO43),"",Calculations!AO43)</f>
        <v>104990496224985.11</v>
      </c>
      <c r="AP43">
        <f>IF(ISBLANK(Calculations!AP43),"",Calculations!AP43)</f>
        <v>106021136144270.53</v>
      </c>
      <c r="AQ43">
        <f>IF(ISBLANK(Calculations!AQ43),"",Calculations!AQ43)</f>
        <v>107063314229304.73</v>
      </c>
      <c r="AR43">
        <f>IF(ISBLANK(Calculations!AR43),"",Calculations!AR43)</f>
        <v>108117854601643.09</v>
      </c>
      <c r="AS43">
        <f>IF(ISBLANK(Calculations!AS43),"",Calculations!AS43)</f>
        <v>109183837212202.52</v>
      </c>
      <c r="AT43">
        <f>IF(ISBLANK(Calculations!AT43),"",Calculations!AT43)</f>
        <v>110260404060536.89</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0.83720275219111828</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0.49881685127260883</v>
      </c>
      <c r="K45">
        <f>IF(ISBLANK(Calculations!K45),"",Calculations!K45)</f>
        <v>0.83720275219111828</v>
      </c>
      <c r="L45" t="str">
        <f>IF(ISBLANK(Calculations!L45),"",Calculations!L45)</f>
        <v>RESIDENTIAL</v>
      </c>
      <c r="M45" t="str">
        <f>IF(ISBLANK(Calculations!M45),"",Calculations!M45)</f>
        <v>appl</v>
      </c>
      <c r="N45" t="str">
        <f>IF(ISBLANK(Calculations!N45),"",Calculations!N45)</f>
        <v>natural gas</v>
      </c>
      <c r="O45">
        <f t="shared" si="0"/>
        <v>90131277310256.844</v>
      </c>
      <c r="P45">
        <f>IF(ISBLANK(Calculations!P45),"",Calculations!P45)</f>
        <v>90131277310256.844</v>
      </c>
      <c r="Q45">
        <f>IF(ISBLANK(Calculations!Q45),"",Calculations!Q45)</f>
        <v>90131277310256.844</v>
      </c>
      <c r="R45">
        <f>IF(ISBLANK(Calculations!R45),"",Calculations!R45)</f>
        <v>90435047152637.156</v>
      </c>
      <c r="S45">
        <f>IF(ISBLANK(Calculations!S45),"",Calculations!S45)</f>
        <v>90766631874754.703</v>
      </c>
      <c r="T45">
        <f>IF(ISBLANK(Calculations!T45),"",Calculations!T45)</f>
        <v>91147050592317.766</v>
      </c>
      <c r="U45">
        <f>IF(ISBLANK(Calculations!U45),"",Calculations!U45)</f>
        <v>91589735897811.25</v>
      </c>
      <c r="V45">
        <f>IF(ISBLANK(Calculations!V45),"",Calculations!V45)</f>
        <v>92109504728934.766</v>
      </c>
      <c r="W45">
        <f>IF(ISBLANK(Calculations!W45),"",Calculations!W45)</f>
        <v>92681432784565.172</v>
      </c>
      <c r="X45">
        <f>IF(ISBLANK(Calculations!X45),"",Calculations!X45)</f>
        <v>93275685263049.422</v>
      </c>
      <c r="Y45">
        <f>IF(ISBLANK(Calculations!Y45),"",Calculations!Y45)</f>
        <v>93862512711681.484</v>
      </c>
      <c r="Z45">
        <f>IF(ISBLANK(Calculations!Z45),"",Calculations!Z45)</f>
        <v>94453653440334.484</v>
      </c>
      <c r="AA45">
        <f>IF(ISBLANK(Calculations!AA45),"",Calculations!AA45)</f>
        <v>95047829580179.859</v>
      </c>
      <c r="AB45">
        <f>IF(ISBLANK(Calculations!AB45),"",Calculations!AB45)</f>
        <v>95624601146314.875</v>
      </c>
      <c r="AC45">
        <f>IF(ISBLANK(Calculations!AC45),"",Calculations!AC45)</f>
        <v>96182914811236.297</v>
      </c>
      <c r="AD45">
        <f>IF(ISBLANK(Calculations!AD45),"",Calculations!AD45)</f>
        <v>96755659326312.906</v>
      </c>
      <c r="AE45">
        <f>IF(ISBLANK(Calculations!AE45),"",Calculations!AE45)</f>
        <v>97355871015648.812</v>
      </c>
      <c r="AF45">
        <f>IF(ISBLANK(Calculations!AF45),"",Calculations!AF45)</f>
        <v>97986481396398.656</v>
      </c>
      <c r="AG45">
        <f>IF(ISBLANK(Calculations!AG45),"",Calculations!AG45)</f>
        <v>98625055849639.75</v>
      </c>
      <c r="AH45">
        <f>IF(ISBLANK(Calculations!AH45),"",Calculations!AH45)</f>
        <v>99264565721884.172</v>
      </c>
      <c r="AI45">
        <f>IF(ISBLANK(Calculations!AI45),"",Calculations!AI45)</f>
        <v>99895874474616.812</v>
      </c>
      <c r="AJ45">
        <f>IF(ISBLANK(Calculations!AJ45),"",Calculations!AJ45)</f>
        <v>100517469343428.05</v>
      </c>
      <c r="AK45">
        <f>IF(ISBLANK(Calculations!AK45),"",Calculations!AK45)</f>
        <v>101484487242574.55</v>
      </c>
      <c r="AL45">
        <f>IF(ISBLANK(Calculations!AL45),"",Calculations!AL45)</f>
        <v>102456034413274.41</v>
      </c>
      <c r="AM45">
        <f>IF(ISBLANK(Calculations!AM45),"",Calculations!AM45)</f>
        <v>103435241179345.8</v>
      </c>
      <c r="AN45">
        <f>IF(ISBLANK(Calculations!AN45),"",Calculations!AN45)</f>
        <v>104424459688570.44</v>
      </c>
      <c r="AO45">
        <f>IF(ISBLANK(Calculations!AO45),"",Calculations!AO45)</f>
        <v>105424456760849.66</v>
      </c>
      <c r="AP45">
        <f>IF(ISBLANK(Calculations!AP45),"",Calculations!AP45)</f>
        <v>106435189470279.56</v>
      </c>
      <c r="AQ45">
        <f>IF(ISBLANK(Calculations!AQ45),"",Calculations!AQ45)</f>
        <v>107457673348688.8</v>
      </c>
      <c r="AR45">
        <f>IF(ISBLANK(Calculations!AR45),"",Calculations!AR45)</f>
        <v>108490728198708.19</v>
      </c>
      <c r="AS45">
        <f>IF(ISBLANK(Calculations!AS45),"",Calculations!AS45)</f>
        <v>109535850284712.86</v>
      </c>
      <c r="AT45">
        <f>IF(ISBLANK(Calculations!AT45),"",Calculations!AT45)</f>
        <v>110594145718601.59</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6.7387420688317892E-2</v>
      </c>
      <c r="K46">
        <f>IF(ISBLANK(Calculations!K46),"",Calculations!K46)</f>
        <v>0.83720275219111828</v>
      </c>
      <c r="L46" t="str">
        <f>IF(ISBLANK(Calculations!L46),"",Calculations!L46)</f>
        <v>RESIDENTIAL</v>
      </c>
      <c r="M46" t="str">
        <f>IF(ISBLANK(Calculations!M46),"",Calculations!M46)</f>
        <v>appl</v>
      </c>
      <c r="N46" t="str">
        <f>IF(ISBLANK(Calculations!N46),"",Calculations!N46)</f>
        <v>petroleum diesel</v>
      </c>
      <c r="O46">
        <f t="shared" si="0"/>
        <v>394918538.44324309</v>
      </c>
      <c r="P46">
        <f>IF(ISBLANK(Calculations!P46),"",Calculations!P46)</f>
        <v>394918538.44324309</v>
      </c>
      <c r="Q46">
        <f>IF(ISBLANK(Calculations!Q46),"",Calculations!Q46)</f>
        <v>394918538.44324309</v>
      </c>
      <c r="R46">
        <f>IF(ISBLANK(Calculations!R46),"",Calculations!R46)</f>
        <v>377681787.90801299</v>
      </c>
      <c r="S46">
        <f>IF(ISBLANK(Calculations!S46),"",Calculations!S46)</f>
        <v>358008634.51163709</v>
      </c>
      <c r="T46">
        <f>IF(ISBLANK(Calculations!T46),"",Calculations!T46)</f>
        <v>337575864.23084462</v>
      </c>
      <c r="U46">
        <f>IF(ISBLANK(Calculations!U46),"",Calculations!U46)</f>
        <v>317984702.54240131</v>
      </c>
      <c r="V46">
        <f>IF(ISBLANK(Calculations!V46),"",Calculations!V46)</f>
        <v>300586459.35303897</v>
      </c>
      <c r="W46">
        <f>IF(ISBLANK(Calculations!W46),"",Calculations!W46)</f>
        <v>286176243.63025177</v>
      </c>
      <c r="X46">
        <f>IF(ISBLANK(Calculations!X46),"",Calculations!X46)</f>
        <v>275049448.12888902</v>
      </c>
      <c r="Y46">
        <f>IF(ISBLANK(Calculations!Y46),"",Calculations!Y46)</f>
        <v>267069231.35371923</v>
      </c>
      <c r="Z46">
        <f>IF(ISBLANK(Calculations!Z46),"",Calculations!Z46)</f>
        <v>261916259.38236821</v>
      </c>
      <c r="AA46">
        <f>IF(ISBLANK(Calculations!AA46),"",Calculations!AA46)</f>
        <v>259043261.10407418</v>
      </c>
      <c r="AB46">
        <f>IF(ISBLANK(Calculations!AB46),"",Calculations!AB46)</f>
        <v>257785047.84320721</v>
      </c>
      <c r="AC46">
        <f>IF(ISBLANK(Calculations!AC46),"",Calculations!AC46)</f>
        <v>257585941.52204025</v>
      </c>
      <c r="AD46">
        <f>IF(ISBLANK(Calculations!AD46),"",Calculations!AD46)</f>
        <v>258111855.59611201</v>
      </c>
      <c r="AE46">
        <f>IF(ISBLANK(Calculations!AE46),"",Calculations!AE46)</f>
        <v>259096646.91511869</v>
      </c>
      <c r="AF46">
        <f>IF(ISBLANK(Calculations!AF46),"",Calculations!AF46)</f>
        <v>260358923.37497151</v>
      </c>
      <c r="AG46">
        <f>IF(ISBLANK(Calculations!AG46),"",Calculations!AG46)</f>
        <v>261733396.31229356</v>
      </c>
      <c r="AH46">
        <f>IF(ISBLANK(Calculations!AH46),"",Calculations!AH46)</f>
        <v>263152211.69418466</v>
      </c>
      <c r="AI46">
        <f>IF(ISBLANK(Calculations!AI46),"",Calculations!AI46)</f>
        <v>264566887.20002064</v>
      </c>
      <c r="AJ46">
        <f>IF(ISBLANK(Calculations!AJ46),"",Calculations!AJ46)</f>
        <v>265962865.88277468</v>
      </c>
      <c r="AK46">
        <f>IF(ISBLANK(Calculations!AK46),"",Calculations!AK46)</f>
        <v>268451724.83554298</v>
      </c>
      <c r="AL46">
        <f>IF(ISBLANK(Calculations!AL46),"",Calculations!AL46)</f>
        <v>270957986.55178833</v>
      </c>
      <c r="AM46">
        <f>IF(ISBLANK(Calculations!AM46),"",Calculations!AM46)</f>
        <v>273492195.77847385</v>
      </c>
      <c r="AN46">
        <f>IF(ISBLANK(Calculations!AN46),"",Calculations!AN46)</f>
        <v>276062107.20635307</v>
      </c>
      <c r="AO46">
        <f>IF(ISBLANK(Calculations!AO46),"",Calculations!AO46)</f>
        <v>278670459.54272616</v>
      </c>
      <c r="AP46">
        <f>IF(ISBLANK(Calculations!AP46),"",Calculations!AP46)</f>
        <v>281314127.56235516</v>
      </c>
      <c r="AQ46">
        <f>IF(ISBLANK(Calculations!AQ46),"",Calculations!AQ46)</f>
        <v>283994347.66149747</v>
      </c>
      <c r="AR46">
        <f>IF(ISBLANK(Calculations!AR46),"",Calculations!AR46)</f>
        <v>286706266.96947002</v>
      </c>
      <c r="AS46">
        <f>IF(ISBLANK(Calculations!AS46),"",Calculations!AS46)</f>
        <v>289452181.36211938</v>
      </c>
      <c r="AT46">
        <f>IF(ISBLANK(Calculations!AT46),"",Calculations!AT46)</f>
        <v>292235487.31252885</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0.83720275219111828</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0.83720275219111828</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0.83720275219111828</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0.83720275219111828</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0.32887397691403547</v>
      </c>
      <c r="K51">
        <f>IF(ISBLANK(Calculations!K51),"",Calculations!K51)</f>
        <v>0.83720275219111828</v>
      </c>
      <c r="L51" t="str">
        <f>IF(ISBLANK(Calculations!L51),"",Calculations!L51)</f>
        <v>RESIDENTIAL</v>
      </c>
      <c r="M51" t="str">
        <f>IF(ISBLANK(Calculations!M51),"",Calculations!M51)</f>
        <v>appl</v>
      </c>
      <c r="N51" t="str">
        <f>IF(ISBLANK(Calculations!N51),"",Calculations!N51)</f>
        <v>LPG propane or butane</v>
      </c>
      <c r="O51">
        <f t="shared" si="0"/>
        <v>3539421122957.606</v>
      </c>
      <c r="P51">
        <f>IF(ISBLANK(Calculations!P51),"",Calculations!P51)</f>
        <v>3539421122957.606</v>
      </c>
      <c r="Q51">
        <f>IF(ISBLANK(Calculations!Q51),"",Calculations!Q51)</f>
        <v>3539421122957.606</v>
      </c>
      <c r="R51">
        <f>IF(ISBLANK(Calculations!R51),"",Calculations!R51)</f>
        <v>3502635484074.3833</v>
      </c>
      <c r="S51">
        <f>IF(ISBLANK(Calculations!S51),"",Calculations!S51)</f>
        <v>3481080943349.4053</v>
      </c>
      <c r="T51">
        <f>IF(ISBLANK(Calculations!T51),"",Calculations!T51)</f>
        <v>3472000590237.2534</v>
      </c>
      <c r="U51">
        <f>IF(ISBLANK(Calculations!U51),"",Calculations!U51)</f>
        <v>3472313972195.064</v>
      </c>
      <c r="V51">
        <f>IF(ISBLANK(Calculations!V51),"",Calculations!V51)</f>
        <v>3479774091618.688</v>
      </c>
      <c r="W51">
        <f>IF(ISBLANK(Calculations!W51),"",Calculations!W51)</f>
        <v>3491615202630.5684</v>
      </c>
      <c r="X51">
        <f>IF(ISBLANK(Calculations!X51),"",Calculations!X51)</f>
        <v>3505822097971.8179</v>
      </c>
      <c r="Y51">
        <f>IF(ISBLANK(Calculations!Y51),"",Calculations!Y51)</f>
        <v>3520741126254.8979</v>
      </c>
      <c r="Z51">
        <f>IF(ISBLANK(Calculations!Z51),"",Calculations!Z51)</f>
        <v>3536645770496.3032</v>
      </c>
      <c r="AA51">
        <f>IF(ISBLANK(Calculations!AA51),"",Calculations!AA51)</f>
        <v>3553379463804.5825</v>
      </c>
      <c r="AB51">
        <f>IF(ISBLANK(Calculations!AB51),"",Calculations!AB51)</f>
        <v>3570004022740.666</v>
      </c>
      <c r="AC51">
        <f>IF(ISBLANK(Calculations!AC51),"",Calculations!AC51)</f>
        <v>3586134634394.3496</v>
      </c>
      <c r="AD51">
        <f>IF(ISBLANK(Calculations!AD51),"",Calculations!AD51)</f>
        <v>3602701087707.2397</v>
      </c>
      <c r="AE51">
        <f>IF(ISBLANK(Calculations!AE51),"",Calculations!AE51)</f>
        <v>3620093981149.7104</v>
      </c>
      <c r="AF51">
        <f>IF(ISBLANK(Calculations!AF51),"",Calculations!AF51)</f>
        <v>3638526825320.3936</v>
      </c>
      <c r="AG51">
        <f>IF(ISBLANK(Calculations!AG51),"",Calculations!AG51)</f>
        <v>3657186120710.811</v>
      </c>
      <c r="AH51">
        <f>IF(ISBLANK(Calculations!AH51),"",Calculations!AH51)</f>
        <v>3675867525131.8145</v>
      </c>
      <c r="AI51">
        <f>IF(ISBLANK(Calculations!AI51),"",Calculations!AI51)</f>
        <v>3694268230270.9355</v>
      </c>
      <c r="AJ51">
        <f>IF(ISBLANK(Calculations!AJ51),"",Calculations!AJ51)</f>
        <v>3712345352213.874</v>
      </c>
      <c r="AK51">
        <f>IF(ISBLANK(Calculations!AK51),"",Calculations!AK51)</f>
        <v>3749428798069.5376</v>
      </c>
      <c r="AL51">
        <f>IF(ISBLANK(Calculations!AL51),"",Calculations!AL51)</f>
        <v>3786576853510.9546</v>
      </c>
      <c r="AM51">
        <f>IF(ISBLANK(Calculations!AM51),"",Calculations!AM51)</f>
        <v>3823880200677.8584</v>
      </c>
      <c r="AN51">
        <f>IF(ISBLANK(Calculations!AN51),"",Calculations!AN51)</f>
        <v>3861416011003.2417</v>
      </c>
      <c r="AO51">
        <f>IF(ISBLANK(Calculations!AO51),"",Calculations!AO51)</f>
        <v>3899222905713.2158</v>
      </c>
      <c r="AP51">
        <f>IF(ISBLANK(Calculations!AP51),"",Calculations!AP51)</f>
        <v>3937319422384.3687</v>
      </c>
      <c r="AQ51">
        <f>IF(ISBLANK(Calculations!AQ51),"",Calculations!AQ51)</f>
        <v>3975743581445.2925</v>
      </c>
      <c r="AR51">
        <f>IF(ISBLANK(Calculations!AR51),"",Calculations!AR51)</f>
        <v>4014484374341.7046</v>
      </c>
      <c r="AS51">
        <f>IF(ISBLANK(Calculations!AS51),"",Calculations!AS51)</f>
        <v>4053595909610.772</v>
      </c>
      <c r="AT51">
        <f>IF(ISBLANK(Calculations!AT51),"",Calculations!AT51)</f>
        <v>4093126917407.8535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0.83720275219111828</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0.43838465169117469</v>
      </c>
      <c r="K56">
        <f>IF(ISBLANK(Calculations!K56),"",Calculations!K56)</f>
        <v>0.83720275219111828</v>
      </c>
      <c r="L56" t="str">
        <f>IF(ISBLANK(Calculations!L56),"",Calculations!L56)</f>
        <v>RESIDENTIAL</v>
      </c>
      <c r="M56" t="str">
        <f>IF(ISBLANK(Calculations!M56),"",Calculations!M56)</f>
        <v>other</v>
      </c>
      <c r="N56" t="str">
        <f>IF(ISBLANK(Calculations!N56),"",Calculations!N56)</f>
        <v>electricity</v>
      </c>
      <c r="O56">
        <f t="shared" si="0"/>
        <v>194194480680691.84</v>
      </c>
      <c r="P56">
        <f>IF(ISBLANK(Calculations!P56),"",Calculations!P56)</f>
        <v>194194480680691.84</v>
      </c>
      <c r="Q56">
        <f>IF(ISBLANK(Calculations!Q56),"",Calculations!Q56)</f>
        <v>194194480680691.84</v>
      </c>
      <c r="R56">
        <f>IF(ISBLANK(Calculations!R56),"",Calculations!R56)</f>
        <v>197176127732279.16</v>
      </c>
      <c r="S56">
        <f>IF(ISBLANK(Calculations!S56),"",Calculations!S56)</f>
        <v>200660094728109.41</v>
      </c>
      <c r="T56">
        <f>IF(ISBLANK(Calculations!T56),"",Calculations!T56)</f>
        <v>204429456180431.66</v>
      </c>
      <c r="U56">
        <f>IF(ISBLANK(Calculations!U56),"",Calculations!U56)</f>
        <v>208224142916946.97</v>
      </c>
      <c r="V56">
        <f>IF(ISBLANK(Calculations!V56),"",Calculations!V56)</f>
        <v>211748328570045.25</v>
      </c>
      <c r="W56">
        <f>IF(ISBLANK(Calculations!W56),"",Calculations!W56)</f>
        <v>215308880877112.75</v>
      </c>
      <c r="X56">
        <f>IF(ISBLANK(Calculations!X56),"",Calculations!X56)</f>
        <v>219096088177265.53</v>
      </c>
      <c r="Y56">
        <f>IF(ISBLANK(Calculations!Y56),"",Calculations!Y56)</f>
        <v>222566526064184.28</v>
      </c>
      <c r="Z56">
        <f>IF(ISBLANK(Calculations!Z56),"",Calculations!Z56)</f>
        <v>225718256995805.97</v>
      </c>
      <c r="AA56">
        <f>IF(ISBLANK(Calculations!AA56),"",Calculations!AA56)</f>
        <v>228749183489747.03</v>
      </c>
      <c r="AB56">
        <f>IF(ISBLANK(Calculations!AB56),"",Calculations!AB56)</f>
        <v>231766290804893.28</v>
      </c>
      <c r="AC56">
        <f>IF(ISBLANK(Calculations!AC56),"",Calculations!AC56)</f>
        <v>235091091153032.22</v>
      </c>
      <c r="AD56">
        <f>IF(ISBLANK(Calculations!AD56),"",Calculations!AD56)</f>
        <v>239037947303069.22</v>
      </c>
      <c r="AE56">
        <f>IF(ISBLANK(Calculations!AE56),"",Calculations!AE56)</f>
        <v>243197589362899.53</v>
      </c>
      <c r="AF56">
        <f>IF(ISBLANK(Calculations!AF56),"",Calculations!AF56)</f>
        <v>247197175851200.97</v>
      </c>
      <c r="AG56">
        <f>IF(ISBLANK(Calculations!AG56),"",Calculations!AG56)</f>
        <v>251599146034942.31</v>
      </c>
      <c r="AH56">
        <f>IF(ISBLANK(Calculations!AH56),"",Calculations!AH56)</f>
        <v>255958643125801.25</v>
      </c>
      <c r="AI56">
        <f>IF(ISBLANK(Calculations!AI56),"",Calculations!AI56)</f>
        <v>259822984062843.69</v>
      </c>
      <c r="AJ56">
        <f>IF(ISBLANK(Calculations!AJ56),"",Calculations!AJ56)</f>
        <v>262054683812590.16</v>
      </c>
      <c r="AK56">
        <f>IF(ISBLANK(Calculations!AK56),"",Calculations!AK56)</f>
        <v>264174694180882.31</v>
      </c>
      <c r="AL56">
        <f>IF(ISBLANK(Calculations!AL56),"",Calculations!AL56)</f>
        <v>268160895035698.78</v>
      </c>
      <c r="AM56">
        <f>IF(ISBLANK(Calculations!AM56),"",Calculations!AM56)</f>
        <v>272096671139973.75</v>
      </c>
      <c r="AN56">
        <f>IF(ISBLANK(Calculations!AN56),"",Calculations!AN56)</f>
        <v>275184113852019.5</v>
      </c>
      <c r="AO56">
        <f>IF(ISBLANK(Calculations!AO56),"",Calculations!AO56)</f>
        <v>277442750801185.97</v>
      </c>
      <c r="AP56">
        <f>IF(ISBLANK(Calculations!AP56),"",Calculations!AP56)</f>
        <v>279296818237978.44</v>
      </c>
      <c r="AQ56">
        <f>IF(ISBLANK(Calculations!AQ56),"",Calculations!AQ56)</f>
        <v>280356691175209.31</v>
      </c>
      <c r="AR56">
        <f>IF(ISBLANK(Calculations!AR56),"",Calculations!AR56)</f>
        <v>280926223742503.47</v>
      </c>
      <c r="AS56">
        <f>IF(ISBLANK(Calculations!AS56),"",Calculations!AS56)</f>
        <v>281402535334761.19</v>
      </c>
      <c r="AT56">
        <f>IF(ISBLANK(Calculations!AT56),"",Calculations!AT56)</f>
        <v>281647443521125.44</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0.83720275219111828</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0.83720275219111828</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0.83720275219111828</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0.83720275219111828</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0.83720275219111828</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0.83720275219111828</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0.83720275219111828</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0.83720275219111828</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0.83720275219111828</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9.4904950939661503E-2</v>
      </c>
      <c r="K69">
        <f>IF(ISBLANK(Calculations!K69),"",Calculations!K69)</f>
        <v>0.16279724780888169</v>
      </c>
      <c r="L69" t="str">
        <f>IF(ISBLANK(Calculations!L69),"",Calculations!L69)</f>
        <v>RESIDENTIAL</v>
      </c>
      <c r="M69" t="str">
        <f>IF(ISBLANK(Calculations!M69),"",Calculations!M69)</f>
        <v>heating</v>
      </c>
      <c r="N69" t="str">
        <f>IF(ISBLANK(Calculations!N69),"",Calculations!N69)</f>
        <v>electricity</v>
      </c>
      <c r="O69">
        <f t="shared" si="0"/>
        <v>8161897398406.8213</v>
      </c>
      <c r="P69">
        <f>IF(ISBLANK(Calculations!P69),"",Calculations!P69)-(SUMIFS(BDEQ!B:B,BDEQ!$AG:$AG,About!$B$2,BDEQ!$AH:$AH,$I69)*BDEQ!$C$2*$J69*$K69)</f>
        <v>8161897398406.8213</v>
      </c>
      <c r="Q69">
        <f>IF(ISBLANK(Calculations!Q69),"",Calculations!Q69)-(SUMIFS(BDEQ!C:C,BDEQ!$AG:$AG,About!$B$2,BDEQ!$AH:$AH,$I69)*BDEQ!$C$2*$J69*$K69)</f>
        <v>8161897398406.8213</v>
      </c>
      <c r="R69">
        <f>IF(ISBLANK(Calculations!R69),"",Calculations!R69)-(SUMIFS(BDEQ!D:D,BDEQ!$AG:$AG,About!$B$2,BDEQ!$AH:$AH,$I69)*BDEQ!$C$2*$J69*$K69)</f>
        <v>8217006041514.834</v>
      </c>
      <c r="S69" s="99">
        <f>IF(ISBLANK(Calculations!S69),"",Calculations!S69+('IRA Buildings Changes'!$G$39/($AB$68-$R$68)*(S68-$R$68)))-(SUMIFS(BDEQ!E:E,BDEQ!$AG:$AG,About!$B$2,BDEQ!$AH:$AH,$I69)*BDEQ!$C$2*$J69*$K69)</f>
        <v>8275022046770.3594</v>
      </c>
      <c r="T69" s="99">
        <f>IF(ISBLANK(Calculations!T69),"",Calculations!T69+('IRA Buildings Changes'!$G$39/($AB$68-$R$68)*(T68-$R$68)))-(SUMIFS(BDEQ!F:F,BDEQ!$AG:$AG,About!$B$2,BDEQ!$AH:$AH,$I69)*BDEQ!$C$2*$J69*$K69)</f>
        <v>8333227383018.1533</v>
      </c>
      <c r="U69" s="99">
        <f>IF(ISBLANK(Calculations!U69),"",Calculations!U69+('IRA Buildings Changes'!$G$39/($AB$68-$R$68)*(U68-$R$68)))-(SUMIFS(BDEQ!G:G,BDEQ!$AG:$AG,About!$B$2,BDEQ!$AH:$AH,$I69)*BDEQ!$C$2*$J69*$K69)</f>
        <v>8391631398674.9043</v>
      </c>
      <c r="V69" s="99">
        <f>IF(ISBLANK(Calculations!V69),"",Calculations!V69+('IRA Buildings Changes'!$G$39/($AB$68-$R$68)*(V68-$R$68)))-(SUMIFS(BDEQ!H:H,BDEQ!$AG:$AG,About!$B$2,BDEQ!$AH:$AH,$I69)*BDEQ!$C$2*$J69*$K69)</f>
        <v>8445304601409.0547</v>
      </c>
      <c r="W69" s="99">
        <f>IF(ISBLANK(Calculations!W69),"",Calculations!W69+('IRA Buildings Changes'!$G$39/($AB$68-$R$68)*(W68-$R$68)))-(SUMIFS(BDEQ!I:I,BDEQ!$AG:$AG,About!$B$2,BDEQ!$AH:$AH,$I69)*BDEQ!$C$2*$J69*$K69)</f>
        <v>8501604881557.9854</v>
      </c>
      <c r="X69" s="99">
        <f>IF(ISBLANK(Calculations!X69),"",Calculations!X69+('IRA Buildings Changes'!$G$39/($AB$68-$R$68)*(X68-$R$68)))-(SUMIFS(BDEQ!J:J,BDEQ!$AG:$AG,About!$B$2,BDEQ!$AH:$AH,$I69)*BDEQ!$C$2*$J69*$K69)</f>
        <v>8555548011850.5303</v>
      </c>
      <c r="Y69" s="99">
        <f>IF(ISBLANK(Calculations!Y69),"",Calculations!Y69+('IRA Buildings Changes'!$G$39/($AB$68-$R$68)*(Y68-$R$68)))-(SUMIFS(BDEQ!K:K,BDEQ!$AG:$AG,About!$B$2,BDEQ!$AH:$AH,$I69)*BDEQ!$C$2*$J69*$K69)</f>
        <v>8602587518515.0537</v>
      </c>
      <c r="Z69" s="99">
        <f>IF(ISBLANK(Calculations!Z69),"",Calculations!Z69+('IRA Buildings Changes'!$G$39/($AB$68-$R$68)*(Z68-$R$68)))-(SUMIFS(BDEQ!L:L,BDEQ!$AG:$AG,About!$B$2,BDEQ!$AH:$AH,$I69)*BDEQ!$C$2*$J69*$K69)</f>
        <v>8652810021948.0078</v>
      </c>
      <c r="AA69" s="99">
        <f>IF(ISBLANK(Calculations!AA69),"",Calculations!AA69+('IRA Buildings Changes'!$G$39/($AB$68-$R$68)*(AA68-$R$68)))-(SUMIFS(BDEQ!M:M,BDEQ!$AG:$AG,About!$B$2,BDEQ!$AH:$AH,$I69)*BDEQ!$C$2*$J69*$K69)</f>
        <v>8703470501799.1338</v>
      </c>
      <c r="AB69" s="98">
        <f>IF(ISBLANK(Calculations!AB69),"",Calculations!AB69 + 'IRA Buildings Changes'!$G$39)-(SUMIFS(BDEQ!N:N,BDEQ!$AG:$AG,About!$B$2,BDEQ!$AH:$AH,$I69)*BDEQ!$C$2*$J69*$K69)</f>
        <v>8758083366564.0586</v>
      </c>
      <c r="AC69" s="99">
        <f>IF(ISBLANK(Calculations!AC69),"",Calculations!AC69 + 'IRA Buildings Changes'!$G$39)-(SUMIFS(BDEQ!O:O,BDEQ!$AG:$AG,About!$B$2,BDEQ!$AH:$AH,$I69)*BDEQ!$C$2*$J69*$K69)</f>
        <v>8802902405804.4316</v>
      </c>
      <c r="AD69" s="99">
        <f>IF(ISBLANK(Calculations!AD69),"",Calculations!AD69 + 'IRA Buildings Changes'!$G$39)-(SUMIFS(BDEQ!P:P,BDEQ!$AG:$AG,About!$B$2,BDEQ!$AH:$AH,$I69)*BDEQ!$C$2*$J69*$K69)</f>
        <v>8853172036230.3926</v>
      </c>
      <c r="AE69" s="99">
        <f>IF(ISBLANK(Calculations!AE69),"",Calculations!AE69 + 'IRA Buildings Changes'!$G$39)-(SUMIFS(BDEQ!Q:Q,BDEQ!$AG:$AG,About!$B$2,BDEQ!$AH:$AH,$I69)*BDEQ!$C$2*$J69*$K69)</f>
        <v>8904893562161.5215</v>
      </c>
      <c r="AF69" s="99">
        <f>IF(ISBLANK(Calculations!AF69),"",Calculations!AF69 + 'IRA Buildings Changes'!$G$39)-(SUMIFS(BDEQ!R:R,BDEQ!$AG:$AG,About!$B$2,BDEQ!$AH:$AH,$I69)*BDEQ!$C$2*$J69*$K69)</f>
        <v>8965125897569.2891</v>
      </c>
      <c r="AG69" s="99">
        <f>IF(ISBLANK(Calculations!AG69),"",Calculations!AG69 + 'IRA Buildings Changes'!$G$39)-(SUMIFS(BDEQ!S:S,BDEQ!$AG:$AG,About!$B$2,BDEQ!$AH:$AH,$I69)*BDEQ!$C$2*$J69*$K69)</f>
        <v>9028678083421.5469</v>
      </c>
      <c r="AH69" s="99">
        <f>IF(ISBLANK(Calculations!AH69),"",Calculations!AH69 + 'IRA Buildings Changes'!$G$39)-(SUMIFS(BDEQ!T:T,BDEQ!$AG:$AG,About!$B$2,BDEQ!$AH:$AH,$I69)*BDEQ!$C$2*$J69*$K69)</f>
        <v>9094919551330.709</v>
      </c>
      <c r="AI69" s="99">
        <f>IF(ISBLANK(Calculations!AI69),"",Calculations!AI69 + 'IRA Buildings Changes'!$G$39)-(SUMIFS(BDEQ!U:U,BDEQ!$AG:$AG,About!$B$2,BDEQ!$AH:$AH,$I69)*BDEQ!$C$2*$J69*$K69)</f>
        <v>9161771430787.0547</v>
      </c>
      <c r="AJ69" s="99">
        <f>IF(ISBLANK(Calculations!AJ69),"",Calculations!AJ69 + 'IRA Buildings Changes'!$G$39)-(SUMIFS(BDEQ!V:V,BDEQ!$AG:$AG,About!$B$2,BDEQ!$AH:$AH,$I69)*BDEQ!$C$2*$J69*$K69)</f>
        <v>9230722888601.5938</v>
      </c>
      <c r="AK69" s="99">
        <f>IF(ISBLANK(Calculations!AK69),"",Calculations!AK69 + 'IRA Buildings Changes'!$G$39)-(SUMIFS(BDEQ!W:W,BDEQ!$AG:$AG,About!$B$2,BDEQ!$AH:$AH,$I69)*BDEQ!$C$2*$J69*$K69)</f>
        <v>9289268989928.6641</v>
      </c>
      <c r="AL69" s="99">
        <f>IF(ISBLANK(Calculations!AL69),"",Calculations!AL69 + 'IRA Buildings Changes'!$G$39)-(SUMIFS(BDEQ!X:X,BDEQ!$AG:$AG,About!$B$2,BDEQ!$AH:$AH,$I69)*BDEQ!$C$2*$J69*$K69)</f>
        <v>9346739729048.2812</v>
      </c>
      <c r="AM69" s="99">
        <f>IF(ISBLANK(Calculations!AM69),"",Calculations!AM69 + 'IRA Buildings Changes'!$G$39)-(SUMIFS(BDEQ!Y:Y,BDEQ!$AG:$AG,About!$B$2,BDEQ!$AH:$AH,$I69)*BDEQ!$C$2*$J69*$K69)</f>
        <v>9402551993847.0527</v>
      </c>
      <c r="AN69" s="99">
        <f>IF(ISBLANK(Calculations!AN69),"",Calculations!AN69 + 'IRA Buildings Changes'!$G$39)-(SUMIFS(BDEQ!Z:Z,BDEQ!$AG:$AG,About!$B$2,BDEQ!$AH:$AH,$I69)*BDEQ!$C$2*$J69*$K69)</f>
        <v>9457311184726.4121</v>
      </c>
      <c r="AO69" s="99">
        <f>IF(ISBLANK(Calculations!AO69),"",Calculations!AO69 + 'IRA Buildings Changes'!$G$39)-(SUMIFS(BDEQ!AA:AA,BDEQ!$AG:$AG,About!$B$2,BDEQ!$AH:$AH,$I69)*BDEQ!$C$2*$J69*$K69)</f>
        <v>9510185754902.2129</v>
      </c>
      <c r="AP69" s="99">
        <f>IF(ISBLANK(Calculations!AP69),"",Calculations!AP69 + 'IRA Buildings Changes'!$G$39)-(SUMIFS(BDEQ!AB:AB,BDEQ!$AG:$AG,About!$B$2,BDEQ!$AH:$AH,$I69)*BDEQ!$C$2*$J69*$K69)</f>
        <v>9558271055020.8867</v>
      </c>
      <c r="AQ69" s="99">
        <f>IF(ISBLANK(Calculations!AQ69),"",Calculations!AQ69 + 'IRA Buildings Changes'!$G$39)-(SUMIFS(BDEQ!AC:AC,BDEQ!$AG:$AG,About!$B$2,BDEQ!$AH:$AH,$I69)*BDEQ!$C$2*$J69*$K69)</f>
        <v>9611215054109.3652</v>
      </c>
      <c r="AR69" s="99">
        <f>IF(ISBLANK(Calculations!AR69),"",Calculations!AR69 + 'IRA Buildings Changes'!$G$39)-(SUMIFS(BDEQ!AD:AD,BDEQ!$AG:$AG,About!$B$2,BDEQ!$AH:$AH,$I69)*BDEQ!$C$2*$J69*$K69)</f>
        <v>9664235663022.2461</v>
      </c>
      <c r="AS69" s="99">
        <f>IF(ISBLANK(Calculations!AS69),"",Calculations!AS69 + 'IRA Buildings Changes'!$G$39)-(SUMIFS(BDEQ!AE:AE,BDEQ!$AG:$AG,About!$B$2,BDEQ!$AH:$AH,$I69)*BDEQ!$C$2*$J69*$K69)</f>
        <v>9718236161549.0605</v>
      </c>
      <c r="AT69" s="99">
        <f>IF(ISBLANK(Calculations!AT69),"",Calculations!AT69 + 'IRA Buildings Changes'!$G$39)-(SUMIFS(BDEQ!AF:AF,BDEQ!$AG:$AG,About!$B$2,BDEQ!$AH:$AH,$I69)*BDEQ!$C$2*$J69*$K69)</f>
        <v>9774633091543.0039</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0.16279724780888169</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0.49947202354522657</v>
      </c>
      <c r="K71">
        <f>IF(ISBLANK(Calculations!K71),"",Calculations!K71)</f>
        <v>0.16279724780888169</v>
      </c>
      <c r="L71" t="str">
        <f>IF(ISBLANK(Calculations!L71),"",Calculations!L71)</f>
        <v>RESIDENTIAL</v>
      </c>
      <c r="M71" t="str">
        <f>IF(ISBLANK(Calculations!M71),"",Calculations!M71)</f>
        <v>heating</v>
      </c>
      <c r="N71" t="str">
        <f>IF(ISBLANK(Calculations!N71),"",Calculations!N71)</f>
        <v>natural gas</v>
      </c>
      <c r="O71">
        <f t="shared" si="0"/>
        <v>17549388486072.723</v>
      </c>
      <c r="P71">
        <f>IF(ISBLANK(Calculations!P71),"",Calculations!P71)</f>
        <v>17549388486072.723</v>
      </c>
      <c r="Q71">
        <f>IF(ISBLANK(Calculations!Q71),"",Calculations!Q71)</f>
        <v>17549388486072.723</v>
      </c>
      <c r="R71">
        <f>IF(ISBLANK(Calculations!R71),"",Calculations!R71)</f>
        <v>17522713276594.668</v>
      </c>
      <c r="S71" s="99">
        <f>IF(ISBLANK(Calculations!S71),"",Calculations!S71 + ('IRA Buildings Changes'!$D$39/($AB$68-$R$68)*(S68-$R$68)))</f>
        <v>16768390341267.037</v>
      </c>
      <c r="T71" s="99">
        <f>IF(ISBLANK(Calculations!T71),"",Calculations!T71 + ('IRA Buildings Changes'!$D$39/($AB$68-$R$68)*(T68-$R$68)))</f>
        <v>16010830240666.951</v>
      </c>
      <c r="U71" s="99">
        <f>IF(ISBLANK(Calculations!U71),"",Calculations!U71 + ('IRA Buildings Changes'!$D$39/($AB$68-$R$68)*(U68-$R$68)))</f>
        <v>15244773808708.752</v>
      </c>
      <c r="V71" s="99">
        <f>IF(ISBLANK(Calculations!V71),"",Calculations!V71 + ('IRA Buildings Changes'!$D$39/($AB$68-$R$68)*(V68-$R$68)))</f>
        <v>14465741380664.668</v>
      </c>
      <c r="W71" s="99">
        <f>IF(ISBLANK(Calculations!W71),"",Calculations!W71 + ('IRA Buildings Changes'!$D$39/($AB$68-$R$68)*(W68-$R$68)))</f>
        <v>13700468765296.291</v>
      </c>
      <c r="X71" s="99">
        <f>IF(ISBLANK(Calculations!X71),"",Calculations!X71 + ('IRA Buildings Changes'!$D$39/($AB$68-$R$68)*(X68-$R$68)))</f>
        <v>12931147580518.463</v>
      </c>
      <c r="Y71" s="99">
        <f>IF(ISBLANK(Calculations!Y71),"",Calculations!Y71 + ('IRA Buildings Changes'!$D$39/($AB$68-$R$68)*(Y68-$R$68)))</f>
        <v>12145850382715.051</v>
      </c>
      <c r="Z71" s="99">
        <f>IF(ISBLANK(Calculations!Z71),"",Calculations!Z71 + ('IRA Buildings Changes'!$D$39/($AB$68-$R$68)*(Z68-$R$68)))</f>
        <v>11365654093755.146</v>
      </c>
      <c r="AA71" s="99">
        <f>IF(ISBLANK(Calculations!AA71),"",Calculations!AA71 + ('IRA Buildings Changes'!$D$39/($AB$68-$R$68)*(AA68-$R$68)))</f>
        <v>10587053761822.766</v>
      </c>
      <c r="AB71" s="98">
        <f>IF(ISBLANK(Calculations!AB71),"",Calculations!AB71 + 'IRA Buildings Changes'!D39)</f>
        <v>9812119378257.1602</v>
      </c>
      <c r="AC71" s="99">
        <f>IF(ISBLANK(Calculations!AC71),"",Calculations!AC71 + 'IRA Buildings Changes'!$D$39)</f>
        <v>9737519707984.4805</v>
      </c>
      <c r="AD71" s="99">
        <f>IF(ISBLANK(Calculations!AD71),"",Calculations!AD71 + 'IRA Buildings Changes'!$D$39)</f>
        <v>9674547282864.957</v>
      </c>
      <c r="AE71" s="99">
        <f>IF(ISBLANK(Calculations!AE71),"",Calculations!AE71 + 'IRA Buildings Changes'!$D$39)</f>
        <v>9611271707012.0742</v>
      </c>
      <c r="AF71" s="99">
        <f>IF(ISBLANK(Calculations!AF71),"",Calculations!AF71 + 'IRA Buildings Changes'!$D$39)</f>
        <v>9568233985779.3281</v>
      </c>
      <c r="AG71" s="99">
        <f>IF(ISBLANK(Calculations!AG71),"",Calculations!AG71 + 'IRA Buildings Changes'!$D$39)</f>
        <v>9535458017728.8926</v>
      </c>
      <c r="AH71" s="99">
        <f>IF(ISBLANK(Calculations!AH71),"",Calculations!AH71 + 'IRA Buildings Changes'!$D$39)</f>
        <v>9513197238626.3496</v>
      </c>
      <c r="AI71" s="99">
        <f>IF(ISBLANK(Calculations!AI71),"",Calculations!AI71 + 'IRA Buildings Changes'!$D$39)</f>
        <v>9500690774688.5781</v>
      </c>
      <c r="AJ71" s="99">
        <f>IF(ISBLANK(Calculations!AJ71),"",Calculations!AJ71 + 'IRA Buildings Changes'!$D$39)</f>
        <v>9493583032087.1934</v>
      </c>
      <c r="AK71" s="99">
        <f>IF(ISBLANK(Calculations!AK71),"",Calculations!AK71 + 'IRA Buildings Changes'!$D$39)</f>
        <v>9500397532357.5469</v>
      </c>
      <c r="AL71" s="99">
        <f>IF(ISBLANK(Calculations!AL71),"",Calculations!AL71 + 'IRA Buildings Changes'!$D$39)</f>
        <v>9519128665631.2031</v>
      </c>
      <c r="AM71" s="99">
        <f>IF(ISBLANK(Calculations!AM71),"",Calculations!AM71 + 'IRA Buildings Changes'!$D$39)</f>
        <v>9549368816395.5332</v>
      </c>
      <c r="AN71" s="99">
        <f>IF(ISBLANK(Calculations!AN71),"",Calculations!AN71 + 'IRA Buildings Changes'!$D$39)</f>
        <v>9590401824083.293</v>
      </c>
      <c r="AO71" s="99">
        <f>IF(ISBLANK(Calculations!AO71),"",Calculations!AO71 + 'IRA Buildings Changes'!$D$39)</f>
        <v>9640767071343.1953</v>
      </c>
      <c r="AP71" s="99">
        <f>IF(ISBLANK(Calculations!AP71),"",Calculations!AP71 + 'IRA Buildings Changes'!$D$39)</f>
        <v>9689572741486.3223</v>
      </c>
      <c r="AQ71" s="99">
        <f>IF(ISBLANK(Calculations!AQ71),"",Calculations!AQ71 + 'IRA Buildings Changes'!$D$39)</f>
        <v>9751891276838.7363</v>
      </c>
      <c r="AR71" s="99">
        <f>IF(ISBLANK(Calculations!AR71),"",Calculations!AR71 + 'IRA Buildings Changes'!$D$39)</f>
        <v>9817390148802.4844</v>
      </c>
      <c r="AS71" s="99">
        <f>IF(ISBLANK(Calculations!AS71),"",Calculations!AS71 + 'IRA Buildings Changes'!$D$39)</f>
        <v>9884592467542.8379</v>
      </c>
      <c r="AT71" s="99">
        <f>IF(ISBLANK(Calculations!AT71),"",Calculations!AT71 + 'IRA Buildings Changes'!$D$39)</f>
        <v>9952425684858.3008</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0.93261257931168207</v>
      </c>
      <c r="K72">
        <f>IF(ISBLANK(Calculations!K72),"",Calculations!K72)</f>
        <v>0.16279724780888169</v>
      </c>
      <c r="L72" t="str">
        <f>IF(ISBLANK(Calculations!L72),"",Calculations!L72)</f>
        <v>RESIDENTIAL</v>
      </c>
      <c r="M72" t="str">
        <f>IF(ISBLANK(Calculations!M72),"",Calculations!M72)</f>
        <v>heating</v>
      </c>
      <c r="N72" t="str">
        <f>IF(ISBLANK(Calculations!N72),"",Calculations!N72)</f>
        <v>petroleum diesel</v>
      </c>
      <c r="O72">
        <f t="shared" si="0"/>
        <v>1062787328.2871896</v>
      </c>
      <c r="P72">
        <f>IF(ISBLANK(Calculations!P72),"",Calculations!P72)</f>
        <v>1062787328.2871896</v>
      </c>
      <c r="Q72">
        <f>IF(ISBLANK(Calculations!Q72),"",Calculations!Q72)</f>
        <v>1062787328.2871896</v>
      </c>
      <c r="R72">
        <f>IF(ISBLANK(Calculations!R72),"",Calculations!R72)</f>
        <v>1093624797.1539991</v>
      </c>
      <c r="S72">
        <f>IF(ISBLANK(Calculations!S72),"",Calculations!S72)</f>
        <v>1116524462.0128629</v>
      </c>
      <c r="T72">
        <f>IF(ISBLANK(Calculations!T72),"",Calculations!T72)</f>
        <v>1131105554.9219027</v>
      </c>
      <c r="U72">
        <f>IF(ISBLANK(Calculations!U72),"",Calculations!U72)</f>
        <v>1135240332.0749094</v>
      </c>
      <c r="V72">
        <f>IF(ISBLANK(Calculations!V72),"",Calculations!V72)</f>
        <v>1127186348.311841</v>
      </c>
      <c r="W72">
        <f>IF(ISBLANK(Calculations!W72),"",Calculations!W72)</f>
        <v>1107733673.3269114</v>
      </c>
      <c r="X72">
        <f>IF(ISBLANK(Calculations!X72),"",Calculations!X72)</f>
        <v>1075030807.4896562</v>
      </c>
      <c r="Y72">
        <f>IF(ISBLANK(Calculations!Y72),"",Calculations!Y72)</f>
        <v>1028482962.5355231</v>
      </c>
      <c r="Z72">
        <f>IF(ISBLANK(Calculations!Z72),"",Calculations!Z72)</f>
        <v>970687996.82184803</v>
      </c>
      <c r="AA72">
        <f>IF(ISBLANK(Calculations!AA72),"",Calculations!AA72)</f>
        <v>904174800.60934687</v>
      </c>
      <c r="AB72">
        <f>IF(ISBLANK(Calculations!AB72),"",Calculations!AB72)</f>
        <v>832285102.90536773</v>
      </c>
      <c r="AC72">
        <f>IF(ISBLANK(Calculations!AC72),"",Calculations!AC72)</f>
        <v>757240470.30290306</v>
      </c>
      <c r="AD72">
        <f>IF(ISBLANK(Calculations!AD72),"",Calculations!AD72)</f>
        <v>682449259.75538981</v>
      </c>
      <c r="AE72">
        <f>IF(ISBLANK(Calculations!AE72),"",Calculations!AE72)</f>
        <v>609697477.54582274</v>
      </c>
      <c r="AF72">
        <f>IF(ISBLANK(Calculations!AF72),"",Calculations!AF72)</f>
        <v>541647127.68750155</v>
      </c>
      <c r="AG72">
        <f>IF(ISBLANK(Calculations!AG72),"",Calculations!AG72)</f>
        <v>478956682.27760571</v>
      </c>
      <c r="AH72">
        <f>IF(ISBLANK(Calculations!AH72),"",Calculations!AH72)</f>
        <v>421857107.49387097</v>
      </c>
      <c r="AI72">
        <f>IF(ISBLANK(Calculations!AI72),"",Calculations!AI72)</f>
        <v>370055110.35496449</v>
      </c>
      <c r="AJ72">
        <f>IF(ISBLANK(Calculations!AJ72),"",Calculations!AJ72)</f>
        <v>322624510.31820446</v>
      </c>
      <c r="AK72">
        <f>IF(ISBLANK(Calculations!AK72),"",Calculations!AK72)</f>
        <v>279000189.89400524</v>
      </c>
      <c r="AL72">
        <f>IF(ISBLANK(Calculations!AL72),"",Calculations!AL72)</f>
        <v>238743090.74903986</v>
      </c>
      <c r="AM72">
        <f>IF(ISBLANK(Calculations!AM72),"",Calculations!AM72)</f>
        <v>201561784.45001125</v>
      </c>
      <c r="AN72">
        <f>IF(ISBLANK(Calculations!AN72),"",Calculations!AN72)</f>
        <v>167508510.13733771</v>
      </c>
      <c r="AO72">
        <f>IF(ISBLANK(Calculations!AO72),"",Calculations!AO72)</f>
        <v>136797869.2104488</v>
      </c>
      <c r="AP72">
        <f>IF(ISBLANK(Calculations!AP72),"",Calculations!AP72)</f>
        <v>109582939.49706754</v>
      </c>
      <c r="AQ72">
        <f>IF(ISBLANK(Calculations!AQ72),"",Calculations!AQ72)</f>
        <v>86099136.293004215</v>
      </c>
      <c r="AR72">
        <f>IF(ISBLANK(Calculations!AR72),"",Calculations!AR72)</f>
        <v>66259449.661429457</v>
      </c>
      <c r="AS72">
        <f>IF(ISBLANK(Calculations!AS72),"",Calculations!AS72)</f>
        <v>49899798.93451035</v>
      </c>
      <c r="AT72">
        <f>IF(ISBLANK(Calculations!AT72),"",Calculations!AT72)</f>
        <v>36749269.397335544</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0.16279724780888169</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0.16279724780888169</v>
      </c>
      <c r="L74" t="str">
        <f>IF(ISBLANK(Calculations!L74),"",Calculations!L74)</f>
        <v>RESIDENTIAL</v>
      </c>
      <c r="M74" t="str">
        <f>IF(ISBLANK(Calculations!M74),"",Calculations!M74)</f>
        <v>heating</v>
      </c>
      <c r="N74" t="str">
        <f>IF(ISBLANK(Calculations!N74),"",Calculations!N74)</f>
        <v>biomass</v>
      </c>
      <c r="O74">
        <f t="shared" si="0"/>
        <v>375573250695.09009</v>
      </c>
      <c r="P74">
        <f>IF(ISBLANK(Calculations!P74),"",Calculations!P74)</f>
        <v>375573250695.09009</v>
      </c>
      <c r="Q74">
        <f>IF(ISBLANK(Calculations!Q74),"",Calculations!Q74)</f>
        <v>375573250695.09009</v>
      </c>
      <c r="R74">
        <f>IF(ISBLANK(Calculations!R74),"",Calculations!R74)</f>
        <v>374593521069.85669</v>
      </c>
      <c r="S74">
        <f>IF(ISBLANK(Calculations!S74),"",Calculations!S74)</f>
        <v>373390603597.41675</v>
      </c>
      <c r="T74">
        <f>IF(ISBLANK(Calculations!T74),"",Calculations!T74)</f>
        <v>372371862669.95312</v>
      </c>
      <c r="U74">
        <f>IF(ISBLANK(Calculations!U74),"",Calculations!U74)</f>
        <v>371418858676.28278</v>
      </c>
      <c r="V74">
        <f>IF(ISBLANK(Calculations!V74),"",Calculations!V74)</f>
        <v>370346081243.1344</v>
      </c>
      <c r="W74">
        <f>IF(ISBLANK(Calculations!W74),"",Calculations!W74)</f>
        <v>369640196685.73029</v>
      </c>
      <c r="X74">
        <f>IF(ISBLANK(Calculations!X74),"",Calculations!X74)</f>
        <v>369033168540.38318</v>
      </c>
      <c r="Y74">
        <f>IF(ISBLANK(Calculations!Y74),"",Calculations!Y74)</f>
        <v>368201339973.03491</v>
      </c>
      <c r="Z74">
        <f>IF(ISBLANK(Calculations!Z74),"",Calculations!Z74)</f>
        <v>367655068964.98535</v>
      </c>
      <c r="AA74">
        <f>IF(ISBLANK(Calculations!AA74),"",Calculations!AA74)</f>
        <v>367272158032.95233</v>
      </c>
      <c r="AB74">
        <f>IF(ISBLANK(Calculations!AB74),"",Calculations!AB74)</f>
        <v>367121534091.52252</v>
      </c>
      <c r="AC74">
        <f>IF(ISBLANK(Calculations!AC74),"",Calculations!AC74)</f>
        <v>367037635359.84845</v>
      </c>
      <c r="AD74">
        <f>IF(ISBLANK(Calculations!AD74),"",Calculations!AD74)</f>
        <v>367342651982.28204</v>
      </c>
      <c r="AE74">
        <f>IF(ISBLANK(Calculations!AE74),"",Calculations!AE74)</f>
        <v>367825944418.94299</v>
      </c>
      <c r="AF74">
        <f>IF(ISBLANK(Calculations!AF74),"",Calculations!AF74)</f>
        <v>368993364069.52435</v>
      </c>
      <c r="AG74">
        <f>IF(ISBLANK(Calculations!AG74),"",Calculations!AG74)</f>
        <v>370516121946.69775</v>
      </c>
      <c r="AH74">
        <f>IF(ISBLANK(Calculations!AH74),"",Calculations!AH74)</f>
        <v>372306280427.04346</v>
      </c>
      <c r="AI74">
        <f>IF(ISBLANK(Calculations!AI74),"",Calculations!AI74)</f>
        <v>374158788695.15649</v>
      </c>
      <c r="AJ74">
        <f>IF(ISBLANK(Calculations!AJ74),"",Calculations!AJ74)</f>
        <v>375900655770.78125</v>
      </c>
      <c r="AK74">
        <f>IF(ISBLANK(Calculations!AK74),"",Calculations!AK74)</f>
        <v>378580182977.76361</v>
      </c>
      <c r="AL74">
        <f>IF(ISBLANK(Calculations!AL74),"",Calculations!AL74)</f>
        <v>381047309104.2265</v>
      </c>
      <c r="AM74">
        <f>IF(ISBLANK(Calculations!AM74),"",Calculations!AM74)</f>
        <v>383240736615.0155</v>
      </c>
      <c r="AN74">
        <f>IF(ISBLANK(Calculations!AN74),"",Calculations!AN74)</f>
        <v>385181653455.15192</v>
      </c>
      <c r="AO74">
        <f>IF(ISBLANK(Calculations!AO74),"",Calculations!AO74)</f>
        <v>386961848943.5545</v>
      </c>
      <c r="AP74">
        <f>IF(ISBLANK(Calculations!AP74),"",Calculations!AP74)</f>
        <v>388473992177.97125</v>
      </c>
      <c r="AQ74">
        <f>IF(ISBLANK(Calculations!AQ74),"",Calculations!AQ74)</f>
        <v>390186240117.44421</v>
      </c>
      <c r="AR74">
        <f>IF(ISBLANK(Calculations!AR74),"",Calculations!AR74)</f>
        <v>391935411359.87909</v>
      </c>
      <c r="AS74">
        <f>IF(ISBLANK(Calculations!AS74),"",Calculations!AS74)</f>
        <v>393720774791.78284</v>
      </c>
      <c r="AT74">
        <f>IF(ISBLANK(Calculations!AT74),"",Calculations!AT74)</f>
        <v>395554078264.77374</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0.16279724780888169</v>
      </c>
      <c r="L75" t="str">
        <f>IF(ISBLANK(Calculations!L75),"",Calculations!L75)</f>
        <v>RESIDENTIAL</v>
      </c>
      <c r="M75" t="str">
        <f>IF(ISBLANK(Calculations!M75),"",Calculations!M75)</f>
        <v>heating</v>
      </c>
      <c r="N75" t="str">
        <f>IF(ISBLANK(Calculations!N75),"",Calculations!N75)</f>
        <v>kerosene</v>
      </c>
      <c r="O75">
        <f t="shared" si="0"/>
        <v>651188991.2355268</v>
      </c>
      <c r="P75">
        <f>IF(ISBLANK(Calculations!P75),"",Calculations!P75)</f>
        <v>651188991.2355268</v>
      </c>
      <c r="Q75">
        <f>IF(ISBLANK(Calculations!Q75),"",Calculations!Q75)</f>
        <v>651188991.2355268</v>
      </c>
      <c r="R75">
        <f>IF(ISBLANK(Calculations!R75),"",Calculations!R75)</f>
        <v>656645853.07997036</v>
      </c>
      <c r="S75">
        <f>IF(ISBLANK(Calculations!S75),"",Calculations!S75)</f>
        <v>661548621.24624777</v>
      </c>
      <c r="T75">
        <f>IF(ISBLANK(Calculations!T75),"",Calculations!T75)</f>
        <v>666599642.82954419</v>
      </c>
      <c r="U75">
        <f>IF(ISBLANK(Calculations!U75),"",Calculations!U75)</f>
        <v>671510134.75320971</v>
      </c>
      <c r="V75">
        <f>IF(ISBLANK(Calculations!V75),"",Calculations!V75)</f>
        <v>676027038.3869369</v>
      </c>
      <c r="W75">
        <f>IF(ISBLANK(Calculations!W75),"",Calculations!W75)</f>
        <v>680636488.10839105</v>
      </c>
      <c r="X75">
        <f>IF(ISBLANK(Calculations!X75),"",Calculations!X75)</f>
        <v>684794510.42070937</v>
      </c>
      <c r="Y75">
        <f>IF(ISBLANK(Calculations!Y75),"",Calculations!Y75)</f>
        <v>687974474.83841074</v>
      </c>
      <c r="Z75">
        <f>IF(ISBLANK(Calculations!Z75),"",Calculations!Z75)</f>
        <v>691009453.93124628</v>
      </c>
      <c r="AA75">
        <f>IF(ISBLANK(Calculations!AA75),"",Calculations!AA75)</f>
        <v>693656230.15805173</v>
      </c>
      <c r="AB75">
        <f>IF(ISBLANK(Calculations!AB75),"",Calculations!AB75)</f>
        <v>695842944.42672503</v>
      </c>
      <c r="AC75">
        <f>IF(ISBLANK(Calculations!AC75),"",Calculations!AC75)</f>
        <v>697541444.06177223</v>
      </c>
      <c r="AD75">
        <f>IF(ISBLANK(Calculations!AD75),"",Calculations!AD75)</f>
        <v>699052379.33459759</v>
      </c>
      <c r="AE75">
        <f>IF(ISBLANK(Calculations!AE75),"",Calculations!AE75)</f>
        <v>700210193.39979303</v>
      </c>
      <c r="AF75">
        <f>IF(ISBLANK(Calculations!AF75),"",Calculations!AF75)</f>
        <v>701887858.72413421</v>
      </c>
      <c r="AG75">
        <f>IF(ISBLANK(Calculations!AG75),"",Calculations!AG75)</f>
        <v>703683900.31361306</v>
      </c>
      <c r="AH75">
        <f>IF(ISBLANK(Calculations!AH75),"",Calculations!AH75)</f>
        <v>705593014.40101194</v>
      </c>
      <c r="AI75">
        <f>IF(ISBLANK(Calculations!AI75),"",Calculations!AI75)</f>
        <v>707545364.93824005</v>
      </c>
      <c r="AJ75">
        <f>IF(ISBLANK(Calculations!AJ75),"",Calculations!AJ75)</f>
        <v>709475810.03908193</v>
      </c>
      <c r="AK75">
        <f>IF(ISBLANK(Calculations!AK75),"",Calculations!AK75)</f>
        <v>714296033.1907599</v>
      </c>
      <c r="AL75">
        <f>IF(ISBLANK(Calculations!AL75),"",Calculations!AL75)</f>
        <v>719147639.59972751</v>
      </c>
      <c r="AM75">
        <f>IF(ISBLANK(Calculations!AM75),"",Calculations!AM75)</f>
        <v>724023189.60358286</v>
      </c>
      <c r="AN75">
        <f>IF(ISBLANK(Calculations!AN75),"",Calculations!AN75)</f>
        <v>728928017.01518786</v>
      </c>
      <c r="AO75">
        <f>IF(ISBLANK(Calculations!AO75),"",Calculations!AO75)</f>
        <v>733872642.53145278</v>
      </c>
      <c r="AP75">
        <f>IF(ISBLANK(Calculations!AP75),"",Calculations!AP75)</f>
        <v>738484637.58291602</v>
      </c>
      <c r="AQ75">
        <f>IF(ISBLANK(Calculations!AQ75),"",Calculations!AQ75)</f>
        <v>743534059.61421788</v>
      </c>
      <c r="AR75">
        <f>IF(ISBLANK(Calculations!AR75),"",Calculations!AR75)</f>
        <v>748646681.83844352</v>
      </c>
      <c r="AS75">
        <f>IF(ISBLANK(Calculations!AS75),"",Calculations!AS75)</f>
        <v>753826252.82739425</v>
      </c>
      <c r="AT75">
        <f>IF(ISBLANK(Calculations!AT75),"",Calculations!AT75)</f>
        <v>759073291.64518011</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0.16279724780888169</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0.67112602308596447</v>
      </c>
      <c r="K77">
        <f>IF(ISBLANK(Calculations!K77),"",Calculations!K77)</f>
        <v>0.16279724780888169</v>
      </c>
      <c r="L77" t="str">
        <f>IF(ISBLANK(Calculations!L77),"",Calculations!L77)</f>
        <v>RESIDENTIAL</v>
      </c>
      <c r="M77" t="str">
        <f>IF(ISBLANK(Calculations!M77),"",Calculations!M77)</f>
        <v>heating</v>
      </c>
      <c r="N77" t="str">
        <f>IF(ISBLANK(Calculations!N77),"",Calculations!N77)</f>
        <v>LPG propane or butane</v>
      </c>
      <c r="O77">
        <f t="shared" si="0"/>
        <v>1404504770310.8545</v>
      </c>
      <c r="P77">
        <f>IF(ISBLANK(Calculations!P77),"",Calculations!P77)</f>
        <v>1404504770310.8545</v>
      </c>
      <c r="Q77">
        <f>IF(ISBLANK(Calculations!Q77),"",Calculations!Q77)</f>
        <v>1404504770310.8545</v>
      </c>
      <c r="R77">
        <f>IF(ISBLANK(Calculations!R77),"",Calculations!R77)</f>
        <v>1409904518623.4912</v>
      </c>
      <c r="S77">
        <f>IF(ISBLANK(Calculations!S77),"",Calculations!S77)</f>
        <v>1414207234468.7566</v>
      </c>
      <c r="T77">
        <f>IF(ISBLANK(Calculations!T77),"",Calculations!T77)</f>
        <v>1418967374276.1262</v>
      </c>
      <c r="U77">
        <f>IF(ISBLANK(Calculations!U77),"",Calculations!U77)</f>
        <v>1423717115863.4309</v>
      </c>
      <c r="V77">
        <f>IF(ISBLANK(Calculations!V77),"",Calculations!V77)</f>
        <v>1428085878904.812</v>
      </c>
      <c r="W77">
        <f>IF(ISBLANK(Calculations!W77),"",Calculations!W77)</f>
        <v>1434472644264.5544</v>
      </c>
      <c r="X77">
        <f>IF(ISBLANK(Calculations!X77),"",Calculations!X77)</f>
        <v>1441385214627.688</v>
      </c>
      <c r="Y77">
        <f>IF(ISBLANK(Calculations!Y77),"",Calculations!Y77)</f>
        <v>1447594970603.4888</v>
      </c>
      <c r="Z77">
        <f>IF(ISBLANK(Calculations!Z77),"",Calculations!Z77)</f>
        <v>1454811811993.696</v>
      </c>
      <c r="AA77">
        <f>IF(ISBLANK(Calculations!AA77),"",Calculations!AA77)</f>
        <v>1462201989292.9768</v>
      </c>
      <c r="AB77">
        <f>IF(ISBLANK(Calculations!AB77),"",Calculations!AB77)</f>
        <v>1469347357168.1956</v>
      </c>
      <c r="AC77">
        <f>IF(ISBLANK(Calculations!AC77),"",Calculations!AC77)</f>
        <v>1474925009687.2739</v>
      </c>
      <c r="AD77">
        <f>IF(ISBLANK(Calculations!AD77),"",Calculations!AD77)</f>
        <v>1480361198222.0635</v>
      </c>
      <c r="AE77">
        <f>IF(ISBLANK(Calculations!AE77),"",Calculations!AE77)</f>
        <v>1484310268638.4651</v>
      </c>
      <c r="AF77">
        <f>IF(ISBLANK(Calculations!AF77),"",Calculations!AF77)</f>
        <v>1488512844376.1501</v>
      </c>
      <c r="AG77">
        <f>IF(ISBLANK(Calculations!AG77),"",Calculations!AG77)</f>
        <v>1491959779679.6072</v>
      </c>
      <c r="AH77">
        <f>IF(ISBLANK(Calculations!AH77),"",Calculations!AH77)</f>
        <v>1494902256317.0381</v>
      </c>
      <c r="AI77">
        <f>IF(ISBLANK(Calculations!AI77),"",Calculations!AI77)</f>
        <v>1497529167184.0203</v>
      </c>
      <c r="AJ77">
        <f>IF(ISBLANK(Calculations!AJ77),"",Calculations!AJ77)</f>
        <v>1499619557345.543</v>
      </c>
      <c r="AK77">
        <f>IF(ISBLANK(Calculations!AK77),"",Calculations!AK77)</f>
        <v>1504323945446.9182</v>
      </c>
      <c r="AL77">
        <f>IF(ISBLANK(Calculations!AL77),"",Calculations!AL77)</f>
        <v>1509769898290.5469</v>
      </c>
      <c r="AM77">
        <f>IF(ISBLANK(Calculations!AM77),"",Calculations!AM77)</f>
        <v>1516034636123.1072</v>
      </c>
      <c r="AN77">
        <f>IF(ISBLANK(Calculations!AN77),"",Calculations!AN77)</f>
        <v>1523161230508.1179</v>
      </c>
      <c r="AO77">
        <f>IF(ISBLANK(Calculations!AO77),"",Calculations!AO77)</f>
        <v>1531063643482.1609</v>
      </c>
      <c r="AP77">
        <f>IF(ISBLANK(Calculations!AP77),"",Calculations!AP77)</f>
        <v>1538749237379.8296</v>
      </c>
      <c r="AQ77">
        <f>IF(ISBLANK(Calculations!AQ77),"",Calculations!AQ77)</f>
        <v>1547584502897.2998</v>
      </c>
      <c r="AR77">
        <f>IF(ISBLANK(Calculations!AR77),"",Calculations!AR77)</f>
        <v>1556599841622.1995</v>
      </c>
      <c r="AS77">
        <f>IF(ISBLANK(Calculations!AS77),"",Calculations!AS77)</f>
        <v>1565627858003.0212</v>
      </c>
      <c r="AT77">
        <f>IF(ISBLANK(Calculations!AT77),"",Calculations!AT77)</f>
        <v>1574573766520.156</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0.16279724780888169</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0.21099665281827773</v>
      </c>
      <c r="K82">
        <f>IF(ISBLANK(Calculations!K82),"",Calculations!K82)</f>
        <v>0.16279724780888169</v>
      </c>
      <c r="L82" t="str">
        <f>IF(ISBLANK(Calculations!L82),"",Calculations!L82)</f>
        <v>RESIDENTIAL</v>
      </c>
      <c r="M82" t="str">
        <f>IF(ISBLANK(Calculations!M82),"",Calculations!M82)</f>
        <v>cooling</v>
      </c>
      <c r="N82" t="str">
        <f>IF(ISBLANK(Calculations!N82),"",Calculations!N82)</f>
        <v>electricity</v>
      </c>
      <c r="O82">
        <f t="shared" ref="O82:O145" si="1">P82</f>
        <v>18145871365603.918</v>
      </c>
      <c r="P82">
        <f>IF(ISBLANK(Calculations!P82),"",Calculations!P82)-(SUMIFS(BDEQ!B:B,BDEQ!$AG:$AG,About!$B$2,BDEQ!$AH:$AH,$I82)*BDEQ!$C$2*$J82*$K82)</f>
        <v>18145871365603.918</v>
      </c>
      <c r="Q82">
        <f>IF(ISBLANK(Calculations!Q82),"",Calculations!Q82)-(SUMIFS(BDEQ!C:C,BDEQ!$AG:$AG,About!$B$2,BDEQ!$AH:$AH,$I82)*BDEQ!$C$2*$J82*$K82)</f>
        <v>18145871365603.918</v>
      </c>
      <c r="R82">
        <f>IF(ISBLANK(Calculations!R82),"",Calculations!R82)-(SUMIFS(BDEQ!D:D,BDEQ!$AG:$AG,About!$B$2,BDEQ!$AH:$AH,$I82)*BDEQ!$C$2*$J82*$K82)</f>
        <v>17728809086885.426</v>
      </c>
      <c r="S82" s="99">
        <f>IF(ISBLANK(Calculations!S82),"",Calculations!S82 + ('IRA Buildings Changes'!$C$39/($AB$81-$R$81)*(S81-$R$81)))-(SUMIFS(BDEQ!E:E,BDEQ!$AG:$AG,About!$B$2,BDEQ!$AH:$AH,$I82)*BDEQ!$C$2*$J82*$K82)</f>
        <v>17852366150248.676</v>
      </c>
      <c r="T82" s="99">
        <f>IF(ISBLANK(Calculations!T82),"",Calculations!T82 + ('IRA Buildings Changes'!$C$39/($AB$81-$R$81)*(T81-$R$81)))-(SUMIFS(BDEQ!F:F,BDEQ!$AG:$AG,About!$B$2,BDEQ!$AH:$AH,$I82)*BDEQ!$C$2*$J82*$K82)</f>
        <v>18003943790685.051</v>
      </c>
      <c r="U82" s="99">
        <f>IF(ISBLANK(Calculations!U82),"",Calculations!U82 + ('IRA Buildings Changes'!$C$39/($AB$81-$R$81)*(U81-$R$81)))-(SUMIFS(BDEQ!G:G,BDEQ!$AG:$AG,About!$B$2,BDEQ!$AH:$AH,$I82)*BDEQ!$C$2*$J82*$K82)</f>
        <v>18195481465388.863</v>
      </c>
      <c r="V82" s="99">
        <f>IF(ISBLANK(Calculations!V82),"",Calculations!V82 + ('IRA Buildings Changes'!$C$39/($AB$81-$R$81)*(V81-$R$81)))-(SUMIFS(BDEQ!H:H,BDEQ!$AG:$AG,About!$B$2,BDEQ!$AH:$AH,$I82)*BDEQ!$C$2*$J82*$K82)</f>
        <v>18438430668717.129</v>
      </c>
      <c r="W82" s="99">
        <f>IF(ISBLANK(Calculations!W82),"",Calculations!W82 + ('IRA Buildings Changes'!$C$39/($AB$81-$R$81)*(W81-$R$81)))-(SUMIFS(BDEQ!I:I,BDEQ!$AG:$AG,About!$B$2,BDEQ!$AH:$AH,$I82)*BDEQ!$C$2*$J82*$K82)</f>
        <v>18722622633925.207</v>
      </c>
      <c r="X82" s="99">
        <f>IF(ISBLANK(Calculations!X82),"",Calculations!X82 + ('IRA Buildings Changes'!$C$39/($AB$81-$R$81)*(X81-$R$81)))-(SUMIFS(BDEQ!J:J,BDEQ!$AG:$AG,About!$B$2,BDEQ!$AH:$AH,$I82)*BDEQ!$C$2*$J82*$K82)</f>
        <v>19051667447141.555</v>
      </c>
      <c r="Y82" s="99">
        <f>IF(ISBLANK(Calculations!Y82),"",Calculations!Y82 + ('IRA Buildings Changes'!$C$39/($AB$81-$R$81)*(Y81-$R$81)))-(SUMIFS(BDEQ!K:K,BDEQ!$AG:$AG,About!$B$2,BDEQ!$AH:$AH,$I82)*BDEQ!$C$2*$J82*$K82)</f>
        <v>19419333320283.422</v>
      </c>
      <c r="Z82" s="99">
        <f>IF(ISBLANK(Calculations!Z82),"",Calculations!Z82 + ('IRA Buildings Changes'!$C$39/($AB$81-$R$81)*(Z81-$R$81)))-(SUMIFS(BDEQ!L:L,BDEQ!$AG:$AG,About!$B$2,BDEQ!$AH:$AH,$I82)*BDEQ!$C$2*$J82*$K82)</f>
        <v>19825558396115.027</v>
      </c>
      <c r="AA82" s="99">
        <f>IF(ISBLANK(Calculations!AA82),"",Calculations!AA82 + ('IRA Buildings Changes'!$C$39/($AB$81-$R$81)*(AA81-$R$81)))-(SUMIFS(BDEQ!M:M,BDEQ!$AG:$AG,About!$B$2,BDEQ!$AH:$AH,$I82)*BDEQ!$C$2*$J82*$K82)</f>
        <v>20253808739474.496</v>
      </c>
      <c r="AB82" s="98">
        <f>IF(ISBLANK(Calculations!AB82),"",Calculations!AB82 + 'IRA Buildings Changes'!C39)-(SUMIFS(BDEQ!N:N,BDEQ!$AG:$AG,About!$B$2,BDEQ!$AH:$AH,$I82)*BDEQ!$C$2*$J82*$K82)</f>
        <v>20705189772301.332</v>
      </c>
      <c r="AC82" s="99">
        <f>IF(ISBLANK(Calculations!AC82),"",Calculations!AC82  + 'IRA Buildings Changes'!$C$39)-(SUMIFS(BDEQ!O:O,BDEQ!$AG:$AG,About!$B$2,BDEQ!$AH:$AH,$I82)*BDEQ!$C$2*$J82*$K82)</f>
        <v>20671021315835.703</v>
      </c>
      <c r="AD82" s="99">
        <f>IF(ISBLANK(Calculations!AD82),"",Calculations!AD82  + 'IRA Buildings Changes'!$C$39)-(SUMIFS(BDEQ!P:P,BDEQ!$AG:$AG,About!$B$2,BDEQ!$AH:$AH,$I82)*BDEQ!$C$2*$J82*$K82)</f>
        <v>20642724362571.883</v>
      </c>
      <c r="AE82" s="99">
        <f>IF(ISBLANK(Calculations!AE82),"",Calculations!AE82  + 'IRA Buildings Changes'!$C$39)-(SUMIFS(BDEQ!Q:Q,BDEQ!$AG:$AG,About!$B$2,BDEQ!$AH:$AH,$I82)*BDEQ!$C$2*$J82*$K82)</f>
        <v>20623908859400.602</v>
      </c>
      <c r="AF82" s="99">
        <f>IF(ISBLANK(Calculations!AF82),"",Calculations!AF82  + 'IRA Buildings Changes'!$C$39)-(SUMIFS(BDEQ!R:R,BDEQ!$AG:$AG,About!$B$2,BDEQ!$AH:$AH,$I82)*BDEQ!$C$2*$J82*$K82)</f>
        <v>20615806297463.086</v>
      </c>
      <c r="AG82" s="99">
        <f>IF(ISBLANK(Calculations!AG82),"",Calculations!AG82  + 'IRA Buildings Changes'!$C$39)-(SUMIFS(BDEQ!S:S,BDEQ!$AG:$AG,About!$B$2,BDEQ!$AH:$AH,$I82)*BDEQ!$C$2*$J82*$K82)</f>
        <v>20608956772564.059</v>
      </c>
      <c r="AH82" s="99">
        <f>IF(ISBLANK(Calculations!AH82),"",Calculations!AH82  + 'IRA Buildings Changes'!$C$39)-(SUMIFS(BDEQ!T:T,BDEQ!$AG:$AG,About!$B$2,BDEQ!$AH:$AH,$I82)*BDEQ!$C$2*$J82*$K82)</f>
        <v>20607577066506.812</v>
      </c>
      <c r="AI82" s="99">
        <f>IF(ISBLANK(Calculations!AI82),"",Calculations!AI82  + 'IRA Buildings Changes'!$C$39)-(SUMIFS(BDEQ!U:U,BDEQ!$AG:$AG,About!$B$2,BDEQ!$AH:$AH,$I82)*BDEQ!$C$2*$J82*$K82)</f>
        <v>20614836291762.332</v>
      </c>
      <c r="AJ82" s="99">
        <f>IF(ISBLANK(Calculations!AJ82),"",Calculations!AJ82  + 'IRA Buildings Changes'!$C$39)-(SUMIFS(BDEQ!V:V,BDEQ!$AG:$AG,About!$B$2,BDEQ!$AH:$AH,$I82)*BDEQ!$C$2*$J82*$K82)</f>
        <v>20621464188990.414</v>
      </c>
      <c r="AK82" s="99">
        <f>IF(ISBLANK(Calculations!AK82),"",Calculations!AK82  + 'IRA Buildings Changes'!$C$39)-(SUMIFS(BDEQ!W:W,BDEQ!$AG:$AG,About!$B$2,BDEQ!$AH:$AH,$I82)*BDEQ!$C$2*$J82*$K82)</f>
        <v>20630072170366.703</v>
      </c>
      <c r="AL82" s="99">
        <f>IF(ISBLANK(Calculations!AL82),"",Calculations!AL82  + 'IRA Buildings Changes'!$C$39)-(SUMIFS(BDEQ!X:X,BDEQ!$AG:$AG,About!$B$2,BDEQ!$AH:$AH,$I82)*BDEQ!$C$2*$J82*$K82)</f>
        <v>20647877581172.684</v>
      </c>
      <c r="AM82" s="99">
        <f>IF(ISBLANK(Calculations!AM82),"",Calculations!AM82  + 'IRA Buildings Changes'!$C$39)-(SUMIFS(BDEQ!Y:Y,BDEQ!$AG:$AG,About!$B$2,BDEQ!$AH:$AH,$I82)*BDEQ!$C$2*$J82*$K82)</f>
        <v>20663721985247.797</v>
      </c>
      <c r="AN82" s="99">
        <f>IF(ISBLANK(Calculations!AN82),"",Calculations!AN82  + 'IRA Buildings Changes'!$C$39)-(SUMIFS(BDEQ!Z:Z,BDEQ!$AG:$AG,About!$B$2,BDEQ!$AH:$AH,$I82)*BDEQ!$C$2*$J82*$K82)</f>
        <v>20683859686508.168</v>
      </c>
      <c r="AO82" s="99">
        <f>IF(ISBLANK(Calculations!AO82),"",Calculations!AO82  + 'IRA Buildings Changes'!$C$39)-(SUMIFS(BDEQ!AA:AA,BDEQ!$AG:$AG,About!$B$2,BDEQ!$AH:$AH,$I82)*BDEQ!$C$2*$J82*$K82)</f>
        <v>20710169025335.781</v>
      </c>
      <c r="AP82" s="99">
        <f>IF(ISBLANK(Calculations!AP82),"",Calculations!AP82  + 'IRA Buildings Changes'!$C$39)-(SUMIFS(BDEQ!AB:AB,BDEQ!$AG:$AG,About!$B$2,BDEQ!$AH:$AH,$I82)*BDEQ!$C$2*$J82*$K82)</f>
        <v>20732838596714.652</v>
      </c>
      <c r="AQ82" s="99">
        <f>IF(ISBLANK(Calculations!AQ82),"",Calculations!AQ82  + 'IRA Buildings Changes'!$C$39)-(SUMIFS(BDEQ!AC:AC,BDEQ!$AG:$AG,About!$B$2,BDEQ!$AH:$AH,$I82)*BDEQ!$C$2*$J82*$K82)</f>
        <v>20759435472204.645</v>
      </c>
      <c r="AR82" s="99">
        <f>IF(ISBLANK(Calculations!AR82),"",Calculations!AR82  + 'IRA Buildings Changes'!$C$39)-(SUMIFS(BDEQ!AD:AD,BDEQ!$AG:$AG,About!$B$2,BDEQ!$AH:$AH,$I82)*BDEQ!$C$2*$J82*$K82)</f>
        <v>20791318832377.773</v>
      </c>
      <c r="AS82" s="99">
        <f>IF(ISBLANK(Calculations!AS82),"",Calculations!AS82  + 'IRA Buildings Changes'!$C$39)-(SUMIFS(BDEQ!AE:AE,BDEQ!$AG:$AG,About!$B$2,BDEQ!$AH:$AH,$I82)*BDEQ!$C$2*$J82*$K82)</f>
        <v>20820033307552.742</v>
      </c>
      <c r="AT82" s="99">
        <f>IF(ISBLANK(Calculations!AT82),"",Calculations!AT82  + 'IRA Buildings Changes'!$C$39)-(SUMIFS(BDEQ!AF:AF,BDEQ!$AG:$AG,About!$B$2,BDEQ!$AH:$AH,$I82)*BDEQ!$C$2*$J82*$K82)</f>
        <v>20857395326023.895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0.16279724780888169</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0.16279724780888169</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0.16279724780888169</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0.16279724780888169</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0.16279724780888169</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0.16279724780888169</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0.16279724780888169</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0.16279724780888169</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0.16279724780888169</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3.9646962392567681E-2</v>
      </c>
      <c r="K95">
        <f>IF(ISBLANK(Calculations!K95),"",Calculations!K95)</f>
        <v>0.16279724780888169</v>
      </c>
      <c r="L95" t="str">
        <f>IF(ISBLANK(Calculations!L95),"",Calculations!L95)</f>
        <v>RESIDENTIAL</v>
      </c>
      <c r="M95" t="str">
        <f>IF(ISBLANK(Calculations!M95),"",Calculations!M95)</f>
        <v>lighting</v>
      </c>
      <c r="N95" t="str">
        <f>IF(ISBLANK(Calculations!N95),"",Calculations!N95)</f>
        <v>electricity</v>
      </c>
      <c r="O95">
        <f t="shared" si="1"/>
        <v>3409668684327.812</v>
      </c>
      <c r="P95">
        <f>IF(ISBLANK(Calculations!P95),"",Calculations!P95)-(SUMIFS(BDEQ!B:B,BDEQ!$AG:$AG,About!$B$2,BDEQ!$AH:$AH,$I95)*BDEQ!$C$2*$J95*$K95)</f>
        <v>3409668684327.812</v>
      </c>
      <c r="Q95">
        <f>IF(ISBLANK(Calculations!Q95),"",Calculations!Q95)-(SUMIFS(BDEQ!C:C,BDEQ!$AG:$AG,About!$B$2,BDEQ!$AH:$AH,$I95)*BDEQ!$C$2*$J95*$K95)</f>
        <v>3409668684327.812</v>
      </c>
      <c r="R95">
        <f>IF(ISBLANK(Calculations!R95),"",Calculations!R95)-(SUMIFS(BDEQ!D:D,BDEQ!$AG:$AG,About!$B$2,BDEQ!$AH:$AH,$I95)*BDEQ!$C$2*$J95*$K95)</f>
        <v>3409565220374.1294</v>
      </c>
      <c r="S95">
        <f>IF(ISBLANK(Calculations!S95),"",Calculations!S95)-(SUMIFS(BDEQ!E:E,BDEQ!$AG:$AG,About!$B$2,BDEQ!$AH:$AH,$I95)*BDEQ!$C$2*$J95*$K95)</f>
        <v>3411941221483.3271</v>
      </c>
      <c r="T95">
        <f>IF(ISBLANK(Calculations!T95),"",Calculations!T95)-(SUMIFS(BDEQ!F:F,BDEQ!$AG:$AG,About!$B$2,BDEQ!$AH:$AH,$I95)*BDEQ!$C$2*$J95*$K95)</f>
        <v>3417398678118.1851</v>
      </c>
      <c r="U95">
        <f>IF(ISBLANK(Calculations!U95),"",Calculations!U95)-(SUMIFS(BDEQ!G:G,BDEQ!$AG:$AG,About!$B$2,BDEQ!$AH:$AH,$I95)*BDEQ!$C$2*$J95*$K95)</f>
        <v>3432135942586.1016</v>
      </c>
      <c r="V95">
        <f>IF(ISBLANK(Calculations!V95),"",Calculations!V95)-(SUMIFS(BDEQ!H:H,BDEQ!$AG:$AG,About!$B$2,BDEQ!$AH:$AH,$I95)*BDEQ!$C$2*$J95*$K95)</f>
        <v>3456514047838.6724</v>
      </c>
      <c r="W95">
        <f>IF(ISBLANK(Calculations!W95),"",Calculations!W95)-(SUMIFS(BDEQ!I:I,BDEQ!$AG:$AG,About!$B$2,BDEQ!$AH:$AH,$I95)*BDEQ!$C$2*$J95*$K95)</f>
        <v>3484578589764.6416</v>
      </c>
      <c r="X95">
        <f>IF(ISBLANK(Calculations!X95),"",Calculations!X95)-(SUMIFS(BDEQ!J:J,BDEQ!$AG:$AG,About!$B$2,BDEQ!$AH:$AH,$I95)*BDEQ!$C$2*$J95*$K95)</f>
        <v>3512518658486.9414</v>
      </c>
      <c r="Y95">
        <f>IF(ISBLANK(Calculations!Y95),"",Calculations!Y95)-(SUMIFS(BDEQ!K:K,BDEQ!$AG:$AG,About!$B$2,BDEQ!$AH:$AH,$I95)*BDEQ!$C$2*$J95*$K95)</f>
        <v>3540358649403.1401</v>
      </c>
      <c r="Z95">
        <f>IF(ISBLANK(Calculations!Z95),"",Calculations!Z95)-(SUMIFS(BDEQ!L:L,BDEQ!$AG:$AG,About!$B$2,BDEQ!$AH:$AH,$I95)*BDEQ!$C$2*$J95*$K95)</f>
        <v>3570246056933.793</v>
      </c>
      <c r="AA95">
        <f>IF(ISBLANK(Calculations!AA95),"",Calculations!AA95)-(SUMIFS(BDEQ!M:M,BDEQ!$AG:$AG,About!$B$2,BDEQ!$AH:$AH,$I95)*BDEQ!$C$2*$J95*$K95)</f>
        <v>3605337370098.4985</v>
      </c>
      <c r="AB95">
        <f>IF(ISBLANK(Calculations!AB95),"",Calculations!AB95)-(SUMIFS(BDEQ!N:N,BDEQ!$AG:$AG,About!$B$2,BDEQ!$AH:$AH,$I95)*BDEQ!$C$2*$J95*$K95)</f>
        <v>3643949659400.0864</v>
      </c>
      <c r="AC95">
        <f>IF(ISBLANK(Calculations!AC95),"",Calculations!AC95)-(SUMIFS(BDEQ!O:O,BDEQ!$AG:$AG,About!$B$2,BDEQ!$AH:$AH,$I95)*BDEQ!$C$2*$J95*$K95)</f>
        <v>3686147021167.9204</v>
      </c>
      <c r="AD95">
        <f>IF(ISBLANK(Calculations!AD95),"",Calculations!AD95)-(SUMIFS(BDEQ!P:P,BDEQ!$AG:$AG,About!$B$2,BDEQ!$AH:$AH,$I95)*BDEQ!$C$2*$J95*$K95)</f>
        <v>3729054931733.9004</v>
      </c>
      <c r="AE95">
        <f>IF(ISBLANK(Calculations!AE95),"",Calculations!AE95)-(SUMIFS(BDEQ!Q:Q,BDEQ!$AG:$AG,About!$B$2,BDEQ!$AH:$AH,$I95)*BDEQ!$C$2*$J95*$K95)</f>
        <v>3772047627950.4736</v>
      </c>
      <c r="AF95">
        <f>IF(ISBLANK(Calculations!AF95),"",Calculations!AF95)-(SUMIFS(BDEQ!R:R,BDEQ!$AG:$AG,About!$B$2,BDEQ!$AH:$AH,$I95)*BDEQ!$C$2*$J95*$K95)</f>
        <v>3808082563923.2051</v>
      </c>
      <c r="AG95">
        <f>IF(ISBLANK(Calculations!AG95),"",Calculations!AG95)-(SUMIFS(BDEQ!S:S,BDEQ!$AG:$AG,About!$B$2,BDEQ!$AH:$AH,$I95)*BDEQ!$C$2*$J95*$K95)</f>
        <v>3842787155955.2505</v>
      </c>
      <c r="AH95">
        <f>IF(ISBLANK(Calculations!AH95),"",Calculations!AH95)-(SUMIFS(BDEQ!T:T,BDEQ!$AG:$AG,About!$B$2,BDEQ!$AH:$AH,$I95)*BDEQ!$C$2*$J95*$K95)</f>
        <v>3876497125118.6963</v>
      </c>
      <c r="AI95">
        <f>IF(ISBLANK(Calculations!AI95),"",Calculations!AI95)-(SUMIFS(BDEQ!U:U,BDEQ!$AG:$AG,About!$B$2,BDEQ!$AH:$AH,$I95)*BDEQ!$C$2*$J95*$K95)</f>
        <v>3909069021772.9346</v>
      </c>
      <c r="AJ95">
        <f>IF(ISBLANK(Calculations!AJ95),"",Calculations!AJ95)-(SUMIFS(BDEQ!V:V,BDEQ!$AG:$AG,About!$B$2,BDEQ!$AH:$AH,$I95)*BDEQ!$C$2*$J95*$K95)</f>
        <v>3940986407287.0649</v>
      </c>
      <c r="AK95">
        <f>IF(ISBLANK(Calculations!AK95),"",Calculations!AK95)-(SUMIFS(BDEQ!W:W,BDEQ!$AG:$AG,About!$B$2,BDEQ!$AH:$AH,$I95)*BDEQ!$C$2*$J95*$K95)</f>
        <v>3988845522420.7456</v>
      </c>
      <c r="AL95">
        <f>IF(ISBLANK(Calculations!AL95),"",Calculations!AL95)-(SUMIFS(BDEQ!X:X,BDEQ!$AG:$AG,About!$B$2,BDEQ!$AH:$AH,$I95)*BDEQ!$C$2*$J95*$K95)</f>
        <v>4037918774219.7642</v>
      </c>
      <c r="AM95">
        <f>IF(ISBLANK(Calculations!AM95),"",Calculations!AM95)-(SUMIFS(BDEQ!Y:Y,BDEQ!$AG:$AG,About!$B$2,BDEQ!$AH:$AH,$I95)*BDEQ!$C$2*$J95*$K95)</f>
        <v>4088627364212.6221</v>
      </c>
      <c r="AN95">
        <f>IF(ISBLANK(Calculations!AN95),"",Calculations!AN95)-(SUMIFS(BDEQ!Z:Z,BDEQ!$AG:$AG,About!$B$2,BDEQ!$AH:$AH,$I95)*BDEQ!$C$2*$J95*$K95)</f>
        <v>4141599629582.3701</v>
      </c>
      <c r="AO95">
        <f>IF(ISBLANK(Calculations!AO95),"",Calculations!AO95)-(SUMIFS(BDEQ!AA:AA,BDEQ!$AG:$AG,About!$B$2,BDEQ!$AH:$AH,$I95)*BDEQ!$C$2*$J95*$K95)</f>
        <v>4196278658226.5093</v>
      </c>
      <c r="AP95">
        <f>IF(ISBLANK(Calculations!AP95),"",Calculations!AP95)-(SUMIFS(BDEQ!AB:AB,BDEQ!$AG:$AG,About!$B$2,BDEQ!$AH:$AH,$I95)*BDEQ!$C$2*$J95*$K95)</f>
        <v>4252630064198.2524</v>
      </c>
      <c r="AQ95">
        <f>IF(ISBLANK(Calculations!AQ95),"",Calculations!AQ95)-(SUMIFS(BDEQ!AC:AC,BDEQ!$AG:$AG,About!$B$2,BDEQ!$AH:$AH,$I95)*BDEQ!$C$2*$J95*$K95)</f>
        <v>4310989017468.2861</v>
      </c>
      <c r="AR95">
        <f>IF(ISBLANK(Calculations!AR95),"",Calculations!AR95)-(SUMIFS(BDEQ!AD:AD,BDEQ!$AG:$AG,About!$B$2,BDEQ!$AH:$AH,$I95)*BDEQ!$C$2*$J95*$K95)</f>
        <v>4370478910270.6675</v>
      </c>
      <c r="AS95">
        <f>IF(ISBLANK(Calculations!AS95),"",Calculations!AS95)-(SUMIFS(BDEQ!AE:AE,BDEQ!$AG:$AG,About!$B$2,BDEQ!$AH:$AH,$I95)*BDEQ!$C$2*$J95*$K95)</f>
        <v>4431348217994.083</v>
      </c>
      <c r="AT95">
        <f>IF(ISBLANK(Calculations!AT95),"",Calculations!AT95)-(SUMIFS(BDEQ!AF:AF,BDEQ!$AG:$AG,About!$B$2,BDEQ!$AH:$AH,$I95)*BDEQ!$C$2*$J95*$K95)</f>
        <v>4494023953696.4268</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0.16279724780888169</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0.16279724780888169</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0.16279724780888169</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0.16279724780888169</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0.16279724780888169</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0.16279724780888169</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0.16279724780888169</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0.16279724780888169</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0.16279724780888169</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0.21606678215831832</v>
      </c>
      <c r="K108">
        <f>IF(ISBLANK(Calculations!K108),"",Calculations!K108)</f>
        <v>0.16279724780888169</v>
      </c>
      <c r="L108" t="str">
        <f>IF(ISBLANK(Calculations!L108),"",Calculations!L108)</f>
        <v>RESIDENTIAL</v>
      </c>
      <c r="M108" t="str">
        <f>IF(ISBLANK(Calculations!M108),"",Calculations!M108)</f>
        <v>appl</v>
      </c>
      <c r="N108" t="str">
        <f>IF(ISBLANK(Calculations!N108),"",Calculations!N108)</f>
        <v>electricity</v>
      </c>
      <c r="O108">
        <f t="shared" si="1"/>
        <v>18581906314890.945</v>
      </c>
      <c r="P108">
        <f>IF(ISBLANK(Calculations!P108),"",Calculations!P108)-(SUMIFS(BDEQ!B:B,BDEQ!$AG:$AG,About!$B$2,BDEQ!$AH:$AH,$I108)*BDEQ!$C$2*$J108*$K108)</f>
        <v>18581906314890.945</v>
      </c>
      <c r="Q108">
        <f>IF(ISBLANK(Calculations!Q108),"",Calculations!Q108)-(SUMIFS(BDEQ!C:C,BDEQ!$AG:$AG,About!$B$2,BDEQ!$AH:$AH,$I108)*BDEQ!$C$2*$J108*$K108)</f>
        <v>18581906314890.945</v>
      </c>
      <c r="R108">
        <f>IF(ISBLANK(Calculations!R108),"",Calculations!R108)-(SUMIFS(BDEQ!D:D,BDEQ!$AG:$AG,About!$B$2,BDEQ!$AH:$AH,$I108)*BDEQ!$C$2*$J108*$K108)</f>
        <v>18494232877478.059</v>
      </c>
      <c r="S108">
        <f>IF(ISBLANK(Calculations!S108),"",Calculations!S108)-(SUMIFS(BDEQ!E:E,BDEQ!$AG:$AG,About!$B$2,BDEQ!$AH:$AH,$I108)*BDEQ!$C$2*$J108*$K108)</f>
        <v>18410364126397.336</v>
      </c>
      <c r="T108">
        <f>IF(ISBLANK(Calculations!T108),"",Calculations!T108)-(SUMIFS(BDEQ!F:F,BDEQ!$AG:$AG,About!$B$2,BDEQ!$AH:$AH,$I108)*BDEQ!$C$2*$J108*$K108)</f>
        <v>18339177560681.246</v>
      </c>
      <c r="U108">
        <f>IF(ISBLANK(Calculations!U108),"",Calculations!U108)-(SUMIFS(BDEQ!G:G,BDEQ!$AG:$AG,About!$B$2,BDEQ!$AH:$AH,$I108)*BDEQ!$C$2*$J108*$K108)</f>
        <v>18285907663470.113</v>
      </c>
      <c r="V108">
        <f>IF(ISBLANK(Calculations!V108),"",Calculations!V108)-(SUMIFS(BDEQ!H:H,BDEQ!$AG:$AG,About!$B$2,BDEQ!$AH:$AH,$I108)*BDEQ!$C$2*$J108*$K108)</f>
        <v>18252328710931.18</v>
      </c>
      <c r="W108">
        <f>IF(ISBLANK(Calculations!W108),"",Calculations!W108)-(SUMIFS(BDEQ!I:I,BDEQ!$AG:$AG,About!$B$2,BDEQ!$AH:$AH,$I108)*BDEQ!$C$2*$J108*$K108)</f>
        <v>18237393306811.547</v>
      </c>
      <c r="X108">
        <f>IF(ISBLANK(Calculations!X108),"",Calculations!X108)-(SUMIFS(BDEQ!J:J,BDEQ!$AG:$AG,About!$B$2,BDEQ!$AH:$AH,$I108)*BDEQ!$C$2*$J108*$K108)</f>
        <v>18241052429450.57</v>
      </c>
      <c r="Y108">
        <f>IF(ISBLANK(Calculations!Y108),"",Calculations!Y108)-(SUMIFS(BDEQ!K:K,BDEQ!$AG:$AG,About!$B$2,BDEQ!$AH:$AH,$I108)*BDEQ!$C$2*$J108*$K108)</f>
        <v>18258919220583.434</v>
      </c>
      <c r="Z108">
        <f>IF(ISBLANK(Calculations!Z108),"",Calculations!Z108)-(SUMIFS(BDEQ!L:L,BDEQ!$AG:$AG,About!$B$2,BDEQ!$AH:$AH,$I108)*BDEQ!$C$2*$J108*$K108)</f>
        <v>18294771674839.137</v>
      </c>
      <c r="AA108">
        <f>IF(ISBLANK(Calculations!AA108),"",Calculations!AA108)-(SUMIFS(BDEQ!M:M,BDEQ!$AG:$AG,About!$B$2,BDEQ!$AH:$AH,$I108)*BDEQ!$C$2*$J108*$K108)</f>
        <v>18348832000500.699</v>
      </c>
      <c r="AB108">
        <f>IF(ISBLANK(Calculations!AB108),"",Calculations!AB108)-(SUMIFS(BDEQ!N:N,BDEQ!$AG:$AG,About!$B$2,BDEQ!$AH:$AH,$I108)*BDEQ!$C$2*$J108*$K108)</f>
        <v>18419377827583.336</v>
      </c>
      <c r="AC108">
        <f>IF(ISBLANK(Calculations!AC108),"",Calculations!AC108)-(SUMIFS(BDEQ!O:O,BDEQ!$AG:$AG,About!$B$2,BDEQ!$AH:$AH,$I108)*BDEQ!$C$2*$J108*$K108)</f>
        <v>18501825616450.211</v>
      </c>
      <c r="AD108">
        <f>IF(ISBLANK(Calculations!AD108),"",Calculations!AD108)-(SUMIFS(BDEQ!P:P,BDEQ!$AG:$AG,About!$B$2,BDEQ!$AH:$AH,$I108)*BDEQ!$C$2*$J108*$K108)</f>
        <v>18599280422507.711</v>
      </c>
      <c r="AE108">
        <f>IF(ISBLANK(Calculations!AE108),"",Calculations!AE108)-(SUMIFS(BDEQ!Q:Q,BDEQ!$AG:$AG,About!$B$2,BDEQ!$AH:$AH,$I108)*BDEQ!$C$2*$J108*$K108)</f>
        <v>18712180168317.492</v>
      </c>
      <c r="AF108">
        <f>IF(ISBLANK(Calculations!AF108),"",Calculations!AF108)-(SUMIFS(BDEQ!R:R,BDEQ!$AG:$AG,About!$B$2,BDEQ!$AH:$AH,$I108)*BDEQ!$C$2*$J108*$K108)</f>
        <v>18836360602122.461</v>
      </c>
      <c r="AG108">
        <f>IF(ISBLANK(Calculations!AG108),"",Calculations!AG108)-(SUMIFS(BDEQ!S:S,BDEQ!$AG:$AG,About!$B$2,BDEQ!$AH:$AH,$I108)*BDEQ!$C$2*$J108*$K108)</f>
        <v>18966736095668.277</v>
      </c>
      <c r="AH108">
        <f>IF(ISBLANK(Calculations!AH108),"",Calculations!AH108)-(SUMIFS(BDEQ!T:T,BDEQ!$AG:$AG,About!$B$2,BDEQ!$AH:$AH,$I108)*BDEQ!$C$2*$J108*$K108)</f>
        <v>19099563278440.648</v>
      </c>
      <c r="AI108">
        <f>IF(ISBLANK(Calculations!AI108),"",Calculations!AI108)-(SUMIFS(BDEQ!U:U,BDEQ!$AG:$AG,About!$B$2,BDEQ!$AH:$AH,$I108)*BDEQ!$C$2*$J108*$K108)</f>
        <v>19231519663634.789</v>
      </c>
      <c r="AJ108">
        <f>IF(ISBLANK(Calculations!AJ108),"",Calculations!AJ108)-(SUMIFS(BDEQ!V:V,BDEQ!$AG:$AG,About!$B$2,BDEQ!$AH:$AH,$I108)*BDEQ!$C$2*$J108*$K108)</f>
        <v>19363809704744.555</v>
      </c>
      <c r="AK108">
        <f>IF(ISBLANK(Calculations!AK108),"",Calculations!AK108)-(SUMIFS(BDEQ!W:W,BDEQ!$AG:$AG,About!$B$2,BDEQ!$AH:$AH,$I108)*BDEQ!$C$2*$J108*$K108)</f>
        <v>19551549973874.59</v>
      </c>
      <c r="AL108">
        <f>IF(ISBLANK(Calculations!AL108),"",Calculations!AL108)-(SUMIFS(BDEQ!X:X,BDEQ!$AG:$AG,About!$B$2,BDEQ!$AH:$AH,$I108)*BDEQ!$C$2*$J108*$K108)</f>
        <v>19740676711458.93</v>
      </c>
      <c r="AM108">
        <f>IF(ISBLANK(Calculations!AM108),"",Calculations!AM108)-(SUMIFS(BDEQ!Y:Y,BDEQ!$AG:$AG,About!$B$2,BDEQ!$AH:$AH,$I108)*BDEQ!$C$2*$J108*$K108)</f>
        <v>19931314000887.121</v>
      </c>
      <c r="AN108">
        <f>IF(ISBLANK(Calculations!AN108),"",Calculations!AN108)-(SUMIFS(BDEQ!Z:Z,BDEQ!$AG:$AG,About!$B$2,BDEQ!$AH:$AH,$I108)*BDEQ!$C$2*$J108*$K108)</f>
        <v>20125289480978.719</v>
      </c>
      <c r="AO108">
        <f>IF(ISBLANK(Calculations!AO108),"",Calculations!AO108)-(SUMIFS(BDEQ!AA:AA,BDEQ!$AG:$AG,About!$B$2,BDEQ!$AH:$AH,$I108)*BDEQ!$C$2*$J108*$K108)</f>
        <v>20319885553089.816</v>
      </c>
      <c r="AP108">
        <f>IF(ISBLANK(Calculations!AP108),"",Calculations!AP108)-(SUMIFS(BDEQ!AB:AB,BDEQ!$AG:$AG,About!$B$2,BDEQ!$AH:$AH,$I108)*BDEQ!$C$2*$J108*$K108)</f>
        <v>20515677365730.812</v>
      </c>
      <c r="AQ108">
        <f>IF(ISBLANK(Calculations!AQ108),"",Calculations!AQ108)-(SUMIFS(BDEQ!AC:AC,BDEQ!$AG:$AG,About!$B$2,BDEQ!$AH:$AH,$I108)*BDEQ!$C$2*$J108*$K108)</f>
        <v>20715734200924.164</v>
      </c>
      <c r="AR108">
        <f>IF(ISBLANK(Calculations!AR108),"",Calculations!AR108)-(SUMIFS(BDEQ!AD:AD,BDEQ!$AG:$AG,About!$B$2,BDEQ!$AH:$AH,$I108)*BDEQ!$C$2*$J108*$K108)</f>
        <v>20916819660354.902</v>
      </c>
      <c r="AS108">
        <f>IF(ISBLANK(Calculations!AS108),"",Calculations!AS108)-(SUMIFS(BDEQ!AE:AE,BDEQ!$AG:$AG,About!$B$2,BDEQ!$AH:$AH,$I108)*BDEQ!$C$2*$J108*$K108)</f>
        <v>21120852891382.984</v>
      </c>
      <c r="AT108">
        <f>IF(ISBLANK(Calculations!AT108),"",Calculations!AT108)-(SUMIFS(BDEQ!AF:AF,BDEQ!$AG:$AG,About!$B$2,BDEQ!$AH:$AH,$I108)*BDEQ!$C$2*$J108*$K108)</f>
        <v>21330195394775.891</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0.16279724780888169</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0.49881685127260883</v>
      </c>
      <c r="K110">
        <f>IF(ISBLANK(Calculations!K110),"",Calculations!K110)</f>
        <v>0.16279724780888169</v>
      </c>
      <c r="L110" t="str">
        <f>IF(ISBLANK(Calculations!L110),"",Calculations!L110)</f>
        <v>RESIDENTIAL</v>
      </c>
      <c r="M110" t="str">
        <f>IF(ISBLANK(Calculations!M110),"",Calculations!M110)</f>
        <v>appl</v>
      </c>
      <c r="N110" t="str">
        <f>IF(ISBLANK(Calculations!N110),"",Calculations!N110)</f>
        <v>natural gas</v>
      </c>
      <c r="O110">
        <f t="shared" si="1"/>
        <v>17526368432505.234</v>
      </c>
      <c r="P110">
        <f>IF(ISBLANK(Calculations!P110),"",Calculations!P110)</f>
        <v>17526368432505.234</v>
      </c>
      <c r="Q110">
        <f>IF(ISBLANK(Calculations!Q110),"",Calculations!Q110)</f>
        <v>17526368432505.234</v>
      </c>
      <c r="R110">
        <f>IF(ISBLANK(Calculations!R110),"",Calculations!R110)</f>
        <v>17585437629515.666</v>
      </c>
      <c r="S110">
        <f>IF(ISBLANK(Calculations!S110),"",Calculations!S110)</f>
        <v>17649915535297.664</v>
      </c>
      <c r="T110">
        <f>IF(ISBLANK(Calculations!T110),"",Calculations!T110)</f>
        <v>17723889396554.289</v>
      </c>
      <c r="U110">
        <f>IF(ISBLANK(Calculations!U110),"",Calculations!U110)</f>
        <v>17809971231798.09</v>
      </c>
      <c r="V110">
        <f>IF(ISBLANK(Calculations!V110),"",Calculations!V110)</f>
        <v>17911042250714.699</v>
      </c>
      <c r="W110">
        <f>IF(ISBLANK(Calculations!W110),"",Calculations!W110)</f>
        <v>18022255828498.137</v>
      </c>
      <c r="X110">
        <f>IF(ISBLANK(Calculations!X110),"",Calculations!X110)</f>
        <v>18137810474905.648</v>
      </c>
      <c r="Y110">
        <f>IF(ISBLANK(Calculations!Y110),"",Calculations!Y110)</f>
        <v>18251921296120.672</v>
      </c>
      <c r="Z110">
        <f>IF(ISBLANK(Calculations!Z110),"",Calculations!Z110)</f>
        <v>18366870850981.281</v>
      </c>
      <c r="AA110">
        <f>IF(ISBLANK(Calculations!AA110),"",Calculations!AA110)</f>
        <v>18482410653051.176</v>
      </c>
      <c r="AB110">
        <f>IF(ISBLANK(Calculations!AB110),"",Calculations!AB110)</f>
        <v>18594566069807.094</v>
      </c>
      <c r="AC110">
        <f>IF(ISBLANK(Calculations!AC110),"",Calculations!AC110)</f>
        <v>18703132277724.371</v>
      </c>
      <c r="AD110">
        <f>IF(ISBLANK(Calculations!AD110),"",Calculations!AD110)</f>
        <v>18814504619141.16</v>
      </c>
      <c r="AE110">
        <f>IF(ISBLANK(Calculations!AE110),"",Calculations!AE110)</f>
        <v>18931218056681.676</v>
      </c>
      <c r="AF110">
        <f>IF(ISBLANK(Calculations!AF110),"",Calculations!AF110)</f>
        <v>19053842634965.852</v>
      </c>
      <c r="AG110">
        <f>IF(ISBLANK(Calculations!AG110),"",Calculations!AG110)</f>
        <v>19178015857326.426</v>
      </c>
      <c r="AH110">
        <f>IF(ISBLANK(Calculations!AH110),"",Calculations!AH110)</f>
        <v>19302370975457.039</v>
      </c>
      <c r="AI110">
        <f>IF(ISBLANK(Calculations!AI110),"",Calculations!AI110)</f>
        <v>19425131354819.805</v>
      </c>
      <c r="AJ110">
        <f>IF(ISBLANK(Calculations!AJ110),"",Calculations!AJ110)</f>
        <v>19546002832642.527</v>
      </c>
      <c r="AK110">
        <f>IF(ISBLANK(Calculations!AK110),"",Calculations!AK110)</f>
        <v>19734043127721.539</v>
      </c>
      <c r="AL110">
        <f>IF(ISBLANK(Calculations!AL110),"",Calculations!AL110)</f>
        <v>19922964156818.129</v>
      </c>
      <c r="AM110">
        <f>IF(ISBLANK(Calculations!AM110),"",Calculations!AM110)</f>
        <v>20113374623261.348</v>
      </c>
      <c r="AN110">
        <f>IF(ISBLANK(Calculations!AN110),"",Calculations!AN110)</f>
        <v>20305731911101</v>
      </c>
      <c r="AO110">
        <f>IF(ISBLANK(Calculations!AO110),"",Calculations!AO110)</f>
        <v>20500185131372.824</v>
      </c>
      <c r="AP110">
        <f>IF(ISBLANK(Calculations!AP110),"",Calculations!AP110)</f>
        <v>20696725936972.137</v>
      </c>
      <c r="AQ110">
        <f>IF(ISBLANK(Calculations!AQ110),"",Calculations!AQ110)</f>
        <v>20895551801911.453</v>
      </c>
      <c r="AR110">
        <f>IF(ISBLANK(Calculations!AR110),"",Calculations!AR110)</f>
        <v>21096433232339.887</v>
      </c>
      <c r="AS110">
        <f>IF(ISBLANK(Calculations!AS110),"",Calculations!AS110)</f>
        <v>21299661182535.395</v>
      </c>
      <c r="AT110">
        <f>IF(ISBLANK(Calculations!AT110),"",Calculations!AT110)</f>
        <v>21505450740148.391</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6.7387420688317892E-2</v>
      </c>
      <c r="K111">
        <f>IF(ISBLANK(Calculations!K111),"",Calculations!K111)</f>
        <v>0.16279724780888169</v>
      </c>
      <c r="L111" t="str">
        <f>IF(ISBLANK(Calculations!L111),"",Calculations!L111)</f>
        <v>RESIDENTIAL</v>
      </c>
      <c r="M111" t="str">
        <f>IF(ISBLANK(Calculations!M111),"",Calculations!M111)</f>
        <v>appl</v>
      </c>
      <c r="N111" t="str">
        <f>IF(ISBLANK(Calculations!N111),"",Calculations!N111)</f>
        <v>petroleum diesel</v>
      </c>
      <c r="O111">
        <f t="shared" si="1"/>
        <v>76793406.374982148</v>
      </c>
      <c r="P111">
        <f>IF(ISBLANK(Calculations!P111),"",Calculations!P111)</f>
        <v>76793406.374982148</v>
      </c>
      <c r="Q111">
        <f>IF(ISBLANK(Calculations!Q111),"",Calculations!Q111)</f>
        <v>76793406.374982148</v>
      </c>
      <c r="R111">
        <f>IF(ISBLANK(Calculations!R111),"",Calculations!R111)</f>
        <v>73441654.913392171</v>
      </c>
      <c r="S111">
        <f>IF(ISBLANK(Calculations!S111),"",Calculations!S111)</f>
        <v>69616135.682513162</v>
      </c>
      <c r="T111">
        <f>IF(ISBLANK(Calculations!T111),"",Calculations!T111)</f>
        <v>65642906.069831751</v>
      </c>
      <c r="U111">
        <f>IF(ISBLANK(Calculations!U111),"",Calculations!U111)</f>
        <v>61833330.437274233</v>
      </c>
      <c r="V111">
        <f>IF(ISBLANK(Calculations!V111),"",Calculations!V111)</f>
        <v>58450176.117099203</v>
      </c>
      <c r="W111">
        <f>IF(ISBLANK(Calculations!W111),"",Calculations!W111)</f>
        <v>55648055.06116353</v>
      </c>
      <c r="X111">
        <f>IF(ISBLANK(Calculations!X111),"",Calculations!X111)</f>
        <v>53484407.510061614</v>
      </c>
      <c r="Y111">
        <f>IF(ISBLANK(Calculations!Y111),"",Calculations!Y111)</f>
        <v>51932624.116474137</v>
      </c>
      <c r="Z111">
        <f>IF(ISBLANK(Calculations!Z111),"",Calculations!Z111)</f>
        <v>50930609.189054556</v>
      </c>
      <c r="AA111">
        <f>IF(ISBLANK(Calculations!AA111),"",Calculations!AA111)</f>
        <v>50371943.786388569</v>
      </c>
      <c r="AB111">
        <f>IF(ISBLANK(Calculations!AB111),"",Calculations!AB111)</f>
        <v>50127279.449715413</v>
      </c>
      <c r="AC111">
        <f>IF(ISBLANK(Calculations!AC111),"",Calculations!AC111)</f>
        <v>50088562.471035518</v>
      </c>
      <c r="AD111">
        <f>IF(ISBLANK(Calculations!AD111),"",Calculations!AD111)</f>
        <v>50190828.455731295</v>
      </c>
      <c r="AE111">
        <f>IF(ISBLANK(Calculations!AE111),"",Calculations!AE111)</f>
        <v>50382324.859655879</v>
      </c>
      <c r="AF111">
        <f>IF(ISBLANK(Calculations!AF111),"",Calculations!AF111)</f>
        <v>50627779.300769649</v>
      </c>
      <c r="AG111">
        <f>IF(ISBLANK(Calculations!AG111),"",Calculations!AG111)</f>
        <v>50895050.772104636</v>
      </c>
      <c r="AH111">
        <f>IF(ISBLANK(Calculations!AH111),"",Calculations!AH111)</f>
        <v>51170944.799825236</v>
      </c>
      <c r="AI111">
        <f>IF(ISBLANK(Calculations!AI111),"",Calculations!AI111)</f>
        <v>51446033.812958531</v>
      </c>
      <c r="AJ111">
        <f>IF(ISBLANK(Calculations!AJ111),"",Calculations!AJ111)</f>
        <v>51717487.157990471</v>
      </c>
      <c r="AK111">
        <f>IF(ISBLANK(Calculations!AK111),"",Calculations!AK111)</f>
        <v>52201455.213081948</v>
      </c>
      <c r="AL111">
        <f>IF(ISBLANK(Calculations!AL111),"",Calculations!AL111)</f>
        <v>52688807.301480681</v>
      </c>
      <c r="AM111">
        <f>IF(ISBLANK(Calculations!AM111),"",Calculations!AM111)</f>
        <v>53181593.889193781</v>
      </c>
      <c r="AN111">
        <f>IF(ISBLANK(Calculations!AN111),"",Calculations!AN111)</f>
        <v>53681322.905225284</v>
      </c>
      <c r="AO111">
        <f>IF(ISBLANK(Calculations!AO111),"",Calculations!AO111)</f>
        <v>54188526.901588246</v>
      </c>
      <c r="AP111">
        <f>IF(ISBLANK(Calculations!AP111),"",Calculations!AP111)</f>
        <v>54702598.166391872</v>
      </c>
      <c r="AQ111">
        <f>IF(ISBLANK(Calculations!AQ111),"",Calculations!AQ111)</f>
        <v>55223777.121573821</v>
      </c>
      <c r="AR111">
        <f>IF(ISBLANK(Calculations!AR111),"",Calculations!AR111)</f>
        <v>55751120.108039446</v>
      </c>
      <c r="AS111">
        <f>IF(ISBLANK(Calculations!AS111),"",Calculations!AS111)</f>
        <v>56285073.567547508</v>
      </c>
      <c r="AT111">
        <f>IF(ISBLANK(Calculations!AT111),"",Calculations!AT111)</f>
        <v>56826297.957160249</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0.16279724780888169</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0.16279724780888169</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0.16279724780888169</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0.16279724780888169</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0.32887397691403547</v>
      </c>
      <c r="K116">
        <f>IF(ISBLANK(Calculations!K116),"",Calculations!K116)</f>
        <v>0.16279724780888169</v>
      </c>
      <c r="L116" t="str">
        <f>IF(ISBLANK(Calculations!L116),"",Calculations!L116)</f>
        <v>RESIDENTIAL</v>
      </c>
      <c r="M116" t="str">
        <f>IF(ISBLANK(Calculations!M116),"",Calculations!M116)</f>
        <v>appl</v>
      </c>
      <c r="N116" t="str">
        <f>IF(ISBLANK(Calculations!N116),"",Calculations!N116)</f>
        <v>LPG propane or butane</v>
      </c>
      <c r="O116">
        <f t="shared" si="1"/>
        <v>688253850272.31946</v>
      </c>
      <c r="P116">
        <f>IF(ISBLANK(Calculations!P116),"",Calculations!P116)</f>
        <v>688253850272.31946</v>
      </c>
      <c r="Q116">
        <f>IF(ISBLANK(Calculations!Q116),"",Calculations!Q116)</f>
        <v>688253850272.31946</v>
      </c>
      <c r="R116">
        <f>IF(ISBLANK(Calculations!R116),"",Calculations!R116)</f>
        <v>681100743389.42078</v>
      </c>
      <c r="S116">
        <f>IF(ISBLANK(Calculations!S116),"",Calculations!S116)</f>
        <v>676909381262.83069</v>
      </c>
      <c r="T116">
        <f>IF(ISBLANK(Calculations!T116),"",Calculations!T116)</f>
        <v>675143672189.46436</v>
      </c>
      <c r="U116">
        <f>IF(ISBLANK(Calculations!U116),"",Calculations!U116)</f>
        <v>675204610498.74609</v>
      </c>
      <c r="V116">
        <f>IF(ISBLANK(Calculations!V116),"",Calculations!V116)</f>
        <v>676655258991.37585</v>
      </c>
      <c r="W116">
        <f>IF(ISBLANK(Calculations!W116),"",Calculations!W116)</f>
        <v>678957807900.45239</v>
      </c>
      <c r="X116">
        <f>IF(ISBLANK(Calculations!X116),"",Calculations!X116)</f>
        <v>681720392537.69958</v>
      </c>
      <c r="Y116">
        <f>IF(ISBLANK(Calculations!Y116),"",Calculations!Y116)</f>
        <v>684621454124.16931</v>
      </c>
      <c r="Z116">
        <f>IF(ISBLANK(Calculations!Z116),"",Calculations!Z116)</f>
        <v>687714172468.80408</v>
      </c>
      <c r="AA116">
        <f>IF(ISBLANK(Calculations!AA116),"",Calculations!AA116)</f>
        <v>690968102546.23877</v>
      </c>
      <c r="AB116">
        <f>IF(ISBLANK(Calculations!AB116),"",Calculations!AB116)</f>
        <v>694200811031.42676</v>
      </c>
      <c r="AC116">
        <f>IF(ISBLANK(Calculations!AC116),"",Calculations!AC116)</f>
        <v>697337469595.7002</v>
      </c>
      <c r="AD116">
        <f>IF(ISBLANK(Calculations!AD116),"",Calculations!AD116)</f>
        <v>700558879222.26233</v>
      </c>
      <c r="AE116">
        <f>IF(ISBLANK(Calculations!AE116),"",Calculations!AE116)</f>
        <v>703940993263.88098</v>
      </c>
      <c r="AF116">
        <f>IF(ISBLANK(Calculations!AF116),"",Calculations!AF116)</f>
        <v>707525329665.5752</v>
      </c>
      <c r="AG116">
        <f>IF(ISBLANK(Calculations!AG116),"",Calculations!AG116)</f>
        <v>711153700365.10132</v>
      </c>
      <c r="AH116">
        <f>IF(ISBLANK(Calculations!AH116),"",Calculations!AH116)</f>
        <v>714786370249.40881</v>
      </c>
      <c r="AI116">
        <f>IF(ISBLANK(Calculations!AI116),"",Calculations!AI116)</f>
        <v>718364457094.62244</v>
      </c>
      <c r="AJ116">
        <f>IF(ISBLANK(Calculations!AJ116),"",Calculations!AJ116)</f>
        <v>721879621961.09448</v>
      </c>
      <c r="AK116">
        <f>IF(ISBLANK(Calculations!AK116),"",Calculations!AK116)</f>
        <v>729090638538.34717</v>
      </c>
      <c r="AL116">
        <f>IF(ISBLANK(Calculations!AL116),"",Calculations!AL116)</f>
        <v>736314218694.3927</v>
      </c>
      <c r="AM116">
        <f>IF(ISBLANK(Calculations!AM116),"",Calculations!AM116)</f>
        <v>743567995914.94922</v>
      </c>
      <c r="AN116">
        <f>IF(ISBLANK(Calculations!AN116),"",Calculations!AN116)</f>
        <v>750866976477.60938</v>
      </c>
      <c r="AO116">
        <f>IF(ISBLANK(Calculations!AO116),"",Calculations!AO116)</f>
        <v>758218670426.14868</v>
      </c>
      <c r="AP116">
        <f>IF(ISBLANK(Calculations!AP116),"",Calculations!AP116)</f>
        <v>765626682462.58435</v>
      </c>
      <c r="AQ116">
        <f>IF(ISBLANK(Calculations!AQ116),"",Calculations!AQ116)</f>
        <v>773098405803.3374</v>
      </c>
      <c r="AR116">
        <f>IF(ISBLANK(Calculations!AR116),"",Calculations!AR116)</f>
        <v>780631699793.30981</v>
      </c>
      <c r="AS116">
        <f>IF(ISBLANK(Calculations!AS116),"",Calculations!AS116)</f>
        <v>788237086042.60229</v>
      </c>
      <c r="AT116">
        <f>IF(ISBLANK(Calculations!AT116),"",Calculations!AT116)</f>
        <v>795924040314.59106</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0.16279724780888169</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0.43838465169117469</v>
      </c>
      <c r="K121">
        <f>IF(ISBLANK(Calculations!K121),"",Calculations!K121)</f>
        <v>0.16279724780888169</v>
      </c>
      <c r="L121" t="str">
        <f>IF(ISBLANK(Calculations!L121),"",Calculations!L121)</f>
        <v>RESIDENTIAL</v>
      </c>
      <c r="M121" t="str">
        <f>IF(ISBLANK(Calculations!M121),"",Calculations!M121)</f>
        <v>other</v>
      </c>
      <c r="N121" t="str">
        <f>IF(ISBLANK(Calculations!N121),"",Calculations!N121)</f>
        <v>electricity</v>
      </c>
      <c r="O121">
        <f t="shared" si="1"/>
        <v>37701410861215.508</v>
      </c>
      <c r="P121">
        <f>IF(ISBLANK(Calculations!P121),"",Calculations!P121)-(SUMIFS(BDEQ!B:B,BDEQ!$AG:$AG,About!$B$2,BDEQ!$AH:$AH,$I121)*BDEQ!$C$2*$J121*$K121)</f>
        <v>37701410861215.508</v>
      </c>
      <c r="Q121">
        <f>IF(ISBLANK(Calculations!Q121),"",Calculations!Q121)-(SUMIFS(BDEQ!C:C,BDEQ!$AG:$AG,About!$B$2,BDEQ!$AH:$AH,$I121)*BDEQ!$C$2*$J121*$K121)</f>
        <v>37701410861215.508</v>
      </c>
      <c r="R121">
        <f>IF(ISBLANK(Calculations!R121),"",Calculations!R121)-(SUMIFS(BDEQ!D:D,BDEQ!$AG:$AG,About!$B$2,BDEQ!$AH:$AH,$I121)*BDEQ!$C$2*$J121*$K121)</f>
        <v>38272755645843.68</v>
      </c>
      <c r="S121">
        <f>IF(ISBLANK(Calculations!S121),"",Calculations!S121)-(SUMIFS(BDEQ!E:E,BDEQ!$AG:$AG,About!$B$2,BDEQ!$AH:$AH,$I121)*BDEQ!$C$2*$J121*$K121)</f>
        <v>38941606598731.336</v>
      </c>
      <c r="T121">
        <f>IF(ISBLANK(Calculations!T121),"",Calculations!T121)-(SUMIFS(BDEQ!F:F,BDEQ!$AG:$AG,About!$B$2,BDEQ!$AH:$AH,$I121)*BDEQ!$C$2*$J121*$K121)</f>
        <v>39666102658236.031</v>
      </c>
      <c r="U121">
        <f>IF(ISBLANK(Calculations!U121),"",Calculations!U121)-(SUMIFS(BDEQ!G:G,BDEQ!$AG:$AG,About!$B$2,BDEQ!$AH:$AH,$I121)*BDEQ!$C$2*$J121*$K121)</f>
        <v>40398131209519.68</v>
      </c>
      <c r="V121">
        <f>IF(ISBLANK(Calculations!V121),"",Calculations!V121)-(SUMIFS(BDEQ!H:H,BDEQ!$AG:$AG,About!$B$2,BDEQ!$AH:$AH,$I121)*BDEQ!$C$2*$J121*$K121)</f>
        <v>41076817889787.156</v>
      </c>
      <c r="W121">
        <f>IF(ISBLANK(Calculations!W121),"",Calculations!W121)-(SUMIFS(BDEQ!I:I,BDEQ!$AG:$AG,About!$B$2,BDEQ!$AH:$AH,$I121)*BDEQ!$C$2*$J121*$K121)</f>
        <v>41763584199432.539</v>
      </c>
      <c r="X121">
        <f>IF(ISBLANK(Calculations!X121),"",Calculations!X121)-(SUMIFS(BDEQ!J:J,BDEQ!$AG:$AG,About!$B$2,BDEQ!$AH:$AH,$I121)*BDEQ!$C$2*$J121*$K121)</f>
        <v>42495906088859.062</v>
      </c>
      <c r="Y121">
        <f>IF(ISBLANK(Calculations!Y121),"",Calculations!Y121)-(SUMIFS(BDEQ!K:K,BDEQ!$AG:$AG,About!$B$2,BDEQ!$AH:$AH,$I121)*BDEQ!$C$2*$J121*$K121)</f>
        <v>43165385086326.727</v>
      </c>
      <c r="Z121">
        <f>IF(ISBLANK(Calculations!Z121),"",Calculations!Z121)-(SUMIFS(BDEQ!L:L,BDEQ!$AG:$AG,About!$B$2,BDEQ!$AH:$AH,$I121)*BDEQ!$C$2*$J121*$K121)</f>
        <v>43775038293174.742</v>
      </c>
      <c r="AA121">
        <f>IF(ISBLANK(Calculations!AA121),"",Calculations!AA121)-(SUMIFS(BDEQ!M:M,BDEQ!$AG:$AG,About!$B$2,BDEQ!$AH:$AH,$I121)*BDEQ!$C$2*$J121*$K121)</f>
        <v>44359362690209.781</v>
      </c>
      <c r="AB121">
        <f>IF(ISBLANK(Calculations!AB121),"",Calculations!AB121)-(SUMIFS(BDEQ!N:N,BDEQ!$AG:$AG,About!$B$2,BDEQ!$AH:$AH,$I121)*BDEQ!$C$2*$J121*$K121)</f>
        <v>44942651824049.242</v>
      </c>
      <c r="AC121">
        <f>IF(ISBLANK(Calculations!AC121),"",Calculations!AC121)-(SUMIFS(BDEQ!O:O,BDEQ!$AG:$AG,About!$B$2,BDEQ!$AH:$AH,$I121)*BDEQ!$C$2*$J121*$K121)</f>
        <v>45584047138740.078</v>
      </c>
      <c r="AD121">
        <f>IF(ISBLANK(Calculations!AD121),"",Calculations!AD121)-(SUMIFS(BDEQ!P:P,BDEQ!$AG:$AG,About!$B$2,BDEQ!$AH:$AH,$I121)*BDEQ!$C$2*$J121*$K121)</f>
        <v>46347038483740.805</v>
      </c>
      <c r="AE121">
        <f>IF(ISBLANK(Calculations!AE121),"",Calculations!AE121)-(SUMIFS(BDEQ!Q:Q,BDEQ!$AG:$AG,About!$B$2,BDEQ!$AH:$AH,$I121)*BDEQ!$C$2*$J121*$K121)</f>
        <v>47154070567940.578</v>
      </c>
      <c r="AF121">
        <f>IF(ISBLANK(Calculations!AF121),"",Calculations!AF121)-(SUMIFS(BDEQ!R:R,BDEQ!$AG:$AG,About!$B$2,BDEQ!$AH:$AH,$I121)*BDEQ!$C$2*$J121*$K121)</f>
        <v>47926783791068.852</v>
      </c>
      <c r="AG121">
        <f>IF(ISBLANK(Calculations!AG121),"",Calculations!AG121)-(SUMIFS(BDEQ!S:S,BDEQ!$AG:$AG,About!$B$2,BDEQ!$AH:$AH,$I121)*BDEQ!$C$2*$J121*$K121)</f>
        <v>48777764411347.289</v>
      </c>
      <c r="AH121">
        <f>IF(ISBLANK(Calculations!AH121),"",Calculations!AH121)-(SUMIFS(BDEQ!T:T,BDEQ!$AG:$AG,About!$B$2,BDEQ!$AH:$AH,$I121)*BDEQ!$C$2*$J121*$K121)</f>
        <v>49620989524390.852</v>
      </c>
      <c r="AI121">
        <f>IF(ISBLANK(Calculations!AI121),"",Calculations!AI121)-(SUMIFS(BDEQ!U:U,BDEQ!$AG:$AG,About!$B$2,BDEQ!$AH:$AH,$I121)*BDEQ!$C$2*$J121*$K121)</f>
        <v>50365383913111.18</v>
      </c>
      <c r="AJ121">
        <f>IF(ISBLANK(Calculations!AJ121),"",Calculations!AJ121)-(SUMIFS(BDEQ!V:V,BDEQ!$AG:$AG,About!$B$2,BDEQ!$AH:$AH,$I121)*BDEQ!$C$2*$J121*$K121)</f>
        <v>50792902134789.195</v>
      </c>
      <c r="AK121">
        <f>IF(ISBLANK(Calculations!AK121),"",Calculations!AK121)-(SUMIFS(BDEQ!W:W,BDEQ!$AG:$AG,About!$B$2,BDEQ!$AH:$AH,$I121)*BDEQ!$C$2*$J121*$K121)</f>
        <v>51199923897786.914</v>
      </c>
      <c r="AL121">
        <f>IF(ISBLANK(Calculations!AL121),"",Calculations!AL121)-(SUMIFS(BDEQ!X:X,BDEQ!$AG:$AG,About!$B$2,BDEQ!$AH:$AH,$I121)*BDEQ!$C$2*$J121*$K121)</f>
        <v>51968750044645.344</v>
      </c>
      <c r="AM121">
        <f>IF(ISBLANK(Calculations!AM121),"",Calculations!AM121)-(SUMIFS(BDEQ!Y:Y,BDEQ!$AG:$AG,About!$B$2,BDEQ!$AH:$AH,$I121)*BDEQ!$C$2*$J121*$K121)</f>
        <v>52727063467773.359</v>
      </c>
      <c r="AN121">
        <f>IF(ISBLANK(Calculations!AN121),"",Calculations!AN121)-(SUMIFS(BDEQ!Z:Z,BDEQ!$AG:$AG,About!$B$2,BDEQ!$AH:$AH,$I121)*BDEQ!$C$2*$J121*$K121)</f>
        <v>53323255935172.352</v>
      </c>
      <c r="AO121">
        <f>IF(ISBLANK(Calculations!AO121),"",Calculations!AO121)-(SUMIFS(BDEQ!AA:AA,BDEQ!$AG:$AG,About!$B$2,BDEQ!$AH:$AH,$I121)*BDEQ!$C$2*$J121*$K121)</f>
        <v>53755190746028.172</v>
      </c>
      <c r="AP121">
        <f>IF(ISBLANK(Calculations!AP121),"",Calculations!AP121)-(SUMIFS(BDEQ!AB:AB,BDEQ!$AG:$AG,About!$B$2,BDEQ!$AH:$AH,$I121)*BDEQ!$C$2*$J121*$K121)</f>
        <v>54106347471315.242</v>
      </c>
      <c r="AQ121">
        <f>IF(ISBLANK(Calculations!AQ121),"",Calculations!AQ121)-(SUMIFS(BDEQ!AC:AC,BDEQ!$AG:$AG,About!$B$2,BDEQ!$AH:$AH,$I121)*BDEQ!$C$2*$J121*$K121)</f>
        <v>54307171312667.641</v>
      </c>
      <c r="AR121">
        <f>IF(ISBLANK(Calculations!AR121),"",Calculations!AR121)-(SUMIFS(BDEQ!AD:AD,BDEQ!$AG:$AG,About!$B$2,BDEQ!$AH:$AH,$I121)*BDEQ!$C$2*$J121*$K121)</f>
        <v>54409856283853.344</v>
      </c>
      <c r="AS121">
        <f>IF(ISBLANK(Calculations!AS121),"",Calculations!AS121)-(SUMIFS(BDEQ!AE:AE,BDEQ!$AG:$AG,About!$B$2,BDEQ!$AH:$AH,$I121)*BDEQ!$C$2*$J121*$K121)</f>
        <v>54495880564294.648</v>
      </c>
      <c r="AT121">
        <f>IF(ISBLANK(Calculations!AT121),"",Calculations!AT121)-(SUMIFS(BDEQ!AF:AF,BDEQ!$AG:$AG,About!$B$2,BDEQ!$AH:$AH,$I121)*BDEQ!$C$2*$J121*$K121)</f>
        <v>54543503889231.914</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0.16279724780888169</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0.16279724780888169</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0.16279724780888169</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0.16279724780888169</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0.16279724780888169</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0.16279724780888169</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0.16279724780888169</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0.16279724780888169</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0.16279724780888169</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1.4213495677664174E-2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7169869973136.5938</v>
      </c>
      <c r="P134">
        <f>IF(ISBLANK(Calculations!P134),"",Calculations!P134)</f>
        <v>7169869973136.5938</v>
      </c>
      <c r="Q134">
        <f>IF(ISBLANK(Calculations!Q134),"",Calculations!Q134)</f>
        <v>7169869973136.5938</v>
      </c>
      <c r="R134">
        <f>IF(ISBLANK(Calculations!R134),"",Calculations!R134)</f>
        <v>7235887934191.6924</v>
      </c>
      <c r="S134">
        <f>IF(ISBLANK(Calculations!S134),"",Calculations!S134)</f>
        <v>7297390232011.168</v>
      </c>
      <c r="T134">
        <f>IF(ISBLANK(Calculations!T134),"",Calculations!T134)</f>
        <v>7355207241393.8564</v>
      </c>
      <c r="U134">
        <f>IF(ISBLANK(Calculations!U134),"",Calculations!U134)</f>
        <v>7410717667804.3555</v>
      </c>
      <c r="V134">
        <f>IF(ISBLANK(Calculations!V134),"",Calculations!V134)</f>
        <v>7463523947892.4453</v>
      </c>
      <c r="W134">
        <f>IF(ISBLANK(Calculations!W134),"",Calculations!W134)</f>
        <v>7515905321801.2939</v>
      </c>
      <c r="X134">
        <f>IF(ISBLANK(Calculations!X134),"",Calculations!X134)</f>
        <v>7565565057543.5332</v>
      </c>
      <c r="Y134">
        <f>IF(ISBLANK(Calculations!Y134),"",Calculations!Y134)</f>
        <v>7613404649027.3818</v>
      </c>
      <c r="Z134">
        <f>IF(ISBLANK(Calculations!Z134),"",Calculations!Z134)</f>
        <v>7655928547833.5088</v>
      </c>
      <c r="AA134">
        <f>IF(ISBLANK(Calculations!AA134),"",Calculations!AA134)</f>
        <v>7694571626740.5283</v>
      </c>
      <c r="AB134">
        <f>IF(ISBLANK(Calculations!AB134),"",Calculations!AB134)</f>
        <v>7727665778816.1719</v>
      </c>
      <c r="AC134">
        <f>IF(ISBLANK(Calculations!AC134),"",Calculations!AC134)</f>
        <v>7754273914221.1025</v>
      </c>
      <c r="AD134">
        <f>IF(ISBLANK(Calculations!AD134),"",Calculations!AD134)</f>
        <v>7775195131865.0732</v>
      </c>
      <c r="AE134">
        <f>IF(ISBLANK(Calculations!AE134),"",Calculations!AE134)</f>
        <v>7789589825425.7471</v>
      </c>
      <c r="AF134">
        <f>IF(ISBLANK(Calculations!AF134),"",Calculations!AF134)</f>
        <v>7799619656052.6416</v>
      </c>
      <c r="AG134">
        <f>IF(ISBLANK(Calculations!AG134),"",Calculations!AG134)</f>
        <v>7804258047726.3896</v>
      </c>
      <c r="AH134">
        <f>IF(ISBLANK(Calculations!AH134),"",Calculations!AH134)</f>
        <v>7807232462880.4033</v>
      </c>
      <c r="AI134">
        <f>IF(ISBLANK(Calculations!AI134),"",Calculations!AI134)</f>
        <v>7807784136411.709</v>
      </c>
      <c r="AJ134">
        <f>IF(ISBLANK(Calculations!AJ134),"",Calculations!AJ134)</f>
        <v>7806910765453.7109</v>
      </c>
      <c r="AK134">
        <f>IF(ISBLANK(Calculations!AK134),"",Calculations!AK134)</f>
        <v>7804190018821.4355</v>
      </c>
      <c r="AL134">
        <f>IF(ISBLANK(Calculations!AL134),"",Calculations!AL134)</f>
        <v>7802153695191.584</v>
      </c>
      <c r="AM134">
        <f>IF(ISBLANK(Calculations!AM134),"",Calculations!AM134)</f>
        <v>7798958947198.7754</v>
      </c>
      <c r="AN134">
        <f>IF(ISBLANK(Calculations!AN134),"",Calculations!AN134)</f>
        <v>7796314263135.8115</v>
      </c>
      <c r="AO134">
        <f>IF(ISBLANK(Calculations!AO134),"",Calculations!AO134)</f>
        <v>7793364168255.3193</v>
      </c>
      <c r="AP134">
        <f>IF(ISBLANK(Calculations!AP134),"",Calculations!AP134)</f>
        <v>7789388570068.6221</v>
      </c>
      <c r="AQ134">
        <f>IF(ISBLANK(Calculations!AQ134),"",Calculations!AQ134)</f>
        <v>7786621438547.0303</v>
      </c>
      <c r="AR134">
        <f>IF(ISBLANK(Calculations!AR134),"",Calculations!AR134)</f>
        <v>7782104068651.9932</v>
      </c>
      <c r="AS134">
        <f>IF(ISBLANK(Calculations!AS134),"",Calculations!AS134)</f>
        <v>7776011296102.9688</v>
      </c>
      <c r="AT134">
        <f>IF(ISBLANK(Calculations!AT134),"",Calculations!AT134)</f>
        <v>7770349758364.0332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0.32231234298964934</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59723832531296.039</v>
      </c>
      <c r="P136">
        <f>IF(ISBLANK(Calculations!P136),"",Calculations!P136)</f>
        <v>59723832531296.039</v>
      </c>
      <c r="Q136">
        <f>IF(ISBLANK(Calculations!Q136),"",Calculations!Q136)</f>
        <v>59723832531296.039</v>
      </c>
      <c r="R136">
        <f>IF(ISBLANK(Calculations!R136),"",Calculations!R136)</f>
        <v>59457854176796.266</v>
      </c>
      <c r="S136" s="99">
        <f>IF(ISBLANK(Calculations!S136),"",Calculations!S136 + ('IRA Buildings Changes'!$F$38/($AB$133-$R$133)*(S133-$R$133)))</f>
        <v>59067220153479.211</v>
      </c>
      <c r="T136" s="99">
        <f>IF(ISBLANK(Calculations!T136),"",Calculations!T136 + ('IRA Buildings Changes'!$F$38/($AB$133-$R$133)*(T133-$R$133)))</f>
        <v>58661387316351.148</v>
      </c>
      <c r="U136" s="99">
        <f>IF(ISBLANK(Calculations!U136),"",Calculations!U136 + ('IRA Buildings Changes'!$F$38/($AB$133-$R$133)*(U133-$R$133)))</f>
        <v>58254913602972.367</v>
      </c>
      <c r="V136" s="99">
        <f>IF(ISBLANK(Calculations!V136),"",Calculations!V136 + ('IRA Buildings Changes'!$F$38/($AB$133-$R$133)*(V133-$R$133)))</f>
        <v>57852338890849.742</v>
      </c>
      <c r="W136" s="99">
        <f>IF(ISBLANK(Calculations!W136),"",Calculations!W136 + ('IRA Buildings Changes'!$F$38/($AB$133-$R$133)*(W133-$R$133)))</f>
        <v>57478937050748.141</v>
      </c>
      <c r="X136" s="99">
        <f>IF(ISBLANK(Calculations!X136),"",Calculations!X136 + ('IRA Buildings Changes'!$F$38/($AB$133-$R$133)*(X133-$R$133)))</f>
        <v>57128673705464.32</v>
      </c>
      <c r="Y136" s="99">
        <f>IF(ISBLANK(Calculations!Y136),"",Calculations!Y136 + ('IRA Buildings Changes'!$F$38/($AB$133-$R$133)*(Y133-$R$133)))</f>
        <v>56819952289762.711</v>
      </c>
      <c r="Z136" s="99">
        <f>IF(ISBLANK(Calculations!Z136),"",Calculations!Z136 + ('IRA Buildings Changes'!$F$38/($AB$133-$R$133)*(Z133-$R$133)))</f>
        <v>56538195276504.734</v>
      </c>
      <c r="AA136" s="99">
        <f>IF(ISBLANK(Calculations!AA136),"",Calculations!AA136 + ('IRA Buildings Changes'!$F$38/($AB$133-$R$133)*(AA133-$R$133)))</f>
        <v>56300930952809.273</v>
      </c>
      <c r="AB136" s="98">
        <f>IF(ISBLANK(Calculations!AB136),"",Calculations!AB136 + 'IRA Buildings Changes'!F38)</f>
        <v>56102468149776.266</v>
      </c>
      <c r="AC136" s="99">
        <f>IF(ISBLANK(Calculations!AC136),"",Calculations!AC136 + 'IRA Buildings Changes'!$F$38)</f>
        <v>56037708197616.523</v>
      </c>
      <c r="AD136" s="99">
        <f>IF(ISBLANK(Calculations!AD136),"",Calculations!AD136 + 'IRA Buildings Changes'!$F$38)</f>
        <v>56009099677410.734</v>
      </c>
      <c r="AE136" s="99">
        <f>IF(ISBLANK(Calculations!AE136),"",Calculations!AE136 + 'IRA Buildings Changes'!$F$38)</f>
        <v>56001476261609.078</v>
      </c>
      <c r="AF136" s="99">
        <f>IF(ISBLANK(Calculations!AF136),"",Calculations!AF136 + 'IRA Buildings Changes'!$F$38)</f>
        <v>56018846085933.609</v>
      </c>
      <c r="AG136" s="99">
        <f>IF(ISBLANK(Calculations!AG136),"",Calculations!AG136 + 'IRA Buildings Changes'!$F$38)</f>
        <v>56039806888952.977</v>
      </c>
      <c r="AH136" s="99">
        <f>IF(ISBLANK(Calculations!AH136),"",Calculations!AH136 + 'IRA Buildings Changes'!$F$38)</f>
        <v>56079985102346</v>
      </c>
      <c r="AI136" s="99">
        <f>IF(ISBLANK(Calculations!AI136),"",Calculations!AI136 + 'IRA Buildings Changes'!$F$38)</f>
        <v>56123218000310.461</v>
      </c>
      <c r="AJ136" s="99">
        <f>IF(ISBLANK(Calculations!AJ136),"",Calculations!AJ136 + 'IRA Buildings Changes'!$F$38)</f>
        <v>56169203060659.25</v>
      </c>
      <c r="AK136" s="99">
        <f>IF(ISBLANK(Calculations!AK136),"",Calculations!AK136 + 'IRA Buildings Changes'!$F$38)</f>
        <v>56207616937592.664</v>
      </c>
      <c r="AL136" s="99">
        <f>IF(ISBLANK(Calculations!AL136),"",Calculations!AL136 + 'IRA Buildings Changes'!$F$38)</f>
        <v>56253472236373.984</v>
      </c>
      <c r="AM136" s="99">
        <f>IF(ISBLANK(Calculations!AM136),"",Calculations!AM136 + 'IRA Buildings Changes'!$F$38)</f>
        <v>56290272446312.219</v>
      </c>
      <c r="AN136" s="99">
        <f>IF(ISBLANK(Calculations!AN136),"",Calculations!AN136 + 'IRA Buildings Changes'!$F$38)</f>
        <v>56329075150521.328</v>
      </c>
      <c r="AO136" s="99">
        <f>IF(ISBLANK(Calculations!AO136),"",Calculations!AO136 + 'IRA Buildings Changes'!$F$38)</f>
        <v>56363318998050.258</v>
      </c>
      <c r="AP136" s="99">
        <f>IF(ISBLANK(Calculations!AP136),"",Calculations!AP136 + 'IRA Buildings Changes'!$F$38)</f>
        <v>56387615862104.406</v>
      </c>
      <c r="AQ136" s="99">
        <f>IF(ISBLANK(Calculations!AQ136),"",Calculations!AQ136 + 'IRA Buildings Changes'!$F$38)</f>
        <v>56419662558547.633</v>
      </c>
      <c r="AR136" s="99">
        <f>IF(ISBLANK(Calculations!AR136),"",Calculations!AR136 + 'IRA Buildings Changes'!$F$38)</f>
        <v>56437892041107.68</v>
      </c>
      <c r="AS136" s="99">
        <f>IF(ISBLANK(Calculations!AS136),"",Calculations!AS136 + 'IRA Buildings Changes'!$F$38)</f>
        <v>56444316594442.523</v>
      </c>
      <c r="AT136" s="99">
        <f>IF(ISBLANK(Calculations!AT136),"",Calculations!AT136 + 'IRA Buildings Changes'!$F$38)</f>
        <v>56454536330077.82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0</v>
      </c>
      <c r="P137">
        <f>IF(ISBLANK(Calculations!P137),"",Calculations!P137)</f>
        <v>0</v>
      </c>
      <c r="Q137">
        <f>IF(ISBLANK(Calculations!Q137),"",Calculations!Q137)</f>
        <v>0</v>
      </c>
      <c r="R137">
        <f>IF(ISBLANK(Calculations!R137),"",Calculations!R137)</f>
        <v>0</v>
      </c>
      <c r="S137">
        <f>IF(ISBLANK(Calculations!S137),"",Calculations!S137)</f>
        <v>0</v>
      </c>
      <c r="T137">
        <f>IF(ISBLANK(Calculations!T137),"",Calculations!T137)</f>
        <v>0</v>
      </c>
      <c r="U137">
        <f>IF(ISBLANK(Calculations!U137),"",Calculations!U137)</f>
        <v>0</v>
      </c>
      <c r="V137">
        <f>IF(ISBLANK(Calculations!V137),"",Calculations!V137)</f>
        <v>0</v>
      </c>
      <c r="W137">
        <f>IF(ISBLANK(Calculations!W137),"",Calculations!W137)</f>
        <v>0</v>
      </c>
      <c r="X137">
        <f>IF(ISBLANK(Calculations!X137),"",Calculations!X137)</f>
        <v>0</v>
      </c>
      <c r="Y137">
        <f>IF(ISBLANK(Calculations!Y137),"",Calculations!Y137)</f>
        <v>0</v>
      </c>
      <c r="Z137">
        <f>IF(ISBLANK(Calculations!Z137),"",Calculations!Z137)</f>
        <v>0</v>
      </c>
      <c r="AA137">
        <f>IF(ISBLANK(Calculations!AA137),"",Calculations!AA137)</f>
        <v>0</v>
      </c>
      <c r="AB137">
        <f>IF(ISBLANK(Calculations!AB137),"",Calculations!AB137)</f>
        <v>0</v>
      </c>
      <c r="AC137">
        <f>IF(ISBLANK(Calculations!AC137),"",Calculations!AC137)</f>
        <v>0</v>
      </c>
      <c r="AD137">
        <f>IF(ISBLANK(Calculations!AD137),"",Calculations!AD137)</f>
        <v>0</v>
      </c>
      <c r="AE137">
        <f>IF(ISBLANK(Calculations!AE137),"",Calculations!AE137)</f>
        <v>0</v>
      </c>
      <c r="AF137">
        <f>IF(ISBLANK(Calculations!AF137),"",Calculations!AF137)</f>
        <v>0</v>
      </c>
      <c r="AG137">
        <f>IF(ISBLANK(Calculations!AG137),"",Calculations!AG137)</f>
        <v>0</v>
      </c>
      <c r="AH137">
        <f>IF(ISBLANK(Calculations!AH137),"",Calculations!AH137)</f>
        <v>0</v>
      </c>
      <c r="AI137">
        <f>IF(ISBLANK(Calculations!AI137),"",Calculations!AI137)</f>
        <v>0</v>
      </c>
      <c r="AJ137">
        <f>IF(ISBLANK(Calculations!AJ137),"",Calculations!AJ137)</f>
        <v>0</v>
      </c>
      <c r="AK137">
        <f>IF(ISBLANK(Calculations!AK137),"",Calculations!AK137)</f>
        <v>0</v>
      </c>
      <c r="AL137">
        <f>IF(ISBLANK(Calculations!AL137),"",Calculations!AL137)</f>
        <v>0</v>
      </c>
      <c r="AM137">
        <f>IF(ISBLANK(Calculations!AM137),"",Calculations!AM137)</f>
        <v>0</v>
      </c>
      <c r="AN137">
        <f>IF(ISBLANK(Calculations!AN137),"",Calculations!AN137)</f>
        <v>0</v>
      </c>
      <c r="AO137">
        <f>IF(ISBLANK(Calculations!AO137),"",Calculations!AO137)</f>
        <v>0</v>
      </c>
      <c r="AP137">
        <f>IF(ISBLANK(Calculations!AP137),"",Calculations!AP137)</f>
        <v>0</v>
      </c>
      <c r="AQ137">
        <f>IF(ISBLANK(Calculations!AQ137),"",Calculations!AQ137)</f>
        <v>0</v>
      </c>
      <c r="AR137">
        <f>IF(ISBLANK(Calculations!AR137),"",Calculations!AR137)</f>
        <v>0</v>
      </c>
      <c r="AS137">
        <f>IF(ISBLANK(Calculations!AS137),"",Calculations!AS137)</f>
        <v>0</v>
      </c>
      <c r="AT137">
        <f>IF(ISBLANK(Calculations!AT137),"",Calculations!AT137)</f>
        <v>0</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414000000000</v>
      </c>
      <c r="P139">
        <f>IF(ISBLANK(Calculations!P139),"",Calculations!P139)</f>
        <v>414000000000</v>
      </c>
      <c r="Q139">
        <f>IF(ISBLANK(Calculations!Q139),"",Calculations!Q139)</f>
        <v>414000000000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36000000000</v>
      </c>
      <c r="P140">
        <f>IF(ISBLANK(Calculations!P140),"",Calculations!P140)</f>
        <v>36000000000</v>
      </c>
      <c r="Q140">
        <f>IF(ISBLANK(Calculations!Q140),"",Calculations!Q140)</f>
        <v>36000000000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21121000000000</v>
      </c>
      <c r="P142">
        <f>IF(ISBLANK(Calculations!P142),"",Calculations!P142)</f>
        <v>21121000000000</v>
      </c>
      <c r="Q142">
        <f>IF(ISBLANK(Calculations!Q142),"",Calculations!Q142)</f>
        <v>21121000000000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0.29615426827194719</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149392355241369.31</v>
      </c>
      <c r="P147">
        <f>IF(ISBLANK(Calculations!P147),"",Calculations!P147)</f>
        <v>149392355241369.31</v>
      </c>
      <c r="Q147">
        <f>IF(ISBLANK(Calculations!Q147),"",Calculations!Q147)</f>
        <v>149392355241369.31</v>
      </c>
      <c r="R147">
        <f>IF(ISBLANK(Calculations!R147),"",Calculations!R147)</f>
        <v>149129008159543.84</v>
      </c>
      <c r="S147" s="99">
        <f>IF(ISBLANK(Calculations!S147),"",Calculations!S147+('IRA Buildings Changes'!$E$38/($AB$146-$R$146)*(S146-$R$146)))</f>
        <v>148311678552497</v>
      </c>
      <c r="T147" s="99">
        <f>IF(ISBLANK(Calculations!T147),"",Calculations!T147+('IRA Buildings Changes'!$E$38/($AB$146-$R$146)*(T146-$R$146)))</f>
        <v>147354442260815.03</v>
      </c>
      <c r="U147" s="99">
        <f>IF(ISBLANK(Calculations!U147),"",Calculations!U147+('IRA Buildings Changes'!$E$38/($AB$146-$R$146)*(U146-$R$146)))</f>
        <v>146293502600515.16</v>
      </c>
      <c r="V147" s="99">
        <f>IF(ISBLANK(Calculations!V147),"",Calculations!V147+('IRA Buildings Changes'!$E$38/($AB$146-$R$146)*(V146-$R$146)))</f>
        <v>145139523161388.75</v>
      </c>
      <c r="W147" s="99">
        <f>IF(ISBLANK(Calculations!W147),"",Calculations!W147+('IRA Buildings Changes'!$E$38/($AB$146-$R$146)*(W146-$R$146)))</f>
        <v>143914376135825.44</v>
      </c>
      <c r="X147" s="99">
        <f>IF(ISBLANK(Calculations!X147),"",Calculations!X147+('IRA Buildings Changes'!$E$38/($AB$146-$R$146)*(X146-$R$146)))</f>
        <v>142649218603687.5</v>
      </c>
      <c r="Y147" s="99">
        <f>IF(ISBLANK(Calculations!Y147),"",Calculations!Y147+('IRA Buildings Changes'!$E$38/($AB$146-$R$146)*(Y146-$R$146)))</f>
        <v>141346952435800.75</v>
      </c>
      <c r="Z147" s="99">
        <f>IF(ISBLANK(Calculations!Z147),"",Calculations!Z147+('IRA Buildings Changes'!$E$38/($AB$146-$R$146)*(Z146-$R$146)))</f>
        <v>140031553772710.73</v>
      </c>
      <c r="AA147" s="99">
        <f>IF(ISBLANK(Calculations!AA147),"",Calculations!AA147+('IRA Buildings Changes'!$E$38/($AB$146-$R$146)*(AA146-$R$146)))</f>
        <v>138782809801289.92</v>
      </c>
      <c r="AB147" s="98">
        <f>IF(ISBLANK(Calculations!AB147),"",Calculations!AB147 + 'IRA Buildings Changes'!E38)</f>
        <v>137607172308403.2</v>
      </c>
      <c r="AC147" s="99">
        <f>IF(ISBLANK(Calculations!AC147),"",Calculations!AC147  + 'IRA Buildings Changes'!$E$38)</f>
        <v>136974709808243.7</v>
      </c>
      <c r="AD147" s="99">
        <f>IF(ISBLANK(Calculations!AD147),"",Calculations!AD147  + 'IRA Buildings Changes'!$E$38)</f>
        <v>136421367544867.98</v>
      </c>
      <c r="AE147" s="99">
        <f>IF(ISBLANK(Calculations!AE147),"",Calculations!AE147  + 'IRA Buildings Changes'!$E$38)</f>
        <v>135959101298673.52</v>
      </c>
      <c r="AF147" s="99">
        <f>IF(ISBLANK(Calculations!AF147),"",Calculations!AF147  + 'IRA Buildings Changes'!$E$38)</f>
        <v>135568919004936.75</v>
      </c>
      <c r="AG147" s="99">
        <f>IF(ISBLANK(Calculations!AG147),"",Calculations!AG147  + 'IRA Buildings Changes'!$E$38)</f>
        <v>135260349141779.47</v>
      </c>
      <c r="AH147" s="99">
        <f>IF(ISBLANK(Calculations!AH147),"",Calculations!AH147  + 'IRA Buildings Changes'!$E$38)</f>
        <v>135043697132241.98</v>
      </c>
      <c r="AI147" s="99">
        <f>IF(ISBLANK(Calculations!AI147),"",Calculations!AI147  + 'IRA Buildings Changes'!$E$38)</f>
        <v>134920380671404.39</v>
      </c>
      <c r="AJ147" s="99">
        <f>IF(ISBLANK(Calculations!AJ147),"",Calculations!AJ147  + 'IRA Buildings Changes'!$E$38)</f>
        <v>134894385241044.12</v>
      </c>
      <c r="AK147" s="99">
        <f>IF(ISBLANK(Calculations!AK147),"",Calculations!AK147  + 'IRA Buildings Changes'!$E$38)</f>
        <v>134927939113385.66</v>
      </c>
      <c r="AL147" s="99">
        <f>IF(ISBLANK(Calculations!AL147),"",Calculations!AL147  + 'IRA Buildings Changes'!$E$38)</f>
        <v>135060763171883.78</v>
      </c>
      <c r="AM147" s="99">
        <f>IF(ISBLANK(Calculations!AM147),"",Calculations!AM147  + 'IRA Buildings Changes'!$E$38)</f>
        <v>135247537438448.03</v>
      </c>
      <c r="AN147" s="99">
        <f>IF(ISBLANK(Calculations!AN147),"",Calculations!AN147  + 'IRA Buildings Changes'!$E$38)</f>
        <v>135535529632984.17</v>
      </c>
      <c r="AO147" s="99">
        <f>IF(ISBLANK(Calculations!AO147),"",Calculations!AO147  + 'IRA Buildings Changes'!$E$38)</f>
        <v>135903589280755.34</v>
      </c>
      <c r="AP147" s="99">
        <f>IF(ISBLANK(Calculations!AP147),"",Calculations!AP147  + 'IRA Buildings Changes'!$E$38)</f>
        <v>136342516775951.36</v>
      </c>
      <c r="AQ147" s="99">
        <f>IF(ISBLANK(Calculations!AQ147),"",Calculations!AQ147  + 'IRA Buildings Changes'!$E$38)</f>
        <v>136840611004227.27</v>
      </c>
      <c r="AR147" s="99">
        <f>IF(ISBLANK(Calculations!AR147),"",Calculations!AR147  + 'IRA Buildings Changes'!$E$38)</f>
        <v>137396376806546.08</v>
      </c>
      <c r="AS147" s="99">
        <f>IF(ISBLANK(Calculations!AS147),"",Calculations!AS147  + 'IRA Buildings Changes'!$E$38)</f>
        <v>138022789486610.86</v>
      </c>
      <c r="AT147" s="99">
        <f>IF(ISBLANK(Calculations!AT147),"",Calculations!AT147  + 'IRA Buildings Changes'!$E$38)</f>
        <v>138708097118054.17</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2.214235135458931E-2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4102933421302.6899</v>
      </c>
      <c r="P149">
        <f>IF(ISBLANK(Calculations!P149),"",Calculations!P149)</f>
        <v>4102933421302.6899</v>
      </c>
      <c r="Q149">
        <f>IF(ISBLANK(Calculations!Q149),"",Calculations!Q149)</f>
        <v>4102933421302.6899</v>
      </c>
      <c r="R149">
        <f>IF(ISBLANK(Calculations!R149),"",Calculations!R149)</f>
        <v>4141855795240.3267</v>
      </c>
      <c r="S149">
        <f>IF(ISBLANK(Calculations!S149),"",Calculations!S149)</f>
        <v>4179742322957.6987</v>
      </c>
      <c r="T149">
        <f>IF(ISBLANK(Calculations!T149),"",Calculations!T149)</f>
        <v>4215886365608.7856</v>
      </c>
      <c r="U149">
        <f>IF(ISBLANK(Calculations!U149),"",Calculations!U149)</f>
        <v>4249709667239.3784</v>
      </c>
      <c r="V149">
        <f>IF(ISBLANK(Calculations!V149),"",Calculations!V149)</f>
        <v>4280169544585.0649</v>
      </c>
      <c r="W149">
        <f>IF(ISBLANK(Calculations!W149),"",Calculations!W149)</f>
        <v>4305633437407.8267</v>
      </c>
      <c r="X149">
        <f>IF(ISBLANK(Calculations!X149),"",Calculations!X149)</f>
        <v>4324019229725.5415</v>
      </c>
      <c r="Y149">
        <f>IF(ISBLANK(Calculations!Y149),"",Calculations!Y149)</f>
        <v>4333690665922.4424</v>
      </c>
      <c r="Z149">
        <f>IF(ISBLANK(Calculations!Z149),"",Calculations!Z149)</f>
        <v>4332625808399.208</v>
      </c>
      <c r="AA149">
        <f>IF(ISBLANK(Calculations!AA149),"",Calculations!AA149)</f>
        <v>4319353304129.6665</v>
      </c>
      <c r="AB149">
        <f>IF(ISBLANK(Calculations!AB149),"",Calculations!AB149)</f>
        <v>4292803698155.4824</v>
      </c>
      <c r="AC149">
        <f>IF(ISBLANK(Calculations!AC149),"",Calculations!AC149)</f>
        <v>4252649610745.3687</v>
      </c>
      <c r="AD149">
        <f>IF(ISBLANK(Calculations!AD149),"",Calculations!AD149)</f>
        <v>4198979081751.8423</v>
      </c>
      <c r="AE149">
        <f>IF(ISBLANK(Calculations!AE149),"",Calculations!AE149)</f>
        <v>4132698428638.9209</v>
      </c>
      <c r="AF149">
        <f>IF(ISBLANK(Calculations!AF149),"",Calculations!AF149)</f>
        <v>4055159986561.9585</v>
      </c>
      <c r="AG149">
        <f>IF(ISBLANK(Calculations!AG149),"",Calculations!AG149)</f>
        <v>3968421317559.8628</v>
      </c>
      <c r="AH149">
        <f>IF(ISBLANK(Calculations!AH149),"",Calculations!AH149)</f>
        <v>3874985204958.0591</v>
      </c>
      <c r="AI149">
        <f>IF(ISBLANK(Calculations!AI149),"",Calculations!AI149)</f>
        <v>3777600948217.6089</v>
      </c>
      <c r="AJ149">
        <f>IF(ISBLANK(Calculations!AJ149),"",Calculations!AJ149)</f>
        <v>3679120339649.4937</v>
      </c>
      <c r="AK149">
        <f>IF(ISBLANK(Calculations!AK149),"",Calculations!AK149)</f>
        <v>3582340282957.2227</v>
      </c>
      <c r="AL149">
        <f>IF(ISBLANK(Calculations!AL149),"",Calculations!AL149)</f>
        <v>3490047265044.6787</v>
      </c>
      <c r="AM149">
        <f>IF(ISBLANK(Calculations!AM149),"",Calculations!AM149)</f>
        <v>3404308130819.4941</v>
      </c>
      <c r="AN149">
        <f>IF(ISBLANK(Calculations!AN149),"",Calculations!AN149)</f>
        <v>3326850958324.665</v>
      </c>
      <c r="AO149">
        <f>IF(ISBLANK(Calculations!AO149),"",Calculations!AO149)</f>
        <v>3258494431579.6841</v>
      </c>
      <c r="AP149">
        <f>IF(ISBLANK(Calculations!AP149),"",Calculations!AP149)</f>
        <v>3199593231674.2178</v>
      </c>
      <c r="AQ149">
        <f>IF(ISBLANK(Calculations!AQ149),"",Calculations!AQ149)</f>
        <v>3149454280001.2446</v>
      </c>
      <c r="AR149">
        <f>IF(ISBLANK(Calculations!AR149),"",Calculations!AR149)</f>
        <v>3107584674479.9692</v>
      </c>
      <c r="AS149">
        <f>IF(ISBLANK(Calculations!AS149),"",Calculations!AS149)</f>
        <v>3072758165019.2529</v>
      </c>
      <c r="AT149">
        <f>IF(ISBLANK(Calculations!AT149),"",Calculations!AT149)</f>
        <v>3043818703099.3008</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46606448.736139297</v>
      </c>
      <c r="S158">
        <f>IF(ISBLANK(Calculations!S158),"",Calculations!S158)</f>
        <v>47338869.479139097</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0.11039121301806806</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55685853886047.273</v>
      </c>
      <c r="P160">
        <f>IF(ISBLANK(Calculations!P160),"",Calculations!P160)</f>
        <v>55685853886047.273</v>
      </c>
      <c r="Q160">
        <f>IF(ISBLANK(Calculations!Q160),"",Calculations!Q160)</f>
        <v>55685853886047.273</v>
      </c>
      <c r="R160">
        <f>IF(ISBLANK(Calculations!R160),"",Calculations!R160)</f>
        <v>54824289701550.43</v>
      </c>
      <c r="S160">
        <f>IF(ISBLANK(Calculations!S160),"",Calculations!S160)</f>
        <v>53412188991181.781</v>
      </c>
      <c r="T160">
        <f>IF(ISBLANK(Calculations!T160),"",Calculations!T160)</f>
        <v>51909483691935.172</v>
      </c>
      <c r="U160">
        <f>IF(ISBLANK(Calculations!U160),"",Calculations!U160)</f>
        <v>50461951314861.195</v>
      </c>
      <c r="V160">
        <f>IF(ISBLANK(Calculations!V160),"",Calculations!V160)</f>
        <v>49049983468466.961</v>
      </c>
      <c r="W160">
        <f>IF(ISBLANK(Calculations!W160),"",Calculations!W160)</f>
        <v>47679734889049.641</v>
      </c>
      <c r="X160">
        <f>IF(ISBLANK(Calculations!X160),"",Calculations!X160)</f>
        <v>46418974819860.953</v>
      </c>
      <c r="Y160">
        <f>IF(ISBLANK(Calculations!Y160),"",Calculations!Y160)</f>
        <v>45276764690414.297</v>
      </c>
      <c r="Z160">
        <f>IF(ISBLANK(Calculations!Z160),"",Calculations!Z160)</f>
        <v>44269542700797.898</v>
      </c>
      <c r="AA160">
        <f>IF(ISBLANK(Calculations!AA160),"",Calculations!AA160)</f>
        <v>43427643731134.805</v>
      </c>
      <c r="AB160">
        <f>IF(ISBLANK(Calculations!AB160),"",Calculations!AB160)</f>
        <v>42730429756628.227</v>
      </c>
      <c r="AC160">
        <f>IF(ISBLANK(Calculations!AC160),"",Calculations!AC160)</f>
        <v>42149112502052.281</v>
      </c>
      <c r="AD160">
        <f>IF(ISBLANK(Calculations!AD160),"",Calculations!AD160)</f>
        <v>41647298483440.898</v>
      </c>
      <c r="AE160">
        <f>IF(ISBLANK(Calculations!AE160),"",Calculations!AE160)</f>
        <v>41192926793912.656</v>
      </c>
      <c r="AF160">
        <f>IF(ISBLANK(Calculations!AF160),"",Calculations!AF160)</f>
        <v>40770921312063.703</v>
      </c>
      <c r="AG160">
        <f>IF(ISBLANK(Calculations!AG160),"",Calculations!AG160)</f>
        <v>40393566169407.609</v>
      </c>
      <c r="AH160">
        <f>IF(ISBLANK(Calculations!AH160),"",Calculations!AH160)</f>
        <v>40071056946693.25</v>
      </c>
      <c r="AI160">
        <f>IF(ISBLANK(Calculations!AI160),"",Calculations!AI160)</f>
        <v>39784157172871.508</v>
      </c>
      <c r="AJ160">
        <f>IF(ISBLANK(Calculations!AJ160),"",Calculations!AJ160)</f>
        <v>39523757828948.375</v>
      </c>
      <c r="AK160">
        <f>IF(ISBLANK(Calculations!AK160),"",Calculations!AK160)</f>
        <v>39307788797231.758</v>
      </c>
      <c r="AL160">
        <f>IF(ISBLANK(Calculations!AL160),"",Calculations!AL160)</f>
        <v>39155875121620.242</v>
      </c>
      <c r="AM160">
        <f>IF(ISBLANK(Calculations!AM160),"",Calculations!AM160)</f>
        <v>39061091749767.438</v>
      </c>
      <c r="AN160">
        <f>IF(ISBLANK(Calculations!AN160),"",Calculations!AN160)</f>
        <v>39015970237349.992</v>
      </c>
      <c r="AO160">
        <f>IF(ISBLANK(Calculations!AO160),"",Calculations!AO160)</f>
        <v>39015981702232.445</v>
      </c>
      <c r="AP160">
        <f>IF(ISBLANK(Calculations!AP160),"",Calculations!AP160)</f>
        <v>39061074121788.039</v>
      </c>
      <c r="AQ160">
        <f>IF(ISBLANK(Calculations!AQ160),"",Calculations!AQ160)</f>
        <v>39147999519460.719</v>
      </c>
      <c r="AR160">
        <f>IF(ISBLANK(Calculations!AR160),"",Calculations!AR160)</f>
        <v>39280265750345.234</v>
      </c>
      <c r="AS160">
        <f>IF(ISBLANK(Calculations!AS160),"",Calculations!AS160)</f>
        <v>39460738183076.531</v>
      </c>
      <c r="AT160">
        <f>IF(ISBLANK(Calculations!AT160),"",Calculations!AT160)</f>
        <v>39690877124067.984</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0.16212212185563324</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81781045270977.484</v>
      </c>
      <c r="P173">
        <f>IF(ISBLANK(Calculations!P173),"",Calculations!P173)</f>
        <v>81781045270977.484</v>
      </c>
      <c r="Q173">
        <f>IF(ISBLANK(Calculations!Q173),"",Calculations!Q173)</f>
        <v>81781045270977.484</v>
      </c>
      <c r="R173">
        <f>IF(ISBLANK(Calculations!R173),"",Calculations!R173)</f>
        <v>82696855139084.625</v>
      </c>
      <c r="S173">
        <f>IF(ISBLANK(Calculations!S173),"",Calculations!S173)</f>
        <v>83485186957953.75</v>
      </c>
      <c r="T173">
        <f>IF(ISBLANK(Calculations!T173),"",Calculations!T173)</f>
        <v>84112890280959.625</v>
      </c>
      <c r="U173">
        <f>IF(ISBLANK(Calculations!U173),"",Calculations!U173)</f>
        <v>84526580734760.375</v>
      </c>
      <c r="V173">
        <f>IF(ISBLANK(Calculations!V173),"",Calculations!V173)</f>
        <v>84728530454999.141</v>
      </c>
      <c r="W173">
        <f>IF(ISBLANK(Calculations!W173),"",Calculations!W173)</f>
        <v>84783292119511.5</v>
      </c>
      <c r="X173">
        <f>IF(ISBLANK(Calculations!X173),"",Calculations!X173)</f>
        <v>84755507532647.156</v>
      </c>
      <c r="Y173">
        <f>IF(ISBLANK(Calculations!Y173),"",Calculations!Y173)</f>
        <v>84723895170368.531</v>
      </c>
      <c r="Z173">
        <f>IF(ISBLANK(Calculations!Z173),"",Calculations!Z173)</f>
        <v>84717245319516.656</v>
      </c>
      <c r="AA173">
        <f>IF(ISBLANK(Calculations!AA173),"",Calculations!AA173)</f>
        <v>84777284231600.875</v>
      </c>
      <c r="AB173">
        <f>IF(ISBLANK(Calculations!AB173),"",Calculations!AB173)</f>
        <v>84929875878337.719</v>
      </c>
      <c r="AC173">
        <f>IF(ISBLANK(Calculations!AC173),"",Calculations!AC173)</f>
        <v>85151082115181.031</v>
      </c>
      <c r="AD173">
        <f>IF(ISBLANK(Calculations!AD173),"",Calculations!AD173)</f>
        <v>85450580333559.594</v>
      </c>
      <c r="AE173">
        <f>IF(ISBLANK(Calculations!AE173),"",Calculations!AE173)</f>
        <v>85794848850566.844</v>
      </c>
      <c r="AF173">
        <f>IF(ISBLANK(Calculations!AF173),"",Calculations!AF173)</f>
        <v>86177190886462.125</v>
      </c>
      <c r="AG173">
        <f>IF(ISBLANK(Calculations!AG173),"",Calculations!AG173)</f>
        <v>86587553631366.828</v>
      </c>
      <c r="AH173">
        <f>IF(ISBLANK(Calculations!AH173),"",Calculations!AH173)</f>
        <v>87042463812585.953</v>
      </c>
      <c r="AI173">
        <f>IF(ISBLANK(Calculations!AI173),"",Calculations!AI173)</f>
        <v>87529009527773.781</v>
      </c>
      <c r="AJ173">
        <f>IF(ISBLANK(Calculations!AJ173),"",Calculations!AJ173)</f>
        <v>88030030334776.094</v>
      </c>
      <c r="AK173">
        <f>IF(ISBLANK(Calculations!AK173),"",Calculations!AK173)</f>
        <v>88567609253458.781</v>
      </c>
      <c r="AL173">
        <f>IF(ISBLANK(Calculations!AL173),"",Calculations!AL173)</f>
        <v>89137416082467.328</v>
      </c>
      <c r="AM173">
        <f>IF(ISBLANK(Calculations!AM173),"",Calculations!AM173)</f>
        <v>89740379269997.938</v>
      </c>
      <c r="AN173">
        <f>IF(ISBLANK(Calculations!AN173),"",Calculations!AN173)</f>
        <v>90376421808572.172</v>
      </c>
      <c r="AO173">
        <f>IF(ISBLANK(Calculations!AO173),"",Calculations!AO173)</f>
        <v>91044934021768</v>
      </c>
      <c r="AP173">
        <f>IF(ISBLANK(Calculations!AP173),"",Calculations!AP173)</f>
        <v>91741695646261.875</v>
      </c>
      <c r="AQ173">
        <f>IF(ISBLANK(Calculations!AQ173),"",Calculations!AQ173)</f>
        <v>92455605942061.828</v>
      </c>
      <c r="AR173">
        <f>IF(ISBLANK(Calculations!AR173),"",Calculations!AR173)</f>
        <v>93185061999483.953</v>
      </c>
      <c r="AS173">
        <f>IF(ISBLANK(Calculations!AS173),"",Calculations!AS173)</f>
        <v>93930524154990.141</v>
      </c>
      <c r="AT173">
        <f>IF(ISBLANK(Calculations!AT173),"",Calculations!AT173)</f>
        <v>94687536551773.703</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0.39826060632616939</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73796893831026.531</v>
      </c>
      <c r="P175">
        <f>IF(ISBLANK(Calculations!P175),"",Calculations!P175)</f>
        <v>73796893831026.531</v>
      </c>
      <c r="Q175">
        <f>IF(ISBLANK(Calculations!Q175),"",Calculations!Q175)</f>
        <v>73796893831026.531</v>
      </c>
      <c r="R175">
        <f>IF(ISBLANK(Calculations!R175),"",Calculations!R175)</f>
        <v>74731351642424.641</v>
      </c>
      <c r="S175">
        <f>IF(ISBLANK(Calculations!S175),"",Calculations!S175)</f>
        <v>75613014667254.172</v>
      </c>
      <c r="T175">
        <f>IF(ISBLANK(Calculations!T175),"",Calculations!T175)</f>
        <v>76452936745348.953</v>
      </c>
      <c r="U175">
        <f>IF(ISBLANK(Calculations!U175),"",Calculations!U175)</f>
        <v>77261854235443.219</v>
      </c>
      <c r="V175">
        <f>IF(ISBLANK(Calculations!V175),"",Calculations!V175)</f>
        <v>78063787117907.578</v>
      </c>
      <c r="W175">
        <f>IF(ISBLANK(Calculations!W175),"",Calculations!W175)</f>
        <v>78871717763172.297</v>
      </c>
      <c r="X175">
        <f>IF(ISBLANK(Calculations!X175),"",Calculations!X175)</f>
        <v>79729821778769.641</v>
      </c>
      <c r="Y175">
        <f>IF(ISBLANK(Calculations!Y175),"",Calculations!Y175)</f>
        <v>80619116429425.641</v>
      </c>
      <c r="Z175">
        <f>IF(ISBLANK(Calculations!Z175),"",Calculations!Z175)</f>
        <v>81534831706357.5</v>
      </c>
      <c r="AA175">
        <f>IF(ISBLANK(Calculations!AA175),"",Calculations!AA175)</f>
        <v>82451018392474.344</v>
      </c>
      <c r="AB175">
        <f>IF(ISBLANK(Calculations!AB175),"",Calculations!AB175)</f>
        <v>83370574743800.766</v>
      </c>
      <c r="AC175">
        <f>IF(ISBLANK(Calculations!AC175),"",Calculations!AC175)</f>
        <v>84299475726180.703</v>
      </c>
      <c r="AD175">
        <f>IF(ISBLANK(Calculations!AD175),"",Calculations!AD175)</f>
        <v>85241546836351.516</v>
      </c>
      <c r="AE175">
        <f>IF(ISBLANK(Calculations!AE175),"",Calculations!AE175)</f>
        <v>86174682448919.703</v>
      </c>
      <c r="AF175">
        <f>IF(ISBLANK(Calculations!AF175),"",Calculations!AF175)</f>
        <v>87104304974015.859</v>
      </c>
      <c r="AG175">
        <f>IF(ISBLANK(Calculations!AG175),"",Calculations!AG175)</f>
        <v>88025803530227.547</v>
      </c>
      <c r="AH175">
        <f>IF(ISBLANK(Calculations!AH175),"",Calculations!AH175)</f>
        <v>88971712059296.781</v>
      </c>
      <c r="AI175">
        <f>IF(ISBLANK(Calculations!AI175),"",Calculations!AI175)</f>
        <v>89900997235825.75</v>
      </c>
      <c r="AJ175">
        <f>IF(ISBLANK(Calculations!AJ175),"",Calculations!AJ175)</f>
        <v>90848002384898.969</v>
      </c>
      <c r="AK175">
        <f>IF(ISBLANK(Calculations!AK175),"",Calculations!AK175)</f>
        <v>91790302482635.703</v>
      </c>
      <c r="AL175">
        <f>IF(ISBLANK(Calculations!AL175),"",Calculations!AL175)</f>
        <v>92716995686442.797</v>
      </c>
      <c r="AM175">
        <f>IF(ISBLANK(Calculations!AM175),"",Calculations!AM175)</f>
        <v>93658800136905.375</v>
      </c>
      <c r="AN175">
        <f>IF(ISBLANK(Calculations!AN175),"",Calculations!AN175)</f>
        <v>94605215022189.266</v>
      </c>
      <c r="AO175">
        <f>IF(ISBLANK(Calculations!AO175),"",Calculations!AO175)</f>
        <v>95557376981481.875</v>
      </c>
      <c r="AP175">
        <f>IF(ISBLANK(Calculations!AP175),"",Calculations!AP175)</f>
        <v>96507446336541.875</v>
      </c>
      <c r="AQ175">
        <f>IF(ISBLANK(Calculations!AQ175),"",Calculations!AQ175)</f>
        <v>97461790982570.938</v>
      </c>
      <c r="AR175">
        <f>IF(ISBLANK(Calculations!AR175),"",Calculations!AR175)</f>
        <v>98420832604884.781</v>
      </c>
      <c r="AS175">
        <f>IF(ISBLANK(Calculations!AS175),"",Calculations!AS175)</f>
        <v>99366539877666.484</v>
      </c>
      <c r="AT175">
        <f>IF(ISBLANK(Calculations!AT175),"",Calculations!AT175)</f>
        <v>100313411577956.42</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0.41711890117668743</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210411875628469.38</v>
      </c>
      <c r="P186">
        <f>IF(ISBLANK(Calculations!P186),"",Calculations!P186)</f>
        <v>210411875628469.38</v>
      </c>
      <c r="Q186">
        <f>IF(ISBLANK(Calculations!Q186),"",Calculations!Q186)</f>
        <v>210411875628469.38</v>
      </c>
      <c r="R186">
        <f>IF(ISBLANK(Calculations!R186),"",Calculations!R186)</f>
        <v>212492287409591.84</v>
      </c>
      <c r="S186">
        <f>IF(ISBLANK(Calculations!S186),"",Calculations!S186)</f>
        <v>214906886731734.88</v>
      </c>
      <c r="T186">
        <f>IF(ISBLANK(Calculations!T186),"",Calculations!T186)</f>
        <v>217713473037412.75</v>
      </c>
      <c r="U186">
        <f>IF(ISBLANK(Calculations!U186),"",Calculations!U186)</f>
        <v>220594977728766.41</v>
      </c>
      <c r="V186">
        <f>IF(ISBLANK(Calculations!V186),"",Calculations!V186)</f>
        <v>223676847685007.62</v>
      </c>
      <c r="W186">
        <f>IF(ISBLANK(Calculations!W186),"",Calculations!W186)</f>
        <v>226893368253342.62</v>
      </c>
      <c r="X186">
        <f>IF(ISBLANK(Calculations!X186),"",Calculations!X186)</f>
        <v>230193366678936.03</v>
      </c>
      <c r="Y186">
        <f>IF(ISBLANK(Calculations!Y186),"",Calculations!Y186)</f>
        <v>233633998142998.91</v>
      </c>
      <c r="Z186">
        <f>IF(ISBLANK(Calculations!Z186),"",Calculations!Z186)</f>
        <v>237165838599943.22</v>
      </c>
      <c r="AA186">
        <f>IF(ISBLANK(Calculations!AA186),"",Calculations!AA186)</f>
        <v>240771400957288.72</v>
      </c>
      <c r="AB186">
        <f>IF(ISBLANK(Calculations!AB186),"",Calculations!AB186)</f>
        <v>244547048298332.91</v>
      </c>
      <c r="AC186">
        <f>IF(ISBLANK(Calculations!AC186),"",Calculations!AC186)</f>
        <v>248407646093898.25</v>
      </c>
      <c r="AD186">
        <f>IF(ISBLANK(Calculations!AD186),"",Calculations!AD186)</f>
        <v>252405747658750.06</v>
      </c>
      <c r="AE186">
        <f>IF(ISBLANK(Calculations!AE186),"",Calculations!AE186)</f>
        <v>256520276444587.56</v>
      </c>
      <c r="AF186">
        <f>IF(ISBLANK(Calculations!AF186),"",Calculations!AF186)</f>
        <v>260678338886965.75</v>
      </c>
      <c r="AG186">
        <f>IF(ISBLANK(Calculations!AG186),"",Calculations!AG186)</f>
        <v>265019279501751.19</v>
      </c>
      <c r="AH186">
        <f>IF(ISBLANK(Calculations!AH186),"",Calculations!AH186)</f>
        <v>269388659651148.72</v>
      </c>
      <c r="AI186">
        <f>IF(ISBLANK(Calculations!AI186),"",Calculations!AI186)</f>
        <v>273893426711271.41</v>
      </c>
      <c r="AJ186">
        <f>IF(ISBLANK(Calculations!AJ186),"",Calculations!AJ186)</f>
        <v>278522628239986.28</v>
      </c>
      <c r="AK186">
        <f>IF(ISBLANK(Calculations!AK186),"",Calculations!AK186)</f>
        <v>283292830956485.75</v>
      </c>
      <c r="AL186">
        <f>IF(ISBLANK(Calculations!AL186),"",Calculations!AL186)</f>
        <v>288161145465531.19</v>
      </c>
      <c r="AM186">
        <f>IF(ISBLANK(Calculations!AM186),"",Calculations!AM186)</f>
        <v>293182149903122.12</v>
      </c>
      <c r="AN186">
        <f>IF(ISBLANK(Calculations!AN186),"",Calculations!AN186)</f>
        <v>298287644608589.75</v>
      </c>
      <c r="AO186">
        <f>IF(ISBLANK(Calculations!AO186),"",Calculations!AO186)</f>
        <v>303444588180879.75</v>
      </c>
      <c r="AP186">
        <f>IF(ISBLANK(Calculations!AP186),"",Calculations!AP186)</f>
        <v>308792049023870.62</v>
      </c>
      <c r="AQ186">
        <f>IF(ISBLANK(Calculations!AQ186),"",Calculations!AQ186)</f>
        <v>314132515029868.75</v>
      </c>
      <c r="AR186">
        <f>IF(ISBLANK(Calculations!AR186),"",Calculations!AR186)</f>
        <v>319642053608948.38</v>
      </c>
      <c r="AS186">
        <f>IF(ISBLANK(Calculations!AS186),"",Calculations!AS186)</f>
        <v>325277315179225.5</v>
      </c>
      <c r="AT186">
        <f>IF(ISBLANK(Calculations!AT186),"",Calculations!AT186)</f>
        <v>331069684469832.69</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0.25728469932959197</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47674340216374.734</v>
      </c>
      <c r="P188">
        <f>IF(ISBLANK(Calculations!P188),"",Calculations!P188)</f>
        <v>47674340216374.734</v>
      </c>
      <c r="Q188">
        <f>IF(ISBLANK(Calculations!Q188),"",Calculations!Q188)</f>
        <v>47674340216374.734</v>
      </c>
      <c r="R188">
        <f>IF(ISBLANK(Calculations!R188),"",Calculations!R188)</f>
        <v>47509942160500.867</v>
      </c>
      <c r="S188">
        <f>IF(ISBLANK(Calculations!S188),"",Calculations!S188)</f>
        <v>47457266283431.281</v>
      </c>
      <c r="T188">
        <f>IF(ISBLANK(Calculations!T188),"",Calculations!T188)</f>
        <v>47387123112925.172</v>
      </c>
      <c r="U188">
        <f>IF(ISBLANK(Calculations!U188),"",Calculations!U188)</f>
        <v>47291087248618.828</v>
      </c>
      <c r="V188">
        <f>IF(ISBLANK(Calculations!V188),"",Calculations!V188)</f>
        <v>47193749899703.539</v>
      </c>
      <c r="W188">
        <f>IF(ISBLANK(Calculations!W188),"",Calculations!W188)</f>
        <v>46975716978100.805</v>
      </c>
      <c r="X188">
        <f>IF(ISBLANK(Calculations!X188),"",Calculations!X188)</f>
        <v>46791248659572.43</v>
      </c>
      <c r="Y188">
        <f>IF(ISBLANK(Calculations!Y188),"",Calculations!Y188)</f>
        <v>46658154733504.539</v>
      </c>
      <c r="Z188">
        <f>IF(ISBLANK(Calculations!Z188),"",Calculations!Z188)</f>
        <v>46598560438250.312</v>
      </c>
      <c r="AA188">
        <f>IF(ISBLANK(Calculations!AA188),"",Calculations!AA188)</f>
        <v>46561707874058.539</v>
      </c>
      <c r="AB188">
        <f>IF(ISBLANK(Calculations!AB188),"",Calculations!AB188)</f>
        <v>46550474006907.148</v>
      </c>
      <c r="AC188">
        <f>IF(ISBLANK(Calculations!AC188),"",Calculations!AC188)</f>
        <v>46569996276042.195</v>
      </c>
      <c r="AD188">
        <f>IF(ISBLANK(Calculations!AD188),"",Calculations!AD188)</f>
        <v>46566365818974.961</v>
      </c>
      <c r="AE188">
        <f>IF(ISBLANK(Calculations!AE188),"",Calculations!AE188)</f>
        <v>46484714784557.602</v>
      </c>
      <c r="AF188">
        <f>IF(ISBLANK(Calculations!AF188),"",Calculations!AF188)</f>
        <v>46417311581649.359</v>
      </c>
      <c r="AG188">
        <f>IF(ISBLANK(Calculations!AG188),"",Calculations!AG188)</f>
        <v>46369019652736.422</v>
      </c>
      <c r="AH188">
        <f>IF(ISBLANK(Calculations!AH188),"",Calculations!AH188)</f>
        <v>46355182816367.047</v>
      </c>
      <c r="AI188">
        <f>IF(ISBLANK(Calculations!AI188),"",Calculations!AI188)</f>
        <v>46342989960556.383</v>
      </c>
      <c r="AJ188">
        <f>IF(ISBLANK(Calculations!AJ188),"",Calculations!AJ188)</f>
        <v>46369156651116.305</v>
      </c>
      <c r="AK188">
        <f>IF(ISBLANK(Calculations!AK188),"",Calculations!AK188)</f>
        <v>46390939393519.578</v>
      </c>
      <c r="AL188">
        <f>IF(ISBLANK(Calculations!AL188),"",Calculations!AL188)</f>
        <v>46381212508547.094</v>
      </c>
      <c r="AM188">
        <f>IF(ISBLANK(Calculations!AM188),"",Calculations!AM188)</f>
        <v>46336482537511.406</v>
      </c>
      <c r="AN188">
        <f>IF(ISBLANK(Calculations!AN188),"",Calculations!AN188)</f>
        <v>46278189726866.125</v>
      </c>
      <c r="AO188">
        <f>IF(ISBLANK(Calculations!AO188),"",Calculations!AO188)</f>
        <v>46212293506136.695</v>
      </c>
      <c r="AP188">
        <f>IF(ISBLANK(Calculations!AP188),"",Calculations!AP188)</f>
        <v>46152425214122.609</v>
      </c>
      <c r="AQ188">
        <f>IF(ISBLANK(Calculations!AQ188),"",Calculations!AQ188)</f>
        <v>46107695243087.008</v>
      </c>
      <c r="AR188">
        <f>IF(ISBLANK(Calculations!AR188),"",Calculations!AR188)</f>
        <v>46046456967273.992</v>
      </c>
      <c r="AS188">
        <f>IF(ISBLANK(Calculations!AS188),"",Calculations!AS188)</f>
        <v>46003918970316.625</v>
      </c>
      <c r="AT188">
        <f>IF(ISBLANK(Calculations!AT188),"",Calculations!AT188)</f>
        <v>45956723028442.844</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1</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42150000000000</v>
      </c>
      <c r="P189">
        <f>IF(ISBLANK(Calculations!P189),"",Calculations!P189)</f>
        <v>42150000000000</v>
      </c>
      <c r="Q189">
        <f>IF(ISBLANK(Calculations!Q189),"",Calculations!Q189)</f>
        <v>42150000000000</v>
      </c>
      <c r="R189">
        <f>IF(ISBLANK(Calculations!R189),"",Calculations!R189)</f>
        <v>42196948203722.367</v>
      </c>
      <c r="S189">
        <f>IF(ISBLANK(Calculations!S189),"",Calculations!S189)</f>
        <v>42185271966527.125</v>
      </c>
      <c r="T189">
        <f>IF(ISBLANK(Calculations!T189),"",Calculations!T189)</f>
        <v>42136620978213.766</v>
      </c>
      <c r="U189">
        <f>IF(ISBLANK(Calculations!U189),"",Calculations!U189)</f>
        <v>42004047035059.93</v>
      </c>
      <c r="V189">
        <f>IF(ISBLANK(Calculations!V189),"",Calculations!V189)</f>
        <v>41878527485211.461</v>
      </c>
      <c r="W189">
        <f>IF(ISBLANK(Calculations!W189),"",Calculations!W189)</f>
        <v>41800929158851.539</v>
      </c>
      <c r="X189">
        <f>IF(ISBLANK(Calculations!X189),"",Calculations!X189)</f>
        <v>41810659356514.391</v>
      </c>
      <c r="Y189">
        <f>IF(ISBLANK(Calculations!Y189),"",Calculations!Y189)</f>
        <v>41809443081806.5</v>
      </c>
      <c r="Z189">
        <f>IF(ISBLANK(Calculations!Z189),"",Calculations!Z189)</f>
        <v>41739628913576.742</v>
      </c>
      <c r="AA189">
        <f>IF(ISBLANK(Calculations!AA189),"",Calculations!AA189)</f>
        <v>41643299956716.219</v>
      </c>
      <c r="AB189">
        <f>IF(ISBLANK(Calculations!AB189),"",Calculations!AB189)</f>
        <v>41535051507719.055</v>
      </c>
      <c r="AC189">
        <f>IF(ISBLANK(Calculations!AC189),"",Calculations!AC189)</f>
        <v>41532618958303.258</v>
      </c>
      <c r="AD189">
        <f>IF(ISBLANK(Calculations!AD189),"",Calculations!AD189)</f>
        <v>41529213389121.273</v>
      </c>
      <c r="AE189">
        <f>IF(ISBLANK(Calculations!AE189),"",Calculations!AE189)</f>
        <v>41541862646082.711</v>
      </c>
      <c r="AF189">
        <f>IF(ISBLANK(Calculations!AF189),"",Calculations!AF189)</f>
        <v>41478616361275.531</v>
      </c>
      <c r="AG189">
        <f>IF(ISBLANK(Calculations!AG189),"",Calculations!AG189)</f>
        <v>41474967537151.844</v>
      </c>
      <c r="AH189">
        <f>IF(ISBLANK(Calculations!AH189),"",Calculations!AH189)</f>
        <v>41502941855432.211</v>
      </c>
      <c r="AI189">
        <f>IF(ISBLANK(Calculations!AI189),"",Calculations!AI189)</f>
        <v>41511455778386.859</v>
      </c>
      <c r="AJ189">
        <f>IF(ISBLANK(Calculations!AJ189),"",Calculations!AJ189)</f>
        <v>41522888760640.711</v>
      </c>
      <c r="AK189">
        <f>IF(ISBLANK(Calculations!AK189),"",Calculations!AK189)</f>
        <v>41565944885297.992</v>
      </c>
      <c r="AL189">
        <f>IF(ISBLANK(Calculations!AL189),"",Calculations!AL189)</f>
        <v>41647192035781.289</v>
      </c>
      <c r="AM189">
        <f>IF(ISBLANK(Calculations!AM189),"",Calculations!AM189)</f>
        <v>41738412638868.828</v>
      </c>
      <c r="AN189">
        <f>IF(ISBLANK(Calculations!AN189),"",Calculations!AN189)</f>
        <v>41823065358534.109</v>
      </c>
      <c r="AO189">
        <f>IF(ISBLANK(Calculations!AO189),"",Calculations!AO189)</f>
        <v>41888500937815.688</v>
      </c>
      <c r="AP189">
        <f>IF(ISBLANK(Calculations!AP189),"",Calculations!AP189)</f>
        <v>41925475688933.805</v>
      </c>
      <c r="AQ189">
        <f>IF(ISBLANK(Calculations!AQ189),"",Calculations!AQ189)</f>
        <v>41934719376713.258</v>
      </c>
      <c r="AR189">
        <f>IF(ISBLANK(Calculations!AR189),"",Calculations!AR189)</f>
        <v>41962693694993.617</v>
      </c>
      <c r="AS189">
        <f>IF(ISBLANK(Calculations!AS189),"",Calculations!AS189)</f>
        <v>41997479151637.648</v>
      </c>
      <c r="AT189">
        <f>IF(ISBLANK(Calculations!AT189),"",Calculations!AT189)</f>
        <v>42010614918482.18</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529116000000000</v>
      </c>
      <c r="P199">
        <f>IF(ISBLANK(Calculations!P199),"",Calculations!P199)</f>
        <v>529116000000000</v>
      </c>
      <c r="Q199">
        <f>IF(ISBLANK(Calculations!Q199),"",Calculations!Q199)</f>
        <v>529116000000000</v>
      </c>
      <c r="R199">
        <f>IF(ISBLANK(Calculations!R199),"",Calculations!R199)</f>
        <v>529981398548742.81</v>
      </c>
      <c r="S199">
        <f>IF(ISBLANK(Calculations!S199),"",Calculations!S199)</f>
        <v>531683267072423.12</v>
      </c>
      <c r="T199">
        <f>IF(ISBLANK(Calculations!T199),"",Calculations!T199)</f>
        <v>533994965345460.94</v>
      </c>
      <c r="U199">
        <f>IF(ISBLANK(Calculations!U199),"",Calculations!U199)</f>
        <v>536730127838300.31</v>
      </c>
      <c r="V199">
        <f>IF(ISBLANK(Calculations!V199),"",Calculations!V199)</f>
        <v>539614942756294.38</v>
      </c>
      <c r="W199">
        <f>IF(ISBLANK(Calculations!W199),"",Calculations!W199)</f>
        <v>542941903435174.75</v>
      </c>
      <c r="X199">
        <f>IF(ISBLANK(Calculations!X199),"",Calculations!X199)</f>
        <v>546902422245188.5</v>
      </c>
      <c r="Y199">
        <f>IF(ISBLANK(Calculations!Y199),"",Calculations!Y199)</f>
        <v>550775864104683.44</v>
      </c>
      <c r="Z199">
        <f>IF(ISBLANK(Calculations!Z199),"",Calculations!Z199)</f>
        <v>554631183527103</v>
      </c>
      <c r="AA199">
        <f>IF(ISBLANK(Calculations!AA199),"",Calculations!AA199)</f>
        <v>558638463224201.38</v>
      </c>
      <c r="AB199">
        <f>IF(ISBLANK(Calculations!AB199),"",Calculations!AB199)</f>
        <v>562905489767938.25</v>
      </c>
      <c r="AC199">
        <f>IF(ISBLANK(Calculations!AC199),"",Calculations!AC199)</f>
        <v>567748207010562.25</v>
      </c>
      <c r="AD199">
        <f>IF(ISBLANK(Calculations!AD199),"",Calculations!AD199)</f>
        <v>573495038851485.88</v>
      </c>
      <c r="AE199">
        <f>IF(ISBLANK(Calculations!AE199),"",Calculations!AE199)</f>
        <v>579637624376260.25</v>
      </c>
      <c r="AF199">
        <f>IF(ISBLANK(Calculations!AF199),"",Calculations!AF199)</f>
        <v>585758814950362.62</v>
      </c>
      <c r="AG199">
        <f>IF(ISBLANK(Calculations!AG199),"",Calculations!AG199)</f>
        <v>592418429791471.25</v>
      </c>
      <c r="AH199">
        <f>IF(ISBLANK(Calculations!AH199),"",Calculations!AH199)</f>
        <v>599082418287081.25</v>
      </c>
      <c r="AI199">
        <f>IF(ISBLANK(Calculations!AI199),"",Calculations!AI199)</f>
        <v>605219474203050.75</v>
      </c>
      <c r="AJ199">
        <f>IF(ISBLANK(Calculations!AJ199),"",Calculations!AJ199)</f>
        <v>609408764911449.5</v>
      </c>
      <c r="AK199">
        <f>IF(ISBLANK(Calculations!AK199),"",Calculations!AK199)</f>
        <v>613841811586868</v>
      </c>
      <c r="AL199">
        <f>IF(ISBLANK(Calculations!AL199),"",Calculations!AL199)</f>
        <v>620578327586818.88</v>
      </c>
      <c r="AM199">
        <f>IF(ISBLANK(Calculations!AM199),"",Calculations!AM199)</f>
        <v>627257271530284.88</v>
      </c>
      <c r="AN199">
        <f>IF(ISBLANK(Calculations!AN199),"",Calculations!AN199)</f>
        <v>632954879700714.38</v>
      </c>
      <c r="AO199">
        <f>IF(ISBLANK(Calculations!AO199),"",Calculations!AO199)</f>
        <v>637727488816652.5</v>
      </c>
      <c r="AP199">
        <f>IF(ISBLANK(Calculations!AP199),"",Calculations!AP199)</f>
        <v>641999288371567.25</v>
      </c>
      <c r="AQ199">
        <f>IF(ISBLANK(Calculations!AQ199),"",Calculations!AQ199)</f>
        <v>645382684266131</v>
      </c>
      <c r="AR199">
        <f>IF(ISBLANK(Calculations!AR199),"",Calculations!AR199)</f>
        <v>648248557947736</v>
      </c>
      <c r="AS199">
        <f>IF(ISBLANK(Calculations!AS199),"",Calculations!AS199)</f>
        <v>651004677364377.12</v>
      </c>
      <c r="AT199">
        <f>IF(ISBLANK(Calculations!AT199),"",Calculations!AT199)</f>
        <v>653544035480448.75</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504441000000000.06</v>
      </c>
      <c r="P202">
        <f>IF(ISBLANK(Calculations!P202),"",Calculations!P202)</f>
        <v>504441000000000.06</v>
      </c>
      <c r="Q202">
        <f>IF(ISBLANK(Calculations!Q202),"",Calculations!Q202)</f>
        <v>504441000000000.06</v>
      </c>
      <c r="R202">
        <f>IF(ISBLANK(Calculations!R202),"",Calculations!R202)</f>
        <v>506378328343962.5</v>
      </c>
      <c r="S202">
        <f>IF(ISBLANK(Calculations!S202),"",Calculations!S202)</f>
        <v>507866761182926.88</v>
      </c>
      <c r="T202">
        <f>IF(ISBLANK(Calculations!T202),"",Calculations!T202)</f>
        <v>509352355947613.06</v>
      </c>
      <c r="U202">
        <f>IF(ISBLANK(Calculations!U202),"",Calculations!U202)</f>
        <v>510648019199352.38</v>
      </c>
      <c r="V202">
        <f>IF(ISBLANK(Calculations!V202),"",Calculations!V202)</f>
        <v>511872127587948.19</v>
      </c>
      <c r="W202">
        <f>IF(ISBLANK(Calculations!W202),"",Calculations!W202)</f>
        <v>513053825307272.06</v>
      </c>
      <c r="X202">
        <f>IF(ISBLANK(Calculations!X202),"",Calculations!X202)</f>
        <v>514303210997965</v>
      </c>
      <c r="Y202">
        <f>IF(ISBLANK(Calculations!Y202),"",Calculations!Y202)</f>
        <v>515769023111448</v>
      </c>
      <c r="Z202">
        <f>IF(ISBLANK(Calculations!Z202),"",Calculations!Z202)</f>
        <v>517467546681188.5</v>
      </c>
      <c r="AA202">
        <f>IF(ISBLANK(Calculations!AA202),"",Calculations!AA202)</f>
        <v>519534577805989.69</v>
      </c>
      <c r="AB202">
        <f>IF(ISBLANK(Calculations!AB202),"",Calculations!AB202)</f>
        <v>522076489196001.38</v>
      </c>
      <c r="AC202">
        <f>IF(ISBLANK(Calculations!AC202),"",Calculations!AC202)</f>
        <v>524971121609079.5</v>
      </c>
      <c r="AD202">
        <f>IF(ISBLANK(Calculations!AD202),"",Calculations!AD202)</f>
        <v>528234486327966.75</v>
      </c>
      <c r="AE202">
        <f>IF(ISBLANK(Calculations!AE202),"",Calculations!AE202)</f>
        <v>531791040388649.5</v>
      </c>
      <c r="AF202">
        <f>IF(ISBLANK(Calculations!AF202),"",Calculations!AF202)</f>
        <v>535529286921964.12</v>
      </c>
      <c r="AG202">
        <f>IF(ISBLANK(Calculations!AG202),"",Calculations!AG202)</f>
        <v>539599303667514.62</v>
      </c>
      <c r="AH202">
        <f>IF(ISBLANK(Calculations!AH202),"",Calculations!AH202)</f>
        <v>543887407181033.5</v>
      </c>
      <c r="AI202">
        <f>IF(ISBLANK(Calculations!AI202),"",Calculations!AI202)</f>
        <v>548469055395215.94</v>
      </c>
      <c r="AJ202">
        <f>IF(ISBLANK(Calculations!AJ202),"",Calculations!AJ202)</f>
        <v>553312009585691.75</v>
      </c>
      <c r="AK202">
        <f>IF(ISBLANK(Calculations!AK202),"",Calculations!AK202)</f>
        <v>558434655314866.5</v>
      </c>
      <c r="AL202">
        <f>IF(ISBLANK(Calculations!AL202),"",Calculations!AL202)</f>
        <v>563851650712177.25</v>
      </c>
      <c r="AM202">
        <f>IF(ISBLANK(Calculations!AM202),"",Calculations!AM202)</f>
        <v>569564414484017.5</v>
      </c>
      <c r="AN202">
        <f>IF(ISBLANK(Calculations!AN202),"",Calculations!AN202)</f>
        <v>575546177726115</v>
      </c>
      <c r="AO202">
        <f>IF(ISBLANK(Calculations!AO202),"",Calculations!AO202)</f>
        <v>581736754529374</v>
      </c>
      <c r="AP202">
        <f>IF(ISBLANK(Calculations!AP202),"",Calculations!AP202)</f>
        <v>588261021313423.62</v>
      </c>
      <c r="AQ202">
        <f>IF(ISBLANK(Calculations!AQ202),"",Calculations!AQ202)</f>
        <v>594897650109648.75</v>
      </c>
      <c r="AR202">
        <f>IF(ISBLANK(Calculations!AR202),"",Calculations!AR202)</f>
        <v>601820159409458.75</v>
      </c>
      <c r="AS202">
        <f>IF(ISBLANK(Calculations!AS202),"",Calculations!AS202)</f>
        <v>609001675475489.12</v>
      </c>
      <c r="AT202">
        <f>IF(ISBLANK(Calculations!AT202),"",Calculations!AT202)</f>
        <v>616460842197575.75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42040745702788.312</v>
      </c>
      <c r="C2" s="7">
        <f>'IRA Calculations'!Q4</f>
        <v>42040242300157.281</v>
      </c>
      <c r="D2" s="7">
        <f>'IRA Calculations'!R4</f>
        <v>42333148281180.977</v>
      </c>
      <c r="E2" s="7">
        <f>'IRA Calculations'!S4</f>
        <v>42641098314123.133</v>
      </c>
      <c r="F2" s="7">
        <f>'IRA Calculations'!T4</f>
        <v>42949633703180.219</v>
      </c>
      <c r="G2" s="7">
        <f>'IRA Calculations'!U4</f>
        <v>43256461341387.555</v>
      </c>
      <c r="H2" s="7">
        <f>'IRA Calculations'!V4</f>
        <v>43539786405798.383</v>
      </c>
      <c r="I2" s="7">
        <f>'IRA Calculations'!W4</f>
        <v>43835497924941.219</v>
      </c>
      <c r="J2" s="7">
        <f>'IRA Calculations'!X4</f>
        <v>44117436148642.711</v>
      </c>
      <c r="K2" s="7">
        <f>'IRA Calculations'!Y4</f>
        <v>44365500428173.242</v>
      </c>
      <c r="L2" s="7">
        <f>'IRA Calculations'!Z4</f>
        <v>44627321020125.391</v>
      </c>
      <c r="M2" s="7">
        <f>'IRA Calculations'!AA4</f>
        <v>44893148169179.594</v>
      </c>
      <c r="N2" s="7">
        <f>'IRA Calculations'!AB4</f>
        <v>45178368653991.352</v>
      </c>
      <c r="O2" s="7">
        <f>'IRA Calculations'!AC4</f>
        <v>45414560899739.391</v>
      </c>
      <c r="P2" s="7">
        <f>'IRA Calculations'!AD4</f>
        <v>45677854208699.023</v>
      </c>
      <c r="Q2" s="7">
        <f>'IRA Calculations'!AE4</f>
        <v>45945822425119.594</v>
      </c>
      <c r="R2" s="7">
        <f>'IRA Calculations'!AF4</f>
        <v>46261116122470.586</v>
      </c>
      <c r="S2" s="7">
        <f>'IRA Calculations'!AG4</f>
        <v>46593456253664.711</v>
      </c>
      <c r="T2" s="7">
        <f>'IRA Calculations'!AH4</f>
        <v>46939063863645.516</v>
      </c>
      <c r="U2" s="7">
        <f>'IRA Calculations'!AI4</f>
        <v>47290886426312.266</v>
      </c>
      <c r="V2" s="7">
        <f>'IRA Calculations'!AJ4</f>
        <v>47652620323688.383</v>
      </c>
      <c r="W2" s="7">
        <f>'IRA Calculations'!AK4</f>
        <v>47959191127704.328</v>
      </c>
      <c r="X2" s="7">
        <f>'IRA Calculations'!AL4</f>
        <v>48261701563389.609</v>
      </c>
      <c r="Y2" s="7">
        <f>'IRA Calculations'!AM4</f>
        <v>48556469008894.141</v>
      </c>
      <c r="Z2" s="7">
        <f>'IRA Calculations'!AN4</f>
        <v>48842652426798.664</v>
      </c>
      <c r="AA2" s="7">
        <f>'IRA Calculations'!AO4</f>
        <v>49122582885095.492</v>
      </c>
      <c r="AB2" s="7">
        <f>'IRA Calculations'!AP4</f>
        <v>49380229657513.742</v>
      </c>
      <c r="AC2" s="7">
        <f>'IRA Calculations'!AQ4</f>
        <v>49658293421798.805</v>
      </c>
      <c r="AD2" s="7">
        <f>'IRA Calculations'!AR4</f>
        <v>49939853815478</v>
      </c>
      <c r="AE2" s="7">
        <f>'IRA Calculations'!AS4</f>
        <v>50224819679290.047</v>
      </c>
      <c r="AF2" s="7">
        <f>'IRA Calculations'!AT4</f>
        <v>50514758858629.75</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90249660467599.359</v>
      </c>
      <c r="C4" s="7">
        <f>'IRA Calculations'!Q6</f>
        <v>90249660467599.359</v>
      </c>
      <c r="D4" s="7">
        <f>'IRA Calculations'!R6</f>
        <v>90112480268972.656</v>
      </c>
      <c r="E4" s="7">
        <f>'IRA Calculations'!S6</f>
        <v>86233291609477.891</v>
      </c>
      <c r="F4" s="7">
        <f>'IRA Calculations'!T6</f>
        <v>82337455471528.312</v>
      </c>
      <c r="G4" s="7">
        <f>'IRA Calculations'!U6</f>
        <v>78397926015096.547</v>
      </c>
      <c r="H4" s="7">
        <f>'IRA Calculations'!V6</f>
        <v>74391666071621.906</v>
      </c>
      <c r="I4" s="7">
        <f>'IRA Calculations'!W6</f>
        <v>70456167478211.734</v>
      </c>
      <c r="J4" s="7">
        <f>'IRA Calculations'!X6</f>
        <v>66499848671329.602</v>
      </c>
      <c r="K4" s="7">
        <f>'IRA Calculations'!Y6</f>
        <v>62461371460333.891</v>
      </c>
      <c r="L4" s="7">
        <f>'IRA Calculations'!Z6</f>
        <v>58449126234091.859</v>
      </c>
      <c r="M4" s="7">
        <f>'IRA Calculations'!AA6</f>
        <v>54445088392395.953</v>
      </c>
      <c r="N4" s="7">
        <f>'IRA Calculations'!AB6</f>
        <v>50459903093377.297</v>
      </c>
      <c r="O4" s="7">
        <f>'IRA Calculations'!AC6</f>
        <v>50076266084119.266</v>
      </c>
      <c r="P4" s="7">
        <f>'IRA Calculations'!AD6</f>
        <v>49752423461889.516</v>
      </c>
      <c r="Q4" s="7">
        <f>'IRA Calculations'!AE6</f>
        <v>49427021853671.281</v>
      </c>
      <c r="R4" s="7">
        <f>'IRA Calculations'!AF6</f>
        <v>49205695638707.328</v>
      </c>
      <c r="S4" s="7">
        <f>'IRA Calculations'!AG6</f>
        <v>49037141618127.281</v>
      </c>
      <c r="T4" s="7">
        <f>'IRA Calculations'!AH6</f>
        <v>48922663113229.906</v>
      </c>
      <c r="U4" s="7">
        <f>'IRA Calculations'!AI6</f>
        <v>48858347246900.438</v>
      </c>
      <c r="V4" s="7">
        <f>'IRA Calculations'!AJ6</f>
        <v>48821794898824.312</v>
      </c>
      <c r="W4" s="7">
        <f>'IRA Calculations'!AK6</f>
        <v>48856839215960.719</v>
      </c>
      <c r="X4" s="7">
        <f>'IRA Calculations'!AL6</f>
        <v>48953166128973.234</v>
      </c>
      <c r="Y4" s="7">
        <f>'IRA Calculations'!AM6</f>
        <v>49108679430256.391</v>
      </c>
      <c r="Z4" s="7">
        <f>'IRA Calculations'!AN6</f>
        <v>49319696185325.875</v>
      </c>
      <c r="AA4" s="7">
        <f>'IRA Calculations'!AO6</f>
        <v>49578705008805.969</v>
      </c>
      <c r="AB4" s="7">
        <f>'IRA Calculations'!AP6</f>
        <v>49829693535432.203</v>
      </c>
      <c r="AC4" s="7">
        <f>'IRA Calculations'!AQ6</f>
        <v>50150173457616.203</v>
      </c>
      <c r="AD4" s="7">
        <f>'IRA Calculations'!AR6</f>
        <v>50487008610614.859</v>
      </c>
      <c r="AE4" s="7">
        <f>'IRA Calculations'!AS6</f>
        <v>50832603926016.609</v>
      </c>
      <c r="AF4" s="7">
        <f>'IRA Calculations'!AT6</f>
        <v>51181443706730.547</v>
      </c>
    </row>
    <row r="5" spans="1:34" x14ac:dyDescent="0.2">
      <c r="A5" s="1" t="s">
        <v>79</v>
      </c>
      <c r="B5" s="7">
        <f>'IRA Calculations'!P7</f>
        <v>5465500726.8945847</v>
      </c>
      <c r="C5" s="7">
        <f>'IRA Calculations'!Q7</f>
        <v>5465500726.8945847</v>
      </c>
      <c r="D5" s="7">
        <f>'IRA Calculations'!R7</f>
        <v>5624085802.2160635</v>
      </c>
      <c r="E5" s="7">
        <f>'IRA Calculations'!S7</f>
        <v>5741849847.3834724</v>
      </c>
      <c r="F5" s="7">
        <f>'IRA Calculations'!T7</f>
        <v>5816834721.3767567</v>
      </c>
      <c r="G5" s="7">
        <f>'IRA Calculations'!U7</f>
        <v>5838098267.651557</v>
      </c>
      <c r="H5" s="7">
        <f>'IRA Calculations'!V7</f>
        <v>5796679770.3286829</v>
      </c>
      <c r="I5" s="7">
        <f>'IRA Calculations'!W7</f>
        <v>5696642249.7068281</v>
      </c>
      <c r="J5" s="7">
        <f>'IRA Calculations'!X7</f>
        <v>5528464165.2982454</v>
      </c>
      <c r="K5" s="7">
        <f>'IRA Calculations'!Y7</f>
        <v>5289086753.0344019</v>
      </c>
      <c r="L5" s="7">
        <f>'IRA Calculations'!Z7</f>
        <v>4991869785.2446041</v>
      </c>
      <c r="M5" s="7">
        <f>'IRA Calculations'!AA7</f>
        <v>4649818358.2357998</v>
      </c>
      <c r="N5" s="7">
        <f>'IRA Calculations'!AB7</f>
        <v>4280117680.9699564</v>
      </c>
      <c r="O5" s="7">
        <f>'IRA Calculations'!AC7</f>
        <v>3894192403.9916124</v>
      </c>
      <c r="P5" s="7">
        <f>'IRA Calculations'!AD7</f>
        <v>3509570377.8036032</v>
      </c>
      <c r="Q5" s="7">
        <f>'IRA Calculations'!AE7</f>
        <v>3135436336.1509933</v>
      </c>
      <c r="R5" s="7">
        <f>'IRA Calculations'!AF7</f>
        <v>2785479927.4539738</v>
      </c>
      <c r="S5" s="7">
        <f>'IRA Calculations'!AG7</f>
        <v>2463087416.8946614</v>
      </c>
      <c r="T5" s="7">
        <f>'IRA Calculations'!AH7</f>
        <v>2169446573.4449892</v>
      </c>
      <c r="U5" s="7">
        <f>'IRA Calculations'!AI7</f>
        <v>1903049105.6904831</v>
      </c>
      <c r="V5" s="7">
        <f>'IRA Calculations'!AJ7</f>
        <v>1659132028.3239868</v>
      </c>
      <c r="W5" s="7">
        <f>'IRA Calculations'!AK7</f>
        <v>1434789162.5005865</v>
      </c>
      <c r="X5" s="7">
        <f>'IRA Calculations'!AL7</f>
        <v>1227762602.4511054</v>
      </c>
      <c r="Y5" s="7">
        <f>'IRA Calculations'!AM7</f>
        <v>1036553645.404416</v>
      </c>
      <c r="Z5" s="7">
        <f>'IRA Calculations'!AN7</f>
        <v>861430936.88566661</v>
      </c>
      <c r="AA5" s="7">
        <f>'IRA Calculations'!AO7</f>
        <v>703498088.1944623</v>
      </c>
      <c r="AB5" s="7">
        <f>'IRA Calculations'!AP7</f>
        <v>563542318.89620769</v>
      </c>
      <c r="AC5" s="7">
        <f>'IRA Calculations'!AQ7</f>
        <v>442774278.04187208</v>
      </c>
      <c r="AD5" s="7">
        <f>'IRA Calculations'!AR7</f>
        <v>340746507.46148056</v>
      </c>
      <c r="AE5" s="7">
        <f>'IRA Calculations'!AS7</f>
        <v>256615204.27421084</v>
      </c>
      <c r="AF5" s="7">
        <f>'IRA Calculations'!AT7</f>
        <v>188987159.76194552</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1931426749304.9099</v>
      </c>
      <c r="C7" s="7">
        <f>'IRA Calculations'!Q9</f>
        <v>1931426749304.9099</v>
      </c>
      <c r="D7" s="7">
        <f>'IRA Calculations'!R9</f>
        <v>1926388381951.1111</v>
      </c>
      <c r="E7" s="7">
        <f>'IRA Calculations'!S9</f>
        <v>1920202246545.6294</v>
      </c>
      <c r="F7" s="7">
        <f>'IRA Calculations'!T9</f>
        <v>1914963259279.4348</v>
      </c>
      <c r="G7" s="7">
        <f>'IRA Calculations'!U9</f>
        <v>1910062331425.3804</v>
      </c>
      <c r="H7" s="7">
        <f>'IRA Calculations'!V9</f>
        <v>1904545455485.4707</v>
      </c>
      <c r="I7" s="7">
        <f>'IRA Calculations'!W9</f>
        <v>1900915366511.9658</v>
      </c>
      <c r="J7" s="7">
        <f>'IRA Calculations'!X9</f>
        <v>1897793657510.2346</v>
      </c>
      <c r="K7" s="7">
        <f>'IRA Calculations'!Y9</f>
        <v>1893515887613.5793</v>
      </c>
      <c r="L7" s="7">
        <f>'IRA Calculations'!Z9</f>
        <v>1890706628872.804</v>
      </c>
      <c r="M7" s="7">
        <f>'IRA Calculations'!AA9</f>
        <v>1888737467290.1802</v>
      </c>
      <c r="N7" s="7">
        <f>'IRA Calculations'!AB9</f>
        <v>1887962867104.9304</v>
      </c>
      <c r="O7" s="7">
        <f>'IRA Calculations'!AC9</f>
        <v>1887531408649.6541</v>
      </c>
      <c r="P7" s="7">
        <f>'IRA Calculations'!AD9</f>
        <v>1889099990177.9194</v>
      </c>
      <c r="Q7" s="7">
        <f>'IRA Calculations'!AE9</f>
        <v>1891585374688.6006</v>
      </c>
      <c r="R7" s="7">
        <f>'IRA Calculations'!AF9</f>
        <v>1897588958640.9294</v>
      </c>
      <c r="S7" s="7">
        <f>'IRA Calculations'!AG9</f>
        <v>1905419908505.5544</v>
      </c>
      <c r="T7" s="7">
        <f>'IRA Calculations'!AH9</f>
        <v>1914625995382.1772</v>
      </c>
      <c r="U7" s="7">
        <f>'IRA Calculations'!AI9</f>
        <v>1924152722899.9651</v>
      </c>
      <c r="V7" s="7">
        <f>'IRA Calculations'!AJ9</f>
        <v>1933110465916.457</v>
      </c>
      <c r="W7" s="7">
        <f>'IRA Calculations'!AK9</f>
        <v>1946890229287.458</v>
      </c>
      <c r="X7" s="7">
        <f>'IRA Calculations'!AL9</f>
        <v>1959577696740.8523</v>
      </c>
      <c r="Y7" s="7">
        <f>'IRA Calculations'!AM9</f>
        <v>1970857638960.269</v>
      </c>
      <c r="Z7" s="7">
        <f>'IRA Calculations'!AN9</f>
        <v>1980839017283.3467</v>
      </c>
      <c r="AA7" s="7">
        <f>'IRA Calculations'!AO9</f>
        <v>1989993868378.1177</v>
      </c>
      <c r="AB7" s="7">
        <f>'IRA Calculations'!AP9</f>
        <v>1997770231274.9102</v>
      </c>
      <c r="AC7" s="7">
        <f>'IRA Calculations'!AQ9</f>
        <v>2006575654626.0664</v>
      </c>
      <c r="AD7" s="7">
        <f>'IRA Calculations'!AR9</f>
        <v>2015570960123.7317</v>
      </c>
      <c r="AE7" s="7">
        <f>'IRA Calculations'!AS9</f>
        <v>2024752387936.3564</v>
      </c>
      <c r="AF7" s="7">
        <f>'IRA Calculations'!AT9</f>
        <v>2034180352682.9805</v>
      </c>
    </row>
    <row r="8" spans="1:34" x14ac:dyDescent="0.2">
      <c r="A8" s="1" t="s">
        <v>344</v>
      </c>
      <c r="B8" s="7">
        <f>'IRA Calculations'!P10</f>
        <v>3348811008.764473</v>
      </c>
      <c r="C8" s="7">
        <f>'IRA Calculations'!Q10</f>
        <v>3348811008.764473</v>
      </c>
      <c r="D8" s="7">
        <f>'IRA Calculations'!R10</f>
        <v>3376873520.9751096</v>
      </c>
      <c r="E8" s="7">
        <f>'IRA Calculations'!S10</f>
        <v>3402086545.5035167</v>
      </c>
      <c r="F8" s="7">
        <f>'IRA Calculations'!T10</f>
        <v>3428061979.5346675</v>
      </c>
      <c r="G8" s="7">
        <f>'IRA Calculations'!U10</f>
        <v>3453314724.3349438</v>
      </c>
      <c r="H8" s="7">
        <f>'IRA Calculations'!V10</f>
        <v>3476543398.0652142</v>
      </c>
      <c r="I8" s="7">
        <f>'IRA Calculations'!W10</f>
        <v>3500248000.2303462</v>
      </c>
      <c r="J8" s="7">
        <f>'IRA Calculations'!X10</f>
        <v>3521631087.2935357</v>
      </c>
      <c r="K8" s="7">
        <f>'IRA Calculations'!Y10</f>
        <v>3537984404.0614877</v>
      </c>
      <c r="L8" s="7">
        <f>'IRA Calculations'!Z10</f>
        <v>3553592117.8500361</v>
      </c>
      <c r="M8" s="7">
        <f>'IRA Calculations'!AA10</f>
        <v>3567203455.7033453</v>
      </c>
      <c r="N8" s="7">
        <f>'IRA Calculations'!AB10</f>
        <v>3578448874.336823</v>
      </c>
      <c r="O8" s="7">
        <f>'IRA Calculations'!AC10</f>
        <v>3587183595.5203562</v>
      </c>
      <c r="P8" s="7">
        <f>'IRA Calculations'!AD10</f>
        <v>3594953746.3418064</v>
      </c>
      <c r="Q8" s="7">
        <f>'IRA Calculations'!AE10</f>
        <v>3600907932.5148134</v>
      </c>
      <c r="R8" s="7">
        <f>'IRA Calculations'!AF10</f>
        <v>3609535510.9640689</v>
      </c>
      <c r="S8" s="7">
        <f>'IRA Calculations'!AG10</f>
        <v>3618771852.3764653</v>
      </c>
      <c r="T8" s="7">
        <f>'IRA Calculations'!AH10</f>
        <v>3628589681.5457492</v>
      </c>
      <c r="U8" s="7">
        <f>'IRA Calculations'!AI10</f>
        <v>3638629858.913662</v>
      </c>
      <c r="V8" s="7">
        <f>'IRA Calculations'!AJ10</f>
        <v>3648557385.1656785</v>
      </c>
      <c r="W8" s="7">
        <f>'IRA Calculations'!AK10</f>
        <v>3673345912.8777542</v>
      </c>
      <c r="X8" s="7">
        <f>'IRA Calculations'!AL10</f>
        <v>3698295832.4421449</v>
      </c>
      <c r="Y8" s="7">
        <f>'IRA Calculations'!AM10</f>
        <v>3723368884.5766935</v>
      </c>
      <c r="Z8" s="7">
        <f>'IRA Calculations'!AN10</f>
        <v>3748592499.0006847</v>
      </c>
      <c r="AA8" s="7">
        <f>'IRA Calculations'!AO10</f>
        <v>3774020779.5551033</v>
      </c>
      <c r="AB8" s="7">
        <f>'IRA Calculations'!AP10</f>
        <v>3797738471.3597565</v>
      </c>
      <c r="AC8" s="7">
        <f>'IRA Calculations'!AQ10</f>
        <v>3823705679.5188479</v>
      </c>
      <c r="AD8" s="7">
        <f>'IRA Calculations'!AR10</f>
        <v>3849997901.6211534</v>
      </c>
      <c r="AE8" s="7">
        <f>'IRA Calculations'!AS10</f>
        <v>3876634415.1094499</v>
      </c>
      <c r="AF8" s="7">
        <f>'IRA Calculations'!AT10</f>
        <v>3903617889.3280129</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7222820256459.2188</v>
      </c>
      <c r="C10" s="7">
        <f>'IRA Calculations'!Q12</f>
        <v>7222820256459.2188</v>
      </c>
      <c r="D10" s="7">
        <f>'IRA Calculations'!R12</f>
        <v>7250589056050.8799</v>
      </c>
      <c r="E10" s="7">
        <f>'IRA Calculations'!S12</f>
        <v>7272716245521.4375</v>
      </c>
      <c r="F10" s="7">
        <f>'IRA Calculations'!T12</f>
        <v>7297195788027.1123</v>
      </c>
      <c r="G10" s="7">
        <f>'IRA Calculations'!U12</f>
        <v>7321621856542.4492</v>
      </c>
      <c r="H10" s="7">
        <f>'IRA Calculations'!V12</f>
        <v>7344088700983.2656</v>
      </c>
      <c r="I10" s="7">
        <f>'IRA Calculations'!W12</f>
        <v>7376933344297.2148</v>
      </c>
      <c r="J10" s="7">
        <f>'IRA Calculations'!X12</f>
        <v>7412481997672.0195</v>
      </c>
      <c r="K10" s="7">
        <f>'IRA Calculations'!Y12</f>
        <v>7444416350760.5859</v>
      </c>
      <c r="L10" s="7">
        <f>'IRA Calculations'!Z12</f>
        <v>7481529751357.5137</v>
      </c>
      <c r="M10" s="7">
        <f>'IRA Calculations'!AA12</f>
        <v>7519534550931.2861</v>
      </c>
      <c r="N10" s="7">
        <f>'IRA Calculations'!AB12</f>
        <v>7556280391116.3359</v>
      </c>
      <c r="O10" s="7">
        <f>'IRA Calculations'!AC12</f>
        <v>7584964082656.5029</v>
      </c>
      <c r="P10" s="7">
        <f>'IRA Calculations'!AD12</f>
        <v>7612920280098.4805</v>
      </c>
      <c r="Q10" s="7">
        <f>'IRA Calculations'!AE12</f>
        <v>7633228809055.2432</v>
      </c>
      <c r="R10" s="7">
        <f>'IRA Calculations'!AF12</f>
        <v>7654841017008.6104</v>
      </c>
      <c r="S10" s="7">
        <f>'IRA Calculations'!AG12</f>
        <v>7672567260919.4824</v>
      </c>
      <c r="T10" s="7">
        <f>'IRA Calculations'!AH12</f>
        <v>7687699270657.1855</v>
      </c>
      <c r="U10" s="7">
        <f>'IRA Calculations'!AI12</f>
        <v>7701208448712.7021</v>
      </c>
      <c r="V10" s="7">
        <f>'IRA Calculations'!AJ12</f>
        <v>7711958510030.9043</v>
      </c>
      <c r="W10" s="7">
        <f>'IRA Calculations'!AK12</f>
        <v>7736151343256.624</v>
      </c>
      <c r="X10" s="7">
        <f>'IRA Calculations'!AL12</f>
        <v>7764157754730.7393</v>
      </c>
      <c r="Y10" s="7">
        <f>'IRA Calculations'!AM12</f>
        <v>7796374858064.8975</v>
      </c>
      <c r="Z10" s="7">
        <f>'IRA Calculations'!AN12</f>
        <v>7833024153511.7412</v>
      </c>
      <c r="AA10" s="7">
        <f>'IRA Calculations'!AO12</f>
        <v>7873663181381.4658</v>
      </c>
      <c r="AB10" s="7">
        <f>'IRA Calculations'!AP12</f>
        <v>7913187193303.9854</v>
      </c>
      <c r="AC10" s="7">
        <f>'IRA Calculations'!AQ12</f>
        <v>7958623517978.5225</v>
      </c>
      <c r="AD10" s="7">
        <f>'IRA Calculations'!AR12</f>
        <v>8004985888927.7031</v>
      </c>
      <c r="AE10" s="7">
        <f>'IRA Calculations'!AS12</f>
        <v>8051413456116.8223</v>
      </c>
      <c r="AF10" s="7">
        <f>'IRA Calculations'!AT12</f>
        <v>8097418774586.2578</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93466742645622.047</v>
      </c>
      <c r="C2" s="7">
        <f>'IRA Calculations'!P17</f>
        <v>93466742645622.047</v>
      </c>
      <c r="D2" s="7">
        <f>'IRA Calculations'!Q17</f>
        <v>93466742645622.047</v>
      </c>
      <c r="E2" s="7">
        <f>'IRA Calculations'!R17</f>
        <v>91342863648719.125</v>
      </c>
      <c r="F2" s="7">
        <f>'IRA Calculations'!S17</f>
        <v>91999604431758.016</v>
      </c>
      <c r="G2" s="7">
        <f>'IRA Calculations'!T17</f>
        <v>92800075134201.844</v>
      </c>
      <c r="H2" s="7">
        <f>'IRA Calculations'!U17</f>
        <v>93799589744278.531</v>
      </c>
      <c r="I2" s="7">
        <f>'IRA Calculations'!V17</f>
        <v>95065330143695.594</v>
      </c>
      <c r="J2" s="7">
        <f>'IRA Calculations'!W17</f>
        <v>96540671028470.312</v>
      </c>
      <c r="K2" s="7">
        <f>'IRA Calculations'!X17</f>
        <v>98243005273512.266</v>
      </c>
      <c r="L2" s="7">
        <f>'IRA Calculations'!Y17</f>
        <v>100147036320978.05</v>
      </c>
      <c r="M2" s="7">
        <f>'IRA Calculations'!Z17</f>
        <v>102244045697097.06</v>
      </c>
      <c r="N2" s="7">
        <f>'IRA Calculations'!AA17</f>
        <v>104458871608163.66</v>
      </c>
      <c r="O2" s="7">
        <f>'IRA Calculations'!AB17</f>
        <v>106788560841488.69</v>
      </c>
      <c r="P2" s="7">
        <f>'IRA Calculations'!AC17</f>
        <v>106625530295363.88</v>
      </c>
      <c r="Q2" s="7">
        <f>'IRA Calculations'!AD17</f>
        <v>106491123064010.62</v>
      </c>
      <c r="R2" s="7">
        <f>'IRA Calculations'!AE17</f>
        <v>106398882109388.38</v>
      </c>
      <c r="S2" s="7">
        <f>'IRA Calculations'!AF17</f>
        <v>106369642889757.59</v>
      </c>
      <c r="T2" s="7">
        <f>'IRA Calculations'!AG17</f>
        <v>106346792199566.03</v>
      </c>
      <c r="U2" s="7">
        <f>'IRA Calculations'!AH17</f>
        <v>106350824294351</v>
      </c>
      <c r="V2" s="7">
        <f>'IRA Calculations'!AI17</f>
        <v>106405584149770.25</v>
      </c>
      <c r="W2" s="7">
        <f>'IRA Calculations'!AJ17</f>
        <v>106455619414360.66</v>
      </c>
      <c r="X2" s="7">
        <f>'IRA Calculations'!AK17</f>
        <v>106512812917338.53</v>
      </c>
      <c r="Y2" s="7">
        <f>'IRA Calculations'!AL17</f>
        <v>106619986874489.53</v>
      </c>
      <c r="Z2" s="7">
        <f>'IRA Calculations'!AM17</f>
        <v>106718827167946.53</v>
      </c>
      <c r="AA2" s="7">
        <f>'IRA Calculations'!AN17</f>
        <v>106832715050332.34</v>
      </c>
      <c r="AB2" s="7">
        <f>'IRA Calculations'!AO17</f>
        <v>106985997519004.66</v>
      </c>
      <c r="AC2" s="7">
        <f>'IRA Calculations'!AP17</f>
        <v>107125779753552.69</v>
      </c>
      <c r="AD2" s="7">
        <f>'IRA Calculations'!AQ17</f>
        <v>107275607328446.5</v>
      </c>
      <c r="AE2" s="7">
        <f>'IRA Calculations'!AR17</f>
        <v>107459527746683.31</v>
      </c>
      <c r="AF2" s="7">
        <f>'IRA Calculations'!AS17</f>
        <v>107623522045397.88</v>
      </c>
      <c r="AG2" s="7">
        <f>'IRA Calculations'!AT17</f>
        <v>107815660334665.41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17562707185778.504</v>
      </c>
      <c r="C2" s="7">
        <f>'IRA Calculations'!P30</f>
        <v>17562707185778.504</v>
      </c>
      <c r="D2" s="7">
        <f>'IRA Calculations'!Q30</f>
        <v>17562707185778.504</v>
      </c>
      <c r="E2" s="7">
        <f>'IRA Calculations'!R30</f>
        <v>17566104101297.318</v>
      </c>
      <c r="F2" s="7">
        <f>'IRA Calculations'!S30</f>
        <v>17582331863830.826</v>
      </c>
      <c r="G2" s="7">
        <f>'IRA Calculations'!T30</f>
        <v>17614337017760.004</v>
      </c>
      <c r="H2" s="7">
        <f>'IRA Calculations'!U30</f>
        <v>17692851695302.691</v>
      </c>
      <c r="I2" s="7">
        <f>'IRA Calculations'!V30</f>
        <v>17821290512901.945</v>
      </c>
      <c r="J2" s="7">
        <f>'IRA Calculations'!W30</f>
        <v>17968218426571.047</v>
      </c>
      <c r="K2" s="7">
        <f>'IRA Calculations'!X30</f>
        <v>18113817117188.246</v>
      </c>
      <c r="L2" s="7">
        <f>'IRA Calculations'!Y30</f>
        <v>18259480594161.117</v>
      </c>
      <c r="M2" s="7">
        <f>'IRA Calculations'!Z30</f>
        <v>18414674127420.641</v>
      </c>
      <c r="N2" s="7">
        <f>'IRA Calculations'!AA30</f>
        <v>18597484122499.707</v>
      </c>
      <c r="O2" s="7">
        <f>'IRA Calculations'!AB30</f>
        <v>18797632827136.211</v>
      </c>
      <c r="P2" s="7">
        <f>'IRA Calculations'!AC30</f>
        <v>19017020860100.57</v>
      </c>
      <c r="Q2" s="7">
        <f>'IRA Calculations'!AD30</f>
        <v>19239767671603.863</v>
      </c>
      <c r="R2" s="7">
        <f>'IRA Calculations'!AE30</f>
        <v>19461711633190.5</v>
      </c>
      <c r="S2" s="7">
        <f>'IRA Calculations'!AF30</f>
        <v>19649360722668.121</v>
      </c>
      <c r="T2" s="7">
        <f>'IRA Calculations'!AG30</f>
        <v>19830157971412.762</v>
      </c>
      <c r="U2" s="7">
        <f>'IRA Calculations'!AH30</f>
        <v>20005606067530.492</v>
      </c>
      <c r="V2" s="7">
        <f>'IRA Calculations'!AI30</f>
        <v>20176385499098.902</v>
      </c>
      <c r="W2" s="7">
        <f>'IRA Calculations'!AJ30</f>
        <v>20343521329693.867</v>
      </c>
      <c r="X2" s="7">
        <f>'IRA Calculations'!AK30</f>
        <v>20592070933082.938</v>
      </c>
      <c r="Y2" s="7">
        <f>'IRA Calculations'!AL30</f>
        <v>20847368260839.656</v>
      </c>
      <c r="Z2" s="7">
        <f>'IRA Calculations'!AM30</f>
        <v>21111404519227.098</v>
      </c>
      <c r="AA2" s="7">
        <f>'IRA Calculations'!AN30</f>
        <v>21385760798449.719</v>
      </c>
      <c r="AB2" s="7">
        <f>'IRA Calculations'!AO30</f>
        <v>21670332932115.203</v>
      </c>
      <c r="AC2" s="7">
        <f>'IRA Calculations'!AP30</f>
        <v>21964485867470.582</v>
      </c>
      <c r="AD2" s="7">
        <f>'IRA Calculations'!AQ30</f>
        <v>22267055381910.805</v>
      </c>
      <c r="AE2" s="7">
        <f>'IRA Calculations'!AR30</f>
        <v>22576738633972.336</v>
      </c>
      <c r="AF2" s="7">
        <f>'IRA Calculations'!AS30</f>
        <v>22892833631447.027</v>
      </c>
      <c r="AG2" s="7">
        <f>'IRA Calculations'!AT30</f>
        <v>23215150495717.395</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95712695213475</v>
      </c>
      <c r="C2" s="7">
        <f>'IRA Calculations'!P43</f>
        <v>95712695213475</v>
      </c>
      <c r="D2" s="7">
        <f>'IRA Calculations'!Q43</f>
        <v>95712695213475</v>
      </c>
      <c r="E2" s="7">
        <f>'IRA Calculations'!R43</f>
        <v>95283237007764.688</v>
      </c>
      <c r="F2" s="7">
        <f>'IRA Calculations'!S43</f>
        <v>94873780393975.125</v>
      </c>
      <c r="G2" s="7">
        <f>'IRA Calculations'!T43</f>
        <v>94529165466848.828</v>
      </c>
      <c r="H2" s="7">
        <f>'IRA Calculations'!U43</f>
        <v>94270078905374.078</v>
      </c>
      <c r="I2" s="7">
        <f>'IRA Calculations'!V43</f>
        <v>94114135667878.422</v>
      </c>
      <c r="J2" s="7">
        <f>'IRA Calculations'!W43</f>
        <v>94051514022618.203</v>
      </c>
      <c r="K2" s="7">
        <f>'IRA Calculations'!X43</f>
        <v>94080761308383.609</v>
      </c>
      <c r="L2" s="7">
        <f>'IRA Calculations'!Y43</f>
        <v>94186230946868.328</v>
      </c>
      <c r="M2" s="7">
        <f>'IRA Calculations'!Z43</f>
        <v>94378749468832.703</v>
      </c>
      <c r="N2" s="7">
        <f>'IRA Calculations'!AA43</f>
        <v>94669562460393.609</v>
      </c>
      <c r="O2" s="7">
        <f>'IRA Calculations'!AB43</f>
        <v>95040966912459.906</v>
      </c>
      <c r="P2" s="7">
        <f>'IRA Calculations'!AC43</f>
        <v>95477953035341.672</v>
      </c>
      <c r="Q2" s="7">
        <f>'IRA Calculations'!AD43</f>
        <v>95990505095336.422</v>
      </c>
      <c r="R2" s="7">
        <f>'IRA Calculations'!AE43</f>
        <v>96575732904541.156</v>
      </c>
      <c r="S2" s="7">
        <f>'IRA Calculations'!AF43</f>
        <v>97227072203827.156</v>
      </c>
      <c r="T2" s="7">
        <f>'IRA Calculations'!AG43</f>
        <v>97910213597788.656</v>
      </c>
      <c r="U2" s="7">
        <f>'IRA Calculations'!AH43</f>
        <v>98604686763908.875</v>
      </c>
      <c r="V2" s="7">
        <f>'IRA Calculations'!AI43</f>
        <v>99301134275900.969</v>
      </c>
      <c r="W2" s="7">
        <f>'IRA Calculations'!AJ43</f>
        <v>99997784219621.938</v>
      </c>
      <c r="X2" s="7">
        <f>'IRA Calculations'!AK43</f>
        <v>100976495819027.62</v>
      </c>
      <c r="Y2" s="7">
        <f>'IRA Calculations'!AL43</f>
        <v>101965083585501.98</v>
      </c>
      <c r="Z2" s="7">
        <f>'IRA Calculations'!AM43</f>
        <v>102963232636305.41</v>
      </c>
      <c r="AA2" s="7">
        <f>'IRA Calculations'!AN43</f>
        <v>103971348580835.55</v>
      </c>
      <c r="AB2" s="7">
        <f>'IRA Calculations'!AO43</f>
        <v>104990496224985.11</v>
      </c>
      <c r="AC2" s="7">
        <f>'IRA Calculations'!AP43</f>
        <v>106021136144270.53</v>
      </c>
      <c r="AD2" s="7">
        <f>'IRA Calculations'!AQ43</f>
        <v>107063314229304.73</v>
      </c>
      <c r="AE2" s="7">
        <f>'IRA Calculations'!AR43</f>
        <v>108117854601643.09</v>
      </c>
      <c r="AF2" s="7">
        <f>'IRA Calculations'!AS43</f>
        <v>109183837212202.52</v>
      </c>
      <c r="AG2" s="7">
        <f>'IRA Calculations'!AT43</f>
        <v>110260404060536.89</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90131277310256.844</v>
      </c>
      <c r="C4" s="7">
        <f>'IRA Calculations'!P45</f>
        <v>90131277310256.844</v>
      </c>
      <c r="D4" s="7">
        <f>'IRA Calculations'!Q45</f>
        <v>90131277310256.844</v>
      </c>
      <c r="E4" s="7">
        <f>'IRA Calculations'!R45</f>
        <v>90435047152637.156</v>
      </c>
      <c r="F4" s="7">
        <f>'IRA Calculations'!S45</f>
        <v>90766631874754.703</v>
      </c>
      <c r="G4" s="7">
        <f>'IRA Calculations'!T45</f>
        <v>91147050592317.766</v>
      </c>
      <c r="H4" s="7">
        <f>'IRA Calculations'!U45</f>
        <v>91589735897811.25</v>
      </c>
      <c r="I4" s="7">
        <f>'IRA Calculations'!V45</f>
        <v>92109504728934.766</v>
      </c>
      <c r="J4" s="7">
        <f>'IRA Calculations'!W45</f>
        <v>92681432784565.172</v>
      </c>
      <c r="K4" s="7">
        <f>'IRA Calculations'!X45</f>
        <v>93275685263049.422</v>
      </c>
      <c r="L4" s="7">
        <f>'IRA Calculations'!Y45</f>
        <v>93862512711681.484</v>
      </c>
      <c r="M4" s="7">
        <f>'IRA Calculations'!Z45</f>
        <v>94453653440334.484</v>
      </c>
      <c r="N4" s="7">
        <f>'IRA Calculations'!AA45</f>
        <v>95047829580179.859</v>
      </c>
      <c r="O4" s="7">
        <f>'IRA Calculations'!AB45</f>
        <v>95624601146314.875</v>
      </c>
      <c r="P4" s="7">
        <f>'IRA Calculations'!AC45</f>
        <v>96182914811236.297</v>
      </c>
      <c r="Q4" s="7">
        <f>'IRA Calculations'!AD45</f>
        <v>96755659326312.906</v>
      </c>
      <c r="R4" s="7">
        <f>'IRA Calculations'!AE45</f>
        <v>97355871015648.812</v>
      </c>
      <c r="S4" s="7">
        <f>'IRA Calculations'!AF45</f>
        <v>97986481396398.656</v>
      </c>
      <c r="T4" s="7">
        <f>'IRA Calculations'!AG45</f>
        <v>98625055849639.75</v>
      </c>
      <c r="U4" s="7">
        <f>'IRA Calculations'!AH45</f>
        <v>99264565721884.172</v>
      </c>
      <c r="V4" s="7">
        <f>'IRA Calculations'!AI45</f>
        <v>99895874474616.812</v>
      </c>
      <c r="W4" s="7">
        <f>'IRA Calculations'!AJ45</f>
        <v>100517469343428.05</v>
      </c>
      <c r="X4" s="7">
        <f>'IRA Calculations'!AK45</f>
        <v>101484487242574.55</v>
      </c>
      <c r="Y4" s="7">
        <f>'IRA Calculations'!AL45</f>
        <v>102456034413274.41</v>
      </c>
      <c r="Z4" s="7">
        <f>'IRA Calculations'!AM45</f>
        <v>103435241179345.8</v>
      </c>
      <c r="AA4" s="7">
        <f>'IRA Calculations'!AN45</f>
        <v>104424459688570.44</v>
      </c>
      <c r="AB4" s="7">
        <f>'IRA Calculations'!AO45</f>
        <v>105424456760849.66</v>
      </c>
      <c r="AC4" s="7">
        <f>'IRA Calculations'!AP45</f>
        <v>106435189470279.56</v>
      </c>
      <c r="AD4" s="7">
        <f>'IRA Calculations'!AQ45</f>
        <v>107457673348688.8</v>
      </c>
      <c r="AE4" s="7">
        <f>'IRA Calculations'!AR45</f>
        <v>108490728198708.19</v>
      </c>
      <c r="AF4" s="7">
        <f>'IRA Calculations'!AS45</f>
        <v>109535850284712.86</v>
      </c>
      <c r="AG4" s="7">
        <f>'IRA Calculations'!AT45</f>
        <v>110594145718601.59</v>
      </c>
    </row>
    <row r="5" spans="1:35" x14ac:dyDescent="0.2">
      <c r="A5" s="1" t="s">
        <v>79</v>
      </c>
      <c r="B5" s="7">
        <f>'IRA Calculations'!O46</f>
        <v>394918538.44324309</v>
      </c>
      <c r="C5" s="7">
        <f>'IRA Calculations'!P46</f>
        <v>394918538.44324309</v>
      </c>
      <c r="D5" s="7">
        <f>'IRA Calculations'!Q46</f>
        <v>394918538.44324309</v>
      </c>
      <c r="E5" s="7">
        <f>'IRA Calculations'!R46</f>
        <v>377681787.90801299</v>
      </c>
      <c r="F5" s="7">
        <f>'IRA Calculations'!S46</f>
        <v>358008634.51163709</v>
      </c>
      <c r="G5" s="7">
        <f>'IRA Calculations'!T46</f>
        <v>337575864.23084462</v>
      </c>
      <c r="H5" s="7">
        <f>'IRA Calculations'!U46</f>
        <v>317984702.54240131</v>
      </c>
      <c r="I5" s="7">
        <f>'IRA Calculations'!V46</f>
        <v>300586459.35303897</v>
      </c>
      <c r="J5" s="7">
        <f>'IRA Calculations'!W46</f>
        <v>286176243.63025177</v>
      </c>
      <c r="K5" s="7">
        <f>'IRA Calculations'!X46</f>
        <v>275049448.12888902</v>
      </c>
      <c r="L5" s="7">
        <f>'IRA Calculations'!Y46</f>
        <v>267069231.35371923</v>
      </c>
      <c r="M5" s="7">
        <f>'IRA Calculations'!Z46</f>
        <v>261916259.38236821</v>
      </c>
      <c r="N5" s="7">
        <f>'IRA Calculations'!AA46</f>
        <v>259043261.10407418</v>
      </c>
      <c r="O5" s="7">
        <f>'IRA Calculations'!AB46</f>
        <v>257785047.84320721</v>
      </c>
      <c r="P5" s="7">
        <f>'IRA Calculations'!AC46</f>
        <v>257585941.52204025</v>
      </c>
      <c r="Q5" s="7">
        <f>'IRA Calculations'!AD46</f>
        <v>258111855.59611201</v>
      </c>
      <c r="R5" s="7">
        <f>'IRA Calculations'!AE46</f>
        <v>259096646.91511869</v>
      </c>
      <c r="S5" s="7">
        <f>'IRA Calculations'!AF46</f>
        <v>260358923.37497151</v>
      </c>
      <c r="T5" s="7">
        <f>'IRA Calculations'!AG46</f>
        <v>261733396.31229356</v>
      </c>
      <c r="U5" s="7">
        <f>'IRA Calculations'!AH46</f>
        <v>263152211.69418466</v>
      </c>
      <c r="V5" s="7">
        <f>'IRA Calculations'!AI46</f>
        <v>264566887.20002064</v>
      </c>
      <c r="W5" s="7">
        <f>'IRA Calculations'!AJ46</f>
        <v>265962865.88277468</v>
      </c>
      <c r="X5" s="7">
        <f>'IRA Calculations'!AK46</f>
        <v>268451724.83554298</v>
      </c>
      <c r="Y5" s="7">
        <f>'IRA Calculations'!AL46</f>
        <v>270957986.55178833</v>
      </c>
      <c r="Z5" s="7">
        <f>'IRA Calculations'!AM46</f>
        <v>273492195.77847385</v>
      </c>
      <c r="AA5" s="7">
        <f>'IRA Calculations'!AN46</f>
        <v>276062107.20635307</v>
      </c>
      <c r="AB5" s="7">
        <f>'IRA Calculations'!AO46</f>
        <v>278670459.54272616</v>
      </c>
      <c r="AC5" s="7">
        <f>'IRA Calculations'!AP46</f>
        <v>281314127.56235516</v>
      </c>
      <c r="AD5" s="7">
        <f>'IRA Calculations'!AQ46</f>
        <v>283994347.66149747</v>
      </c>
      <c r="AE5" s="7">
        <f>'IRA Calculations'!AR46</f>
        <v>286706266.96947002</v>
      </c>
      <c r="AF5" s="7">
        <f>'IRA Calculations'!AS46</f>
        <v>289452181.36211938</v>
      </c>
      <c r="AG5" s="7">
        <f>'IRA Calculations'!AT46</f>
        <v>292235487.31252885</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3539421122957.606</v>
      </c>
      <c r="C10" s="7">
        <f>'IRA Calculations'!P51</f>
        <v>3539421122957.606</v>
      </c>
      <c r="D10" s="7">
        <f>'IRA Calculations'!Q51</f>
        <v>3539421122957.606</v>
      </c>
      <c r="E10" s="7">
        <f>'IRA Calculations'!R51</f>
        <v>3502635484074.3833</v>
      </c>
      <c r="F10" s="7">
        <f>'IRA Calculations'!S51</f>
        <v>3481080943349.4053</v>
      </c>
      <c r="G10" s="7">
        <f>'IRA Calculations'!T51</f>
        <v>3472000590237.2534</v>
      </c>
      <c r="H10" s="7">
        <f>'IRA Calculations'!U51</f>
        <v>3472313972195.064</v>
      </c>
      <c r="I10" s="7">
        <f>'IRA Calculations'!V51</f>
        <v>3479774091618.688</v>
      </c>
      <c r="J10" s="7">
        <f>'IRA Calculations'!W51</f>
        <v>3491615202630.5684</v>
      </c>
      <c r="K10" s="7">
        <f>'IRA Calculations'!X51</f>
        <v>3505822097971.8179</v>
      </c>
      <c r="L10" s="7">
        <f>'IRA Calculations'!Y51</f>
        <v>3520741126254.8979</v>
      </c>
      <c r="M10" s="7">
        <f>'IRA Calculations'!Z51</f>
        <v>3536645770496.3032</v>
      </c>
      <c r="N10" s="7">
        <f>'IRA Calculations'!AA51</f>
        <v>3553379463804.5825</v>
      </c>
      <c r="O10" s="7">
        <f>'IRA Calculations'!AB51</f>
        <v>3570004022740.666</v>
      </c>
      <c r="P10" s="7">
        <f>'IRA Calculations'!AC51</f>
        <v>3586134634394.3496</v>
      </c>
      <c r="Q10" s="7">
        <f>'IRA Calculations'!AD51</f>
        <v>3602701087707.2397</v>
      </c>
      <c r="R10" s="7">
        <f>'IRA Calculations'!AE51</f>
        <v>3620093981149.7104</v>
      </c>
      <c r="S10" s="7">
        <f>'IRA Calculations'!AF51</f>
        <v>3638526825320.3936</v>
      </c>
      <c r="T10" s="7">
        <f>'IRA Calculations'!AG51</f>
        <v>3657186120710.811</v>
      </c>
      <c r="U10" s="7">
        <f>'IRA Calculations'!AH51</f>
        <v>3675867525131.8145</v>
      </c>
      <c r="V10" s="7">
        <f>'IRA Calculations'!AI51</f>
        <v>3694268230270.9355</v>
      </c>
      <c r="W10" s="7">
        <f>'IRA Calculations'!AJ51</f>
        <v>3712345352213.874</v>
      </c>
      <c r="X10" s="7">
        <f>'IRA Calculations'!AK51</f>
        <v>3749428798069.5376</v>
      </c>
      <c r="Y10" s="7">
        <f>'IRA Calculations'!AL51</f>
        <v>3786576853510.9546</v>
      </c>
      <c r="Z10" s="7">
        <f>'IRA Calculations'!AM51</f>
        <v>3823880200677.8584</v>
      </c>
      <c r="AA10" s="7">
        <f>'IRA Calculations'!AN51</f>
        <v>3861416011003.2417</v>
      </c>
      <c r="AB10" s="7">
        <f>'IRA Calculations'!AO51</f>
        <v>3899222905713.2158</v>
      </c>
      <c r="AC10" s="7">
        <f>'IRA Calculations'!AP51</f>
        <v>3937319422384.3687</v>
      </c>
      <c r="AD10" s="7">
        <f>'IRA Calculations'!AQ51</f>
        <v>3975743581445.2925</v>
      </c>
      <c r="AE10" s="7">
        <f>'IRA Calculations'!AR51</f>
        <v>4014484374341.7046</v>
      </c>
      <c r="AF10" s="7">
        <f>'IRA Calculations'!AS51</f>
        <v>4053595909610.772</v>
      </c>
      <c r="AG10" s="7">
        <f>'IRA Calculations'!AT51</f>
        <v>4093126917407.8535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194194480680691.84</v>
      </c>
      <c r="C2" s="7">
        <f>'IRA Calculations'!P56</f>
        <v>194194480680691.84</v>
      </c>
      <c r="D2" s="7">
        <f>'IRA Calculations'!Q56</f>
        <v>194194480680691.84</v>
      </c>
      <c r="E2" s="7">
        <f>'IRA Calculations'!R56</f>
        <v>197176127732279.16</v>
      </c>
      <c r="F2" s="7">
        <f>'IRA Calculations'!S56</f>
        <v>200660094728109.41</v>
      </c>
      <c r="G2" s="7">
        <f>'IRA Calculations'!T56</f>
        <v>204429456180431.66</v>
      </c>
      <c r="H2" s="7">
        <f>'IRA Calculations'!U56</f>
        <v>208224142916946.97</v>
      </c>
      <c r="I2" s="7">
        <f>'IRA Calculations'!V56</f>
        <v>211748328570045.25</v>
      </c>
      <c r="J2" s="7">
        <f>'IRA Calculations'!W56</f>
        <v>215308880877112.75</v>
      </c>
      <c r="K2" s="7">
        <f>'IRA Calculations'!X56</f>
        <v>219096088177265.53</v>
      </c>
      <c r="L2" s="7">
        <f>'IRA Calculations'!Y56</f>
        <v>222566526064184.28</v>
      </c>
      <c r="M2" s="7">
        <f>'IRA Calculations'!Z56</f>
        <v>225718256995805.97</v>
      </c>
      <c r="N2" s="7">
        <f>'IRA Calculations'!AA56</f>
        <v>228749183489747.03</v>
      </c>
      <c r="O2" s="7">
        <f>'IRA Calculations'!AB56</f>
        <v>231766290804893.28</v>
      </c>
      <c r="P2" s="7">
        <f>'IRA Calculations'!AC56</f>
        <v>235091091153032.22</v>
      </c>
      <c r="Q2" s="7">
        <f>'IRA Calculations'!AD56</f>
        <v>239037947303069.22</v>
      </c>
      <c r="R2" s="7">
        <f>'IRA Calculations'!AE56</f>
        <v>243197589362899.53</v>
      </c>
      <c r="S2" s="7">
        <f>'IRA Calculations'!AF56</f>
        <v>247197175851200.97</v>
      </c>
      <c r="T2" s="7">
        <f>'IRA Calculations'!AG56</f>
        <v>251599146034942.31</v>
      </c>
      <c r="U2" s="7">
        <f>'IRA Calculations'!AH56</f>
        <v>255958643125801.25</v>
      </c>
      <c r="V2" s="7">
        <f>'IRA Calculations'!AI56</f>
        <v>259822984062843.69</v>
      </c>
      <c r="W2" s="7">
        <f>'IRA Calculations'!AJ56</f>
        <v>262054683812590.16</v>
      </c>
      <c r="X2" s="7">
        <f>'IRA Calculations'!AK56</f>
        <v>264174694180882.31</v>
      </c>
      <c r="Y2" s="7">
        <f>'IRA Calculations'!AL56</f>
        <v>268160895035698.78</v>
      </c>
      <c r="Z2" s="7">
        <f>'IRA Calculations'!AM56</f>
        <v>272096671139973.75</v>
      </c>
      <c r="AA2" s="7">
        <f>'IRA Calculations'!AN56</f>
        <v>275184113852019.5</v>
      </c>
      <c r="AB2" s="7">
        <f>'IRA Calculations'!AO56</f>
        <v>277442750801185.97</v>
      </c>
      <c r="AC2" s="7">
        <f>'IRA Calculations'!AP56</f>
        <v>279296818237978.44</v>
      </c>
      <c r="AD2" s="7">
        <f>'IRA Calculations'!AQ56</f>
        <v>280356691175209.31</v>
      </c>
      <c r="AE2" s="7">
        <f>'IRA Calculations'!AR56</f>
        <v>280926223742503.47</v>
      </c>
      <c r="AF2" s="7">
        <f>'IRA Calculations'!AS56</f>
        <v>281402535334761.19</v>
      </c>
      <c r="AG2" s="7">
        <f>'IRA Calculations'!AT56</f>
        <v>281647443521125.44</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8161897398406.8213</v>
      </c>
      <c r="C2" s="7">
        <f>'IRA Calculations'!P69</f>
        <v>8161897398406.8213</v>
      </c>
      <c r="D2" s="7">
        <f>'IRA Calculations'!Q69</f>
        <v>8161897398406.8213</v>
      </c>
      <c r="E2" s="7">
        <f>'IRA Calculations'!R69</f>
        <v>8217006041514.834</v>
      </c>
      <c r="F2" s="7">
        <f>'IRA Calculations'!S69</f>
        <v>8275022046770.3594</v>
      </c>
      <c r="G2" s="7">
        <f>'IRA Calculations'!T69</f>
        <v>8333227383018.1533</v>
      </c>
      <c r="H2" s="7">
        <f>'IRA Calculations'!U69</f>
        <v>8391631398674.9043</v>
      </c>
      <c r="I2" s="7">
        <f>'IRA Calculations'!V69</f>
        <v>8445304601409.0547</v>
      </c>
      <c r="J2" s="7">
        <f>'IRA Calculations'!W69</f>
        <v>8501604881557.9854</v>
      </c>
      <c r="K2" s="7">
        <f>'IRA Calculations'!X69</f>
        <v>8555548011850.5303</v>
      </c>
      <c r="L2" s="7">
        <f>'IRA Calculations'!Y69</f>
        <v>8602587518515.0537</v>
      </c>
      <c r="M2" s="7">
        <f>'IRA Calculations'!Z69</f>
        <v>8652810021948.0078</v>
      </c>
      <c r="N2" s="7">
        <f>'IRA Calculations'!AA69</f>
        <v>8703470501799.1338</v>
      </c>
      <c r="O2" s="7">
        <f>'IRA Calculations'!AB69</f>
        <v>8758083366564.0586</v>
      </c>
      <c r="P2" s="7">
        <f>'IRA Calculations'!AC69</f>
        <v>8802902405804.4316</v>
      </c>
      <c r="Q2" s="7">
        <f>'IRA Calculations'!AD69</f>
        <v>8853172036230.3926</v>
      </c>
      <c r="R2" s="7">
        <f>'IRA Calculations'!AE69</f>
        <v>8904893562161.5215</v>
      </c>
      <c r="S2" s="7">
        <f>'IRA Calculations'!AF69</f>
        <v>8965125897569.2891</v>
      </c>
      <c r="T2" s="7">
        <f>'IRA Calculations'!AG69</f>
        <v>9028678083421.5469</v>
      </c>
      <c r="U2" s="7">
        <f>'IRA Calculations'!AH69</f>
        <v>9094919551330.709</v>
      </c>
      <c r="V2" s="7">
        <f>'IRA Calculations'!AI69</f>
        <v>9161771430787.0547</v>
      </c>
      <c r="W2" s="7">
        <f>'IRA Calculations'!AJ69</f>
        <v>9230722888601.5938</v>
      </c>
      <c r="X2" s="7">
        <f>'IRA Calculations'!AK69</f>
        <v>9289268989928.6641</v>
      </c>
      <c r="Y2" s="7">
        <f>'IRA Calculations'!AL69</f>
        <v>9346739729048.2812</v>
      </c>
      <c r="Z2" s="7">
        <f>'IRA Calculations'!AM69</f>
        <v>9402551993847.0527</v>
      </c>
      <c r="AA2" s="7">
        <f>'IRA Calculations'!AN69</f>
        <v>9457311184726.4121</v>
      </c>
      <c r="AB2" s="7">
        <f>'IRA Calculations'!AO69</f>
        <v>9510185754902.2129</v>
      </c>
      <c r="AC2" s="7">
        <f>'IRA Calculations'!AP69</f>
        <v>9558271055020.8867</v>
      </c>
      <c r="AD2" s="7">
        <f>'IRA Calculations'!AQ69</f>
        <v>9611215054109.3652</v>
      </c>
      <c r="AE2" s="7">
        <f>'IRA Calculations'!AR69</f>
        <v>9664235663022.2461</v>
      </c>
      <c r="AF2" s="7">
        <f>'IRA Calculations'!AS69</f>
        <v>9718236161549.0605</v>
      </c>
      <c r="AG2" s="7">
        <f>'IRA Calculations'!AT69</f>
        <v>9774633091543.0039</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17549388486072.723</v>
      </c>
      <c r="C4" s="7">
        <f>'IRA Calculations'!P71</f>
        <v>17549388486072.723</v>
      </c>
      <c r="D4" s="7">
        <f>'IRA Calculations'!Q71</f>
        <v>17549388486072.723</v>
      </c>
      <c r="E4" s="7">
        <f>'IRA Calculations'!R71</f>
        <v>17522713276594.668</v>
      </c>
      <c r="F4" s="7">
        <f>'IRA Calculations'!S71</f>
        <v>16768390341267.037</v>
      </c>
      <c r="G4" s="7">
        <f>'IRA Calculations'!T71</f>
        <v>16010830240666.951</v>
      </c>
      <c r="H4" s="7">
        <f>'IRA Calculations'!U71</f>
        <v>15244773808708.752</v>
      </c>
      <c r="I4" s="7">
        <f>'IRA Calculations'!V71</f>
        <v>14465741380664.668</v>
      </c>
      <c r="J4" s="7">
        <f>'IRA Calculations'!W71</f>
        <v>13700468765296.291</v>
      </c>
      <c r="K4" s="7">
        <f>'IRA Calculations'!X71</f>
        <v>12931147580518.463</v>
      </c>
      <c r="L4" s="7">
        <f>'IRA Calculations'!Y71</f>
        <v>12145850382715.051</v>
      </c>
      <c r="M4" s="7">
        <f>'IRA Calculations'!Z71</f>
        <v>11365654093755.146</v>
      </c>
      <c r="N4" s="7">
        <f>'IRA Calculations'!AA71</f>
        <v>10587053761822.766</v>
      </c>
      <c r="O4" s="7">
        <f>'IRA Calculations'!AB71</f>
        <v>9812119378257.1602</v>
      </c>
      <c r="P4" s="7">
        <f>'IRA Calculations'!AC71</f>
        <v>9737519707984.4805</v>
      </c>
      <c r="Q4" s="7">
        <f>'IRA Calculations'!AD71</f>
        <v>9674547282864.957</v>
      </c>
      <c r="R4" s="7">
        <f>'IRA Calculations'!AE71</f>
        <v>9611271707012.0742</v>
      </c>
      <c r="S4" s="7">
        <f>'IRA Calculations'!AF71</f>
        <v>9568233985779.3281</v>
      </c>
      <c r="T4" s="7">
        <f>'IRA Calculations'!AG71</f>
        <v>9535458017728.8926</v>
      </c>
      <c r="U4" s="7">
        <f>'IRA Calculations'!AH71</f>
        <v>9513197238626.3496</v>
      </c>
      <c r="V4" s="7">
        <f>'IRA Calculations'!AI71</f>
        <v>9500690774688.5781</v>
      </c>
      <c r="W4" s="7">
        <f>'IRA Calculations'!AJ71</f>
        <v>9493583032087.1934</v>
      </c>
      <c r="X4" s="7">
        <f>'IRA Calculations'!AK71</f>
        <v>9500397532357.5469</v>
      </c>
      <c r="Y4" s="7">
        <f>'IRA Calculations'!AL71</f>
        <v>9519128665631.2031</v>
      </c>
      <c r="Z4" s="7">
        <f>'IRA Calculations'!AM71</f>
        <v>9549368816395.5332</v>
      </c>
      <c r="AA4" s="7">
        <f>'IRA Calculations'!AN71</f>
        <v>9590401824083.293</v>
      </c>
      <c r="AB4" s="7">
        <f>'IRA Calculations'!AO71</f>
        <v>9640767071343.1953</v>
      </c>
      <c r="AC4" s="7">
        <f>'IRA Calculations'!AP71</f>
        <v>9689572741486.3223</v>
      </c>
      <c r="AD4" s="7">
        <f>'IRA Calculations'!AQ71</f>
        <v>9751891276838.7363</v>
      </c>
      <c r="AE4" s="7">
        <f>'IRA Calculations'!AR71</f>
        <v>9817390148802.4844</v>
      </c>
      <c r="AF4" s="7">
        <f>'IRA Calculations'!AS71</f>
        <v>9884592467542.8379</v>
      </c>
      <c r="AG4" s="7">
        <f>'IRA Calculations'!AT71</f>
        <v>9952425684858.3008</v>
      </c>
    </row>
    <row r="5" spans="1:35" x14ac:dyDescent="0.2">
      <c r="A5" s="1" t="s">
        <v>79</v>
      </c>
      <c r="B5" s="7">
        <f>'IRA Calculations'!O72</f>
        <v>1062787328.2871896</v>
      </c>
      <c r="C5" s="7">
        <f>'IRA Calculations'!P72</f>
        <v>1062787328.2871896</v>
      </c>
      <c r="D5" s="7">
        <f>'IRA Calculations'!Q72</f>
        <v>1062787328.2871896</v>
      </c>
      <c r="E5" s="7">
        <f>'IRA Calculations'!R72</f>
        <v>1093624797.1539991</v>
      </c>
      <c r="F5" s="7">
        <f>'IRA Calculations'!S72</f>
        <v>1116524462.0128629</v>
      </c>
      <c r="G5" s="7">
        <f>'IRA Calculations'!T72</f>
        <v>1131105554.9219027</v>
      </c>
      <c r="H5" s="7">
        <f>'IRA Calculations'!U72</f>
        <v>1135240332.0749094</v>
      </c>
      <c r="I5" s="7">
        <f>'IRA Calculations'!V72</f>
        <v>1127186348.311841</v>
      </c>
      <c r="J5" s="7">
        <f>'IRA Calculations'!W72</f>
        <v>1107733673.3269114</v>
      </c>
      <c r="K5" s="7">
        <f>'IRA Calculations'!X72</f>
        <v>1075030807.4896562</v>
      </c>
      <c r="L5" s="7">
        <f>'IRA Calculations'!Y72</f>
        <v>1028482962.5355231</v>
      </c>
      <c r="M5" s="7">
        <f>'IRA Calculations'!Z72</f>
        <v>970687996.82184803</v>
      </c>
      <c r="N5" s="7">
        <f>'IRA Calculations'!AA72</f>
        <v>904174800.60934687</v>
      </c>
      <c r="O5" s="7">
        <f>'IRA Calculations'!AB72</f>
        <v>832285102.90536773</v>
      </c>
      <c r="P5" s="7">
        <f>'IRA Calculations'!AC72</f>
        <v>757240470.30290306</v>
      </c>
      <c r="Q5" s="7">
        <f>'IRA Calculations'!AD72</f>
        <v>682449259.75538981</v>
      </c>
      <c r="R5" s="7">
        <f>'IRA Calculations'!AE72</f>
        <v>609697477.54582274</v>
      </c>
      <c r="S5" s="7">
        <f>'IRA Calculations'!AF72</f>
        <v>541647127.68750155</v>
      </c>
      <c r="T5" s="7">
        <f>'IRA Calculations'!AG72</f>
        <v>478956682.27760571</v>
      </c>
      <c r="U5" s="7">
        <f>'IRA Calculations'!AH72</f>
        <v>421857107.49387097</v>
      </c>
      <c r="V5" s="7">
        <f>'IRA Calculations'!AI72</f>
        <v>370055110.35496449</v>
      </c>
      <c r="W5" s="7">
        <f>'IRA Calculations'!AJ72</f>
        <v>322624510.31820446</v>
      </c>
      <c r="X5" s="7">
        <f>'IRA Calculations'!AK72</f>
        <v>279000189.89400524</v>
      </c>
      <c r="Y5" s="7">
        <f>'IRA Calculations'!AL72</f>
        <v>238743090.74903986</v>
      </c>
      <c r="Z5" s="7">
        <f>'IRA Calculations'!AM72</f>
        <v>201561784.45001125</v>
      </c>
      <c r="AA5" s="7">
        <f>'IRA Calculations'!AN72</f>
        <v>167508510.13733771</v>
      </c>
      <c r="AB5" s="7">
        <f>'IRA Calculations'!AO72</f>
        <v>136797869.2104488</v>
      </c>
      <c r="AC5" s="7">
        <f>'IRA Calculations'!AP72</f>
        <v>109582939.49706754</v>
      </c>
      <c r="AD5" s="7">
        <f>'IRA Calculations'!AQ72</f>
        <v>86099136.293004215</v>
      </c>
      <c r="AE5" s="7">
        <f>'IRA Calculations'!AR72</f>
        <v>66259449.661429457</v>
      </c>
      <c r="AF5" s="7">
        <f>'IRA Calculations'!AS72</f>
        <v>49899798.93451035</v>
      </c>
      <c r="AG5" s="7">
        <f>'IRA Calculations'!AT72</f>
        <v>36749269.397335544</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375573250695.09009</v>
      </c>
      <c r="C7" s="7">
        <f>'IRA Calculations'!P74</f>
        <v>375573250695.09009</v>
      </c>
      <c r="D7" s="7">
        <f>'IRA Calculations'!Q74</f>
        <v>375573250695.09009</v>
      </c>
      <c r="E7" s="7">
        <f>'IRA Calculations'!R74</f>
        <v>374593521069.85669</v>
      </c>
      <c r="F7" s="7">
        <f>'IRA Calculations'!S74</f>
        <v>373390603597.41675</v>
      </c>
      <c r="G7" s="7">
        <f>'IRA Calculations'!T74</f>
        <v>372371862669.95312</v>
      </c>
      <c r="H7" s="7">
        <f>'IRA Calculations'!U74</f>
        <v>371418858676.28278</v>
      </c>
      <c r="I7" s="7">
        <f>'IRA Calculations'!V74</f>
        <v>370346081243.1344</v>
      </c>
      <c r="J7" s="7">
        <f>'IRA Calculations'!W74</f>
        <v>369640196685.73029</v>
      </c>
      <c r="K7" s="7">
        <f>'IRA Calculations'!X74</f>
        <v>369033168540.38318</v>
      </c>
      <c r="L7" s="7">
        <f>'IRA Calculations'!Y74</f>
        <v>368201339973.03491</v>
      </c>
      <c r="M7" s="7">
        <f>'IRA Calculations'!Z74</f>
        <v>367655068964.98535</v>
      </c>
      <c r="N7" s="7">
        <f>'IRA Calculations'!AA74</f>
        <v>367272158032.95233</v>
      </c>
      <c r="O7" s="7">
        <f>'IRA Calculations'!AB74</f>
        <v>367121534091.52252</v>
      </c>
      <c r="P7" s="7">
        <f>'IRA Calculations'!AC74</f>
        <v>367037635359.84845</v>
      </c>
      <c r="Q7" s="7">
        <f>'IRA Calculations'!AD74</f>
        <v>367342651982.28204</v>
      </c>
      <c r="R7" s="7">
        <f>'IRA Calculations'!AE74</f>
        <v>367825944418.94299</v>
      </c>
      <c r="S7" s="7">
        <f>'IRA Calculations'!AF74</f>
        <v>368993364069.52435</v>
      </c>
      <c r="T7" s="7">
        <f>'IRA Calculations'!AG74</f>
        <v>370516121946.69775</v>
      </c>
      <c r="U7" s="7">
        <f>'IRA Calculations'!AH74</f>
        <v>372306280427.04346</v>
      </c>
      <c r="V7" s="7">
        <f>'IRA Calculations'!AI74</f>
        <v>374158788695.15649</v>
      </c>
      <c r="W7" s="7">
        <f>'IRA Calculations'!AJ74</f>
        <v>375900655770.78125</v>
      </c>
      <c r="X7" s="7">
        <f>'IRA Calculations'!AK74</f>
        <v>378580182977.76361</v>
      </c>
      <c r="Y7" s="7">
        <f>'IRA Calculations'!AL74</f>
        <v>381047309104.2265</v>
      </c>
      <c r="Z7" s="7">
        <f>'IRA Calculations'!AM74</f>
        <v>383240736615.0155</v>
      </c>
      <c r="AA7" s="7">
        <f>'IRA Calculations'!AN74</f>
        <v>385181653455.15192</v>
      </c>
      <c r="AB7" s="7">
        <f>'IRA Calculations'!AO74</f>
        <v>386961848943.5545</v>
      </c>
      <c r="AC7" s="7">
        <f>'IRA Calculations'!AP74</f>
        <v>388473992177.97125</v>
      </c>
      <c r="AD7" s="7">
        <f>'IRA Calculations'!AQ74</f>
        <v>390186240117.44421</v>
      </c>
      <c r="AE7" s="7">
        <f>'IRA Calculations'!AR74</f>
        <v>391935411359.87909</v>
      </c>
      <c r="AF7" s="7">
        <f>'IRA Calculations'!AS74</f>
        <v>393720774791.78284</v>
      </c>
      <c r="AG7" s="7">
        <f>'IRA Calculations'!AT74</f>
        <v>395554078264.77374</v>
      </c>
    </row>
    <row r="8" spans="1:35" x14ac:dyDescent="0.2">
      <c r="A8" s="1" t="s">
        <v>344</v>
      </c>
      <c r="B8" s="7">
        <f>'IRA Calculations'!O75</f>
        <v>651188991.2355268</v>
      </c>
      <c r="C8" s="7">
        <f>'IRA Calculations'!P75</f>
        <v>651188991.2355268</v>
      </c>
      <c r="D8" s="7">
        <f>'IRA Calculations'!Q75</f>
        <v>651188991.2355268</v>
      </c>
      <c r="E8" s="7">
        <f>'IRA Calculations'!R75</f>
        <v>656645853.07997036</v>
      </c>
      <c r="F8" s="7">
        <f>'IRA Calculations'!S75</f>
        <v>661548621.24624777</v>
      </c>
      <c r="G8" s="7">
        <f>'IRA Calculations'!T75</f>
        <v>666599642.82954419</v>
      </c>
      <c r="H8" s="7">
        <f>'IRA Calculations'!U75</f>
        <v>671510134.75320971</v>
      </c>
      <c r="I8" s="7">
        <f>'IRA Calculations'!V75</f>
        <v>676027038.3869369</v>
      </c>
      <c r="J8" s="7">
        <f>'IRA Calculations'!W75</f>
        <v>680636488.10839105</v>
      </c>
      <c r="K8" s="7">
        <f>'IRA Calculations'!X75</f>
        <v>684794510.42070937</v>
      </c>
      <c r="L8" s="7">
        <f>'IRA Calculations'!Y75</f>
        <v>687974474.83841074</v>
      </c>
      <c r="M8" s="7">
        <f>'IRA Calculations'!Z75</f>
        <v>691009453.93124628</v>
      </c>
      <c r="N8" s="7">
        <f>'IRA Calculations'!AA75</f>
        <v>693656230.15805173</v>
      </c>
      <c r="O8" s="7">
        <f>'IRA Calculations'!AB75</f>
        <v>695842944.42672503</v>
      </c>
      <c r="P8" s="7">
        <f>'IRA Calculations'!AC75</f>
        <v>697541444.06177223</v>
      </c>
      <c r="Q8" s="7">
        <f>'IRA Calculations'!AD75</f>
        <v>699052379.33459759</v>
      </c>
      <c r="R8" s="7">
        <f>'IRA Calculations'!AE75</f>
        <v>700210193.39979303</v>
      </c>
      <c r="S8" s="7">
        <f>'IRA Calculations'!AF75</f>
        <v>701887858.72413421</v>
      </c>
      <c r="T8" s="7">
        <f>'IRA Calculations'!AG75</f>
        <v>703683900.31361306</v>
      </c>
      <c r="U8" s="7">
        <f>'IRA Calculations'!AH75</f>
        <v>705593014.40101194</v>
      </c>
      <c r="V8" s="7">
        <f>'IRA Calculations'!AI75</f>
        <v>707545364.93824005</v>
      </c>
      <c r="W8" s="7">
        <f>'IRA Calculations'!AJ75</f>
        <v>709475810.03908193</v>
      </c>
      <c r="X8" s="7">
        <f>'IRA Calculations'!AK75</f>
        <v>714296033.1907599</v>
      </c>
      <c r="Y8" s="7">
        <f>'IRA Calculations'!AL75</f>
        <v>719147639.59972751</v>
      </c>
      <c r="Z8" s="7">
        <f>'IRA Calculations'!AM75</f>
        <v>724023189.60358286</v>
      </c>
      <c r="AA8" s="7">
        <f>'IRA Calculations'!AN75</f>
        <v>728928017.01518786</v>
      </c>
      <c r="AB8" s="7">
        <f>'IRA Calculations'!AO75</f>
        <v>733872642.53145278</v>
      </c>
      <c r="AC8" s="7">
        <f>'IRA Calculations'!AP75</f>
        <v>738484637.58291602</v>
      </c>
      <c r="AD8" s="7">
        <f>'IRA Calculations'!AQ75</f>
        <v>743534059.61421788</v>
      </c>
      <c r="AE8" s="7">
        <f>'IRA Calculations'!AR75</f>
        <v>748646681.83844352</v>
      </c>
      <c r="AF8" s="7">
        <f>'IRA Calculations'!AS75</f>
        <v>753826252.82739425</v>
      </c>
      <c r="AG8" s="7">
        <f>'IRA Calculations'!AT75</f>
        <v>759073291.64518011</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1404504770310.8545</v>
      </c>
      <c r="C10" s="7">
        <f>'IRA Calculations'!P77</f>
        <v>1404504770310.8545</v>
      </c>
      <c r="D10" s="7">
        <f>'IRA Calculations'!Q77</f>
        <v>1404504770310.8545</v>
      </c>
      <c r="E10" s="7">
        <f>'IRA Calculations'!R77</f>
        <v>1409904518623.4912</v>
      </c>
      <c r="F10" s="7">
        <f>'IRA Calculations'!S77</f>
        <v>1414207234468.7566</v>
      </c>
      <c r="G10" s="7">
        <f>'IRA Calculations'!T77</f>
        <v>1418967374276.1262</v>
      </c>
      <c r="H10" s="7">
        <f>'IRA Calculations'!U77</f>
        <v>1423717115863.4309</v>
      </c>
      <c r="I10" s="7">
        <f>'IRA Calculations'!V77</f>
        <v>1428085878904.812</v>
      </c>
      <c r="J10" s="7">
        <f>'IRA Calculations'!W77</f>
        <v>1434472644264.5544</v>
      </c>
      <c r="K10" s="7">
        <f>'IRA Calculations'!X77</f>
        <v>1441385214627.688</v>
      </c>
      <c r="L10" s="7">
        <f>'IRA Calculations'!Y77</f>
        <v>1447594970603.4888</v>
      </c>
      <c r="M10" s="7">
        <f>'IRA Calculations'!Z77</f>
        <v>1454811811993.696</v>
      </c>
      <c r="N10" s="7">
        <f>'IRA Calculations'!AA77</f>
        <v>1462201989292.9768</v>
      </c>
      <c r="O10" s="7">
        <f>'IRA Calculations'!AB77</f>
        <v>1469347357168.1956</v>
      </c>
      <c r="P10" s="7">
        <f>'IRA Calculations'!AC77</f>
        <v>1474925009687.2739</v>
      </c>
      <c r="Q10" s="7">
        <f>'IRA Calculations'!AD77</f>
        <v>1480361198222.0635</v>
      </c>
      <c r="R10" s="7">
        <f>'IRA Calculations'!AE77</f>
        <v>1484310268638.4651</v>
      </c>
      <c r="S10" s="7">
        <f>'IRA Calculations'!AF77</f>
        <v>1488512844376.1501</v>
      </c>
      <c r="T10" s="7">
        <f>'IRA Calculations'!AG77</f>
        <v>1491959779679.6072</v>
      </c>
      <c r="U10" s="7">
        <f>'IRA Calculations'!AH77</f>
        <v>1494902256317.0381</v>
      </c>
      <c r="V10" s="7">
        <f>'IRA Calculations'!AI77</f>
        <v>1497529167184.0203</v>
      </c>
      <c r="W10" s="7">
        <f>'IRA Calculations'!AJ77</f>
        <v>1499619557345.543</v>
      </c>
      <c r="X10" s="7">
        <f>'IRA Calculations'!AK77</f>
        <v>1504323945446.9182</v>
      </c>
      <c r="Y10" s="7">
        <f>'IRA Calculations'!AL77</f>
        <v>1509769898290.5469</v>
      </c>
      <c r="Z10" s="7">
        <f>'IRA Calculations'!AM77</f>
        <v>1516034636123.1072</v>
      </c>
      <c r="AA10" s="7">
        <f>'IRA Calculations'!AN77</f>
        <v>1523161230508.1179</v>
      </c>
      <c r="AB10" s="7">
        <f>'IRA Calculations'!AO77</f>
        <v>1531063643482.1609</v>
      </c>
      <c r="AC10" s="7">
        <f>'IRA Calculations'!AP77</f>
        <v>1538749237379.8296</v>
      </c>
      <c r="AD10" s="7">
        <f>'IRA Calculations'!AQ77</f>
        <v>1547584502897.2998</v>
      </c>
      <c r="AE10" s="7">
        <f>'IRA Calculations'!AR77</f>
        <v>1556599841622.1995</v>
      </c>
      <c r="AF10" s="7">
        <f>'IRA Calculations'!AS77</f>
        <v>1565627858003.0212</v>
      </c>
      <c r="AG10" s="7">
        <f>'IRA Calculations'!AT77</f>
        <v>1574573766520.156</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18145871365603.918</v>
      </c>
      <c r="C2" s="7">
        <f>'IRA Calculations'!P82</f>
        <v>18145871365603.918</v>
      </c>
      <c r="D2" s="7">
        <f>'IRA Calculations'!Q82</f>
        <v>18145871365603.918</v>
      </c>
      <c r="E2" s="7">
        <f>'IRA Calculations'!R82</f>
        <v>17728809086885.426</v>
      </c>
      <c r="F2" s="7">
        <f>'IRA Calculations'!S82</f>
        <v>17852366150248.676</v>
      </c>
      <c r="G2" s="7">
        <f>'IRA Calculations'!T82</f>
        <v>18003943790685.051</v>
      </c>
      <c r="H2" s="7">
        <f>'IRA Calculations'!U82</f>
        <v>18195481465388.863</v>
      </c>
      <c r="I2" s="7">
        <f>'IRA Calculations'!V82</f>
        <v>18438430668717.129</v>
      </c>
      <c r="J2" s="7">
        <f>'IRA Calculations'!W82</f>
        <v>18722622633925.207</v>
      </c>
      <c r="K2" s="7">
        <f>'IRA Calculations'!X82</f>
        <v>19051667447141.555</v>
      </c>
      <c r="L2" s="7">
        <f>'IRA Calculations'!Y82</f>
        <v>19419333320283.422</v>
      </c>
      <c r="M2" s="7">
        <f>'IRA Calculations'!Z82</f>
        <v>19825558396115.027</v>
      </c>
      <c r="N2" s="7">
        <f>'IRA Calculations'!AA82</f>
        <v>20253808739474.496</v>
      </c>
      <c r="O2" s="7">
        <f>'IRA Calculations'!AB82</f>
        <v>20705189772301.332</v>
      </c>
      <c r="P2" s="7">
        <f>'IRA Calculations'!AC82</f>
        <v>20671021315835.703</v>
      </c>
      <c r="Q2" s="7">
        <f>'IRA Calculations'!AD82</f>
        <v>20642724362571.883</v>
      </c>
      <c r="R2" s="7">
        <f>'IRA Calculations'!AE82</f>
        <v>20623908859400.602</v>
      </c>
      <c r="S2" s="7">
        <f>'IRA Calculations'!AF82</f>
        <v>20615806297463.086</v>
      </c>
      <c r="T2" s="7">
        <f>'IRA Calculations'!AG82</f>
        <v>20608956772564.059</v>
      </c>
      <c r="U2" s="7">
        <f>'IRA Calculations'!AH82</f>
        <v>20607577066506.812</v>
      </c>
      <c r="V2" s="7">
        <f>'IRA Calculations'!AI82</f>
        <v>20614836291762.332</v>
      </c>
      <c r="W2" s="7">
        <f>'IRA Calculations'!AJ82</f>
        <v>20621464188990.414</v>
      </c>
      <c r="X2" s="7">
        <f>'IRA Calculations'!AK82</f>
        <v>20630072170366.703</v>
      </c>
      <c r="Y2" s="7">
        <f>'IRA Calculations'!AL82</f>
        <v>20647877581172.684</v>
      </c>
      <c r="Z2" s="7">
        <f>'IRA Calculations'!AM82</f>
        <v>20663721985247.797</v>
      </c>
      <c r="AA2" s="7">
        <f>'IRA Calculations'!AN82</f>
        <v>20683859686508.168</v>
      </c>
      <c r="AB2" s="7">
        <f>'IRA Calculations'!AO82</f>
        <v>20710169025335.781</v>
      </c>
      <c r="AC2" s="7">
        <f>'IRA Calculations'!AP82</f>
        <v>20732838596714.652</v>
      </c>
      <c r="AD2" s="7">
        <f>'IRA Calculations'!AQ82</f>
        <v>20759435472204.645</v>
      </c>
      <c r="AE2" s="7">
        <f>'IRA Calculations'!AR82</f>
        <v>20791318832377.773</v>
      </c>
      <c r="AF2" s="7">
        <f>'IRA Calculations'!AS82</f>
        <v>20820033307552.742</v>
      </c>
      <c r="AG2" s="7">
        <f>'IRA Calculations'!AT82</f>
        <v>20857395326023.895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3409668684327.812</v>
      </c>
      <c r="C2" s="7">
        <f>'IRA Calculations'!P95</f>
        <v>3409668684327.812</v>
      </c>
      <c r="D2" s="7">
        <f>'IRA Calculations'!Q95</f>
        <v>3409668684327.812</v>
      </c>
      <c r="E2" s="7">
        <f>'IRA Calculations'!R95</f>
        <v>3409565220374.1294</v>
      </c>
      <c r="F2" s="7">
        <f>'IRA Calculations'!S95</f>
        <v>3411941221483.3271</v>
      </c>
      <c r="G2" s="7">
        <f>'IRA Calculations'!T95</f>
        <v>3417398678118.1851</v>
      </c>
      <c r="H2" s="7">
        <f>'IRA Calculations'!U95</f>
        <v>3432135942586.1016</v>
      </c>
      <c r="I2" s="7">
        <f>'IRA Calculations'!V95</f>
        <v>3456514047838.6724</v>
      </c>
      <c r="J2" s="7">
        <f>'IRA Calculations'!W95</f>
        <v>3484578589764.6416</v>
      </c>
      <c r="K2" s="7">
        <f>'IRA Calculations'!X95</f>
        <v>3512518658486.9414</v>
      </c>
      <c r="L2" s="7">
        <f>'IRA Calculations'!Y95</f>
        <v>3540358649403.1401</v>
      </c>
      <c r="M2" s="7">
        <f>'IRA Calculations'!Z95</f>
        <v>3570246056933.793</v>
      </c>
      <c r="N2" s="7">
        <f>'IRA Calculations'!AA95</f>
        <v>3605337370098.4985</v>
      </c>
      <c r="O2" s="7">
        <f>'IRA Calculations'!AB95</f>
        <v>3643949659400.0864</v>
      </c>
      <c r="P2" s="7">
        <f>'IRA Calculations'!AC95</f>
        <v>3686147021167.9204</v>
      </c>
      <c r="Q2" s="7">
        <f>'IRA Calculations'!AD95</f>
        <v>3729054931733.9004</v>
      </c>
      <c r="R2" s="7">
        <f>'IRA Calculations'!AE95</f>
        <v>3772047627950.4736</v>
      </c>
      <c r="S2" s="7">
        <f>'IRA Calculations'!AF95</f>
        <v>3808082563923.2051</v>
      </c>
      <c r="T2" s="7">
        <f>'IRA Calculations'!AG95</f>
        <v>3842787155955.2505</v>
      </c>
      <c r="U2" s="7">
        <f>'IRA Calculations'!AH95</f>
        <v>3876497125118.6963</v>
      </c>
      <c r="V2" s="7">
        <f>'IRA Calculations'!AI95</f>
        <v>3909069021772.9346</v>
      </c>
      <c r="W2" s="7">
        <f>'IRA Calculations'!AJ95</f>
        <v>3940986407287.0649</v>
      </c>
      <c r="X2" s="7">
        <f>'IRA Calculations'!AK95</f>
        <v>3988845522420.7456</v>
      </c>
      <c r="Y2" s="7">
        <f>'IRA Calculations'!AL95</f>
        <v>4037918774219.7642</v>
      </c>
      <c r="Z2" s="7">
        <f>'IRA Calculations'!AM95</f>
        <v>4088627364212.6221</v>
      </c>
      <c r="AA2" s="7">
        <f>'IRA Calculations'!AN95</f>
        <v>4141599629582.3701</v>
      </c>
      <c r="AB2" s="7">
        <f>'IRA Calculations'!AO95</f>
        <v>4196278658226.5093</v>
      </c>
      <c r="AC2" s="7">
        <f>'IRA Calculations'!AP95</f>
        <v>4252630064198.2524</v>
      </c>
      <c r="AD2" s="7">
        <f>'IRA Calculations'!AQ95</f>
        <v>4310989017468.2861</v>
      </c>
      <c r="AE2" s="7">
        <f>'IRA Calculations'!AR95</f>
        <v>4370478910270.6675</v>
      </c>
      <c r="AF2" s="7">
        <f>'IRA Calculations'!AS95</f>
        <v>4431348217994.083</v>
      </c>
      <c r="AG2" s="7">
        <f>'IRA Calculations'!AT95</f>
        <v>4494023953696.4268</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18581906314890.945</v>
      </c>
      <c r="C2" s="7">
        <f>'IRA Calculations'!P108</f>
        <v>18581906314890.945</v>
      </c>
      <c r="D2" s="7">
        <f>'IRA Calculations'!Q108</f>
        <v>18581906314890.945</v>
      </c>
      <c r="E2" s="7">
        <f>'IRA Calculations'!R108</f>
        <v>18494232877478.059</v>
      </c>
      <c r="F2" s="7">
        <f>'IRA Calculations'!S108</f>
        <v>18410364126397.336</v>
      </c>
      <c r="G2" s="7">
        <f>'IRA Calculations'!T108</f>
        <v>18339177560681.246</v>
      </c>
      <c r="H2" s="7">
        <f>'IRA Calculations'!U108</f>
        <v>18285907663470.113</v>
      </c>
      <c r="I2" s="7">
        <f>'IRA Calculations'!V108</f>
        <v>18252328710931.18</v>
      </c>
      <c r="J2" s="7">
        <f>'IRA Calculations'!W108</f>
        <v>18237393306811.547</v>
      </c>
      <c r="K2" s="7">
        <f>'IRA Calculations'!X108</f>
        <v>18241052429450.57</v>
      </c>
      <c r="L2" s="7">
        <f>'IRA Calculations'!Y108</f>
        <v>18258919220583.434</v>
      </c>
      <c r="M2" s="7">
        <f>'IRA Calculations'!Z108</f>
        <v>18294771674839.137</v>
      </c>
      <c r="N2" s="7">
        <f>'IRA Calculations'!AA108</f>
        <v>18348832000500.699</v>
      </c>
      <c r="O2" s="7">
        <f>'IRA Calculations'!AB108</f>
        <v>18419377827583.336</v>
      </c>
      <c r="P2" s="7">
        <f>'IRA Calculations'!AC108</f>
        <v>18501825616450.211</v>
      </c>
      <c r="Q2" s="7">
        <f>'IRA Calculations'!AD108</f>
        <v>18599280422507.711</v>
      </c>
      <c r="R2" s="7">
        <f>'IRA Calculations'!AE108</f>
        <v>18712180168317.492</v>
      </c>
      <c r="S2" s="7">
        <f>'IRA Calculations'!AF108</f>
        <v>18836360602122.461</v>
      </c>
      <c r="T2" s="7">
        <f>'IRA Calculations'!AG108</f>
        <v>18966736095668.277</v>
      </c>
      <c r="U2" s="7">
        <f>'IRA Calculations'!AH108</f>
        <v>19099563278440.648</v>
      </c>
      <c r="V2" s="7">
        <f>'IRA Calculations'!AI108</f>
        <v>19231519663634.789</v>
      </c>
      <c r="W2" s="7">
        <f>'IRA Calculations'!AJ108</f>
        <v>19363809704744.555</v>
      </c>
      <c r="X2" s="7">
        <f>'IRA Calculations'!AK108</f>
        <v>19551549973874.59</v>
      </c>
      <c r="Y2" s="7">
        <f>'IRA Calculations'!AL108</f>
        <v>19740676711458.93</v>
      </c>
      <c r="Z2" s="7">
        <f>'IRA Calculations'!AM108</f>
        <v>19931314000887.121</v>
      </c>
      <c r="AA2" s="7">
        <f>'IRA Calculations'!AN108</f>
        <v>20125289480978.719</v>
      </c>
      <c r="AB2" s="7">
        <f>'IRA Calculations'!AO108</f>
        <v>20319885553089.816</v>
      </c>
      <c r="AC2" s="7">
        <f>'IRA Calculations'!AP108</f>
        <v>20515677365730.812</v>
      </c>
      <c r="AD2" s="7">
        <f>'IRA Calculations'!AQ108</f>
        <v>20715734200924.164</v>
      </c>
      <c r="AE2" s="7">
        <f>'IRA Calculations'!AR108</f>
        <v>20916819660354.902</v>
      </c>
      <c r="AF2" s="7">
        <f>'IRA Calculations'!AS108</f>
        <v>21120852891382.984</v>
      </c>
      <c r="AG2" s="7">
        <f>'IRA Calculations'!AT108</f>
        <v>21330195394775.891</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17526368432505.234</v>
      </c>
      <c r="C4" s="7">
        <f>'IRA Calculations'!P110</f>
        <v>17526368432505.234</v>
      </c>
      <c r="D4" s="7">
        <f>'IRA Calculations'!Q110</f>
        <v>17526368432505.234</v>
      </c>
      <c r="E4" s="7">
        <f>'IRA Calculations'!R110</f>
        <v>17585437629515.666</v>
      </c>
      <c r="F4" s="7">
        <f>'IRA Calculations'!S110</f>
        <v>17649915535297.664</v>
      </c>
      <c r="G4" s="7">
        <f>'IRA Calculations'!T110</f>
        <v>17723889396554.289</v>
      </c>
      <c r="H4" s="7">
        <f>'IRA Calculations'!U110</f>
        <v>17809971231798.09</v>
      </c>
      <c r="I4" s="7">
        <f>'IRA Calculations'!V110</f>
        <v>17911042250714.699</v>
      </c>
      <c r="J4" s="7">
        <f>'IRA Calculations'!W110</f>
        <v>18022255828498.137</v>
      </c>
      <c r="K4" s="7">
        <f>'IRA Calculations'!X110</f>
        <v>18137810474905.648</v>
      </c>
      <c r="L4" s="7">
        <f>'IRA Calculations'!Y110</f>
        <v>18251921296120.672</v>
      </c>
      <c r="M4" s="7">
        <f>'IRA Calculations'!Z110</f>
        <v>18366870850981.281</v>
      </c>
      <c r="N4" s="7">
        <f>'IRA Calculations'!AA110</f>
        <v>18482410653051.176</v>
      </c>
      <c r="O4" s="7">
        <f>'IRA Calculations'!AB110</f>
        <v>18594566069807.094</v>
      </c>
      <c r="P4" s="7">
        <f>'IRA Calculations'!AC110</f>
        <v>18703132277724.371</v>
      </c>
      <c r="Q4" s="7">
        <f>'IRA Calculations'!AD110</f>
        <v>18814504619141.16</v>
      </c>
      <c r="R4" s="7">
        <f>'IRA Calculations'!AE110</f>
        <v>18931218056681.676</v>
      </c>
      <c r="S4" s="7">
        <f>'IRA Calculations'!AF110</f>
        <v>19053842634965.852</v>
      </c>
      <c r="T4" s="7">
        <f>'IRA Calculations'!AG110</f>
        <v>19178015857326.426</v>
      </c>
      <c r="U4" s="7">
        <f>'IRA Calculations'!AH110</f>
        <v>19302370975457.039</v>
      </c>
      <c r="V4" s="7">
        <f>'IRA Calculations'!AI110</f>
        <v>19425131354819.805</v>
      </c>
      <c r="W4" s="7">
        <f>'IRA Calculations'!AJ110</f>
        <v>19546002832642.527</v>
      </c>
      <c r="X4" s="7">
        <f>'IRA Calculations'!AK110</f>
        <v>19734043127721.539</v>
      </c>
      <c r="Y4" s="7">
        <f>'IRA Calculations'!AL110</f>
        <v>19922964156818.129</v>
      </c>
      <c r="Z4" s="7">
        <f>'IRA Calculations'!AM110</f>
        <v>20113374623261.348</v>
      </c>
      <c r="AA4" s="7">
        <f>'IRA Calculations'!AN110</f>
        <v>20305731911101</v>
      </c>
      <c r="AB4" s="7">
        <f>'IRA Calculations'!AO110</f>
        <v>20500185131372.824</v>
      </c>
      <c r="AC4" s="7">
        <f>'IRA Calculations'!AP110</f>
        <v>20696725936972.137</v>
      </c>
      <c r="AD4" s="7">
        <f>'IRA Calculations'!AQ110</f>
        <v>20895551801911.453</v>
      </c>
      <c r="AE4" s="7">
        <f>'IRA Calculations'!AR110</f>
        <v>21096433232339.887</v>
      </c>
      <c r="AF4" s="7">
        <f>'IRA Calculations'!AS110</f>
        <v>21299661182535.395</v>
      </c>
      <c r="AG4" s="7">
        <f>'IRA Calculations'!AT110</f>
        <v>21505450740148.391</v>
      </c>
    </row>
    <row r="5" spans="1:35" x14ac:dyDescent="0.2">
      <c r="A5" s="1" t="s">
        <v>79</v>
      </c>
      <c r="B5" s="7">
        <f>'IRA Calculations'!O111</f>
        <v>76793406.374982148</v>
      </c>
      <c r="C5" s="7">
        <f>'IRA Calculations'!P111</f>
        <v>76793406.374982148</v>
      </c>
      <c r="D5" s="7">
        <f>'IRA Calculations'!Q111</f>
        <v>76793406.374982148</v>
      </c>
      <c r="E5" s="7">
        <f>'IRA Calculations'!R111</f>
        <v>73441654.913392171</v>
      </c>
      <c r="F5" s="7">
        <f>'IRA Calculations'!S111</f>
        <v>69616135.682513162</v>
      </c>
      <c r="G5" s="7">
        <f>'IRA Calculations'!T111</f>
        <v>65642906.069831751</v>
      </c>
      <c r="H5" s="7">
        <f>'IRA Calculations'!U111</f>
        <v>61833330.437274233</v>
      </c>
      <c r="I5" s="7">
        <f>'IRA Calculations'!V111</f>
        <v>58450176.117099203</v>
      </c>
      <c r="J5" s="7">
        <f>'IRA Calculations'!W111</f>
        <v>55648055.06116353</v>
      </c>
      <c r="K5" s="7">
        <f>'IRA Calculations'!X111</f>
        <v>53484407.510061614</v>
      </c>
      <c r="L5" s="7">
        <f>'IRA Calculations'!Y111</f>
        <v>51932624.116474137</v>
      </c>
      <c r="M5" s="7">
        <f>'IRA Calculations'!Z111</f>
        <v>50930609.189054556</v>
      </c>
      <c r="N5" s="7">
        <f>'IRA Calculations'!AA111</f>
        <v>50371943.786388569</v>
      </c>
      <c r="O5" s="7">
        <f>'IRA Calculations'!AB111</f>
        <v>50127279.449715413</v>
      </c>
      <c r="P5" s="7">
        <f>'IRA Calculations'!AC111</f>
        <v>50088562.471035518</v>
      </c>
      <c r="Q5" s="7">
        <f>'IRA Calculations'!AD111</f>
        <v>50190828.455731295</v>
      </c>
      <c r="R5" s="7">
        <f>'IRA Calculations'!AE111</f>
        <v>50382324.859655879</v>
      </c>
      <c r="S5" s="7">
        <f>'IRA Calculations'!AF111</f>
        <v>50627779.300769649</v>
      </c>
      <c r="T5" s="7">
        <f>'IRA Calculations'!AG111</f>
        <v>50895050.772104636</v>
      </c>
      <c r="U5" s="7">
        <f>'IRA Calculations'!AH111</f>
        <v>51170944.799825236</v>
      </c>
      <c r="V5" s="7">
        <f>'IRA Calculations'!AI111</f>
        <v>51446033.812958531</v>
      </c>
      <c r="W5" s="7">
        <f>'IRA Calculations'!AJ111</f>
        <v>51717487.157990471</v>
      </c>
      <c r="X5" s="7">
        <f>'IRA Calculations'!AK111</f>
        <v>52201455.213081948</v>
      </c>
      <c r="Y5" s="7">
        <f>'IRA Calculations'!AL111</f>
        <v>52688807.301480681</v>
      </c>
      <c r="Z5" s="7">
        <f>'IRA Calculations'!AM111</f>
        <v>53181593.889193781</v>
      </c>
      <c r="AA5" s="7">
        <f>'IRA Calculations'!AN111</f>
        <v>53681322.905225284</v>
      </c>
      <c r="AB5" s="7">
        <f>'IRA Calculations'!AO111</f>
        <v>54188526.901588246</v>
      </c>
      <c r="AC5" s="7">
        <f>'IRA Calculations'!AP111</f>
        <v>54702598.166391872</v>
      </c>
      <c r="AD5" s="7">
        <f>'IRA Calculations'!AQ111</f>
        <v>55223777.121573821</v>
      </c>
      <c r="AE5" s="7">
        <f>'IRA Calculations'!AR111</f>
        <v>55751120.108039446</v>
      </c>
      <c r="AF5" s="7">
        <f>'IRA Calculations'!AS111</f>
        <v>56285073.567547508</v>
      </c>
      <c r="AG5" s="7">
        <f>'IRA Calculations'!AT111</f>
        <v>56826297.957160249</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688253850272.31946</v>
      </c>
      <c r="C10" s="7">
        <f>'IRA Calculations'!P116</f>
        <v>688253850272.31946</v>
      </c>
      <c r="D10" s="7">
        <f>'IRA Calculations'!Q116</f>
        <v>688253850272.31946</v>
      </c>
      <c r="E10" s="7">
        <f>'IRA Calculations'!R116</f>
        <v>681100743389.42078</v>
      </c>
      <c r="F10" s="7">
        <f>'IRA Calculations'!S116</f>
        <v>676909381262.83069</v>
      </c>
      <c r="G10" s="7">
        <f>'IRA Calculations'!T116</f>
        <v>675143672189.46436</v>
      </c>
      <c r="H10" s="7">
        <f>'IRA Calculations'!U116</f>
        <v>675204610498.74609</v>
      </c>
      <c r="I10" s="7">
        <f>'IRA Calculations'!V116</f>
        <v>676655258991.37585</v>
      </c>
      <c r="J10" s="7">
        <f>'IRA Calculations'!W116</f>
        <v>678957807900.45239</v>
      </c>
      <c r="K10" s="7">
        <f>'IRA Calculations'!X116</f>
        <v>681720392537.69958</v>
      </c>
      <c r="L10" s="7">
        <f>'IRA Calculations'!Y116</f>
        <v>684621454124.16931</v>
      </c>
      <c r="M10" s="7">
        <f>'IRA Calculations'!Z116</f>
        <v>687714172468.80408</v>
      </c>
      <c r="N10" s="7">
        <f>'IRA Calculations'!AA116</f>
        <v>690968102546.23877</v>
      </c>
      <c r="O10" s="7">
        <f>'IRA Calculations'!AB116</f>
        <v>694200811031.42676</v>
      </c>
      <c r="P10" s="7">
        <f>'IRA Calculations'!AC116</f>
        <v>697337469595.7002</v>
      </c>
      <c r="Q10" s="7">
        <f>'IRA Calculations'!AD116</f>
        <v>700558879222.26233</v>
      </c>
      <c r="R10" s="7">
        <f>'IRA Calculations'!AE116</f>
        <v>703940993263.88098</v>
      </c>
      <c r="S10" s="7">
        <f>'IRA Calculations'!AF116</f>
        <v>707525329665.5752</v>
      </c>
      <c r="T10" s="7">
        <f>'IRA Calculations'!AG116</f>
        <v>711153700365.10132</v>
      </c>
      <c r="U10" s="7">
        <f>'IRA Calculations'!AH116</f>
        <v>714786370249.40881</v>
      </c>
      <c r="V10" s="7">
        <f>'IRA Calculations'!AI116</f>
        <v>718364457094.62244</v>
      </c>
      <c r="W10" s="7">
        <f>'IRA Calculations'!AJ116</f>
        <v>721879621961.09448</v>
      </c>
      <c r="X10" s="7">
        <f>'IRA Calculations'!AK116</f>
        <v>729090638538.34717</v>
      </c>
      <c r="Y10" s="7">
        <f>'IRA Calculations'!AL116</f>
        <v>736314218694.3927</v>
      </c>
      <c r="Z10" s="7">
        <f>'IRA Calculations'!AM116</f>
        <v>743567995914.94922</v>
      </c>
      <c r="AA10" s="7">
        <f>'IRA Calculations'!AN116</f>
        <v>750866976477.60938</v>
      </c>
      <c r="AB10" s="7">
        <f>'IRA Calculations'!AO116</f>
        <v>758218670426.14868</v>
      </c>
      <c r="AC10" s="7">
        <f>'IRA Calculations'!AP116</f>
        <v>765626682462.58435</v>
      </c>
      <c r="AD10" s="7">
        <f>'IRA Calculations'!AQ116</f>
        <v>773098405803.3374</v>
      </c>
      <c r="AE10" s="7">
        <f>'IRA Calculations'!AR116</f>
        <v>780631699793.30981</v>
      </c>
      <c r="AF10" s="7">
        <f>'IRA Calculations'!AS116</f>
        <v>788237086042.60229</v>
      </c>
      <c r="AG10" s="7">
        <f>'IRA Calculations'!AT116</f>
        <v>795924040314.59106</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37701410861215.508</v>
      </c>
      <c r="C2" s="7">
        <f>'IRA Calculations'!P121</f>
        <v>37701410861215.508</v>
      </c>
      <c r="D2" s="7">
        <f>'IRA Calculations'!Q121</f>
        <v>37701410861215.508</v>
      </c>
      <c r="E2" s="7">
        <f>'IRA Calculations'!R121</f>
        <v>38272755645843.68</v>
      </c>
      <c r="F2" s="7">
        <f>'IRA Calculations'!S121</f>
        <v>38941606598731.336</v>
      </c>
      <c r="G2" s="7">
        <f>'IRA Calculations'!T121</f>
        <v>39666102658236.031</v>
      </c>
      <c r="H2" s="7">
        <f>'IRA Calculations'!U121</f>
        <v>40398131209519.68</v>
      </c>
      <c r="I2" s="7">
        <f>'IRA Calculations'!V121</f>
        <v>41076817889787.156</v>
      </c>
      <c r="J2" s="7">
        <f>'IRA Calculations'!W121</f>
        <v>41763584199432.539</v>
      </c>
      <c r="K2" s="7">
        <f>'IRA Calculations'!X121</f>
        <v>42495906088859.062</v>
      </c>
      <c r="L2" s="7">
        <f>'IRA Calculations'!Y121</f>
        <v>43165385086326.727</v>
      </c>
      <c r="M2" s="7">
        <f>'IRA Calculations'!Z121</f>
        <v>43775038293174.742</v>
      </c>
      <c r="N2" s="7">
        <f>'IRA Calculations'!AA121</f>
        <v>44359362690209.781</v>
      </c>
      <c r="O2" s="7">
        <f>'IRA Calculations'!AB121</f>
        <v>44942651824049.242</v>
      </c>
      <c r="P2" s="7">
        <f>'IRA Calculations'!AC121</f>
        <v>45584047138740.078</v>
      </c>
      <c r="Q2" s="7">
        <f>'IRA Calculations'!AD121</f>
        <v>46347038483740.805</v>
      </c>
      <c r="R2" s="7">
        <f>'IRA Calculations'!AE121</f>
        <v>47154070567940.578</v>
      </c>
      <c r="S2" s="7">
        <f>'IRA Calculations'!AF121</f>
        <v>47926783791068.852</v>
      </c>
      <c r="T2" s="7">
        <f>'IRA Calculations'!AG121</f>
        <v>48777764411347.289</v>
      </c>
      <c r="U2" s="7">
        <f>'IRA Calculations'!AH121</f>
        <v>49620989524390.852</v>
      </c>
      <c r="V2" s="7">
        <f>'IRA Calculations'!AI121</f>
        <v>50365383913111.18</v>
      </c>
      <c r="W2" s="7">
        <f>'IRA Calculations'!AJ121</f>
        <v>50792902134789.195</v>
      </c>
      <c r="X2" s="7">
        <f>'IRA Calculations'!AK121</f>
        <v>51199923897786.914</v>
      </c>
      <c r="Y2" s="7">
        <f>'IRA Calculations'!AL121</f>
        <v>51968750044645.344</v>
      </c>
      <c r="Z2" s="7">
        <f>'IRA Calculations'!AM121</f>
        <v>52727063467773.359</v>
      </c>
      <c r="AA2" s="7">
        <f>'IRA Calculations'!AN121</f>
        <v>53323255935172.352</v>
      </c>
      <c r="AB2" s="7">
        <f>'IRA Calculations'!AO121</f>
        <v>53755190746028.172</v>
      </c>
      <c r="AC2" s="7">
        <f>'IRA Calculations'!AP121</f>
        <v>54106347471315.242</v>
      </c>
      <c r="AD2" s="7">
        <f>'IRA Calculations'!AQ121</f>
        <v>54307171312667.641</v>
      </c>
      <c r="AE2" s="7">
        <f>'IRA Calculations'!AR121</f>
        <v>54409856283853.344</v>
      </c>
      <c r="AF2" s="7">
        <f>'IRA Calculations'!AS121</f>
        <v>54495880564294.648</v>
      </c>
      <c r="AG2" s="7">
        <f>'IRA Calculations'!AT121</f>
        <v>54543503889231.914</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7169869973136.5938</v>
      </c>
      <c r="C2" s="7">
        <f>'IRA Calculations'!P134</f>
        <v>7169869973136.5938</v>
      </c>
      <c r="D2" s="7">
        <f>'IRA Calculations'!Q134</f>
        <v>7169869973136.5938</v>
      </c>
      <c r="E2" s="7">
        <f>'IRA Calculations'!R134</f>
        <v>7235887934191.6924</v>
      </c>
      <c r="F2" s="7">
        <f>'IRA Calculations'!S134</f>
        <v>7297390232011.168</v>
      </c>
      <c r="G2" s="7">
        <f>'IRA Calculations'!T134</f>
        <v>7355207241393.8564</v>
      </c>
      <c r="H2" s="7">
        <f>'IRA Calculations'!U134</f>
        <v>7410717667804.3555</v>
      </c>
      <c r="I2" s="7">
        <f>'IRA Calculations'!V134</f>
        <v>7463523947892.4453</v>
      </c>
      <c r="J2" s="7">
        <f>'IRA Calculations'!W134</f>
        <v>7515905321801.2939</v>
      </c>
      <c r="K2" s="7">
        <f>'IRA Calculations'!X134</f>
        <v>7565565057543.5332</v>
      </c>
      <c r="L2" s="7">
        <f>'IRA Calculations'!Y134</f>
        <v>7613404649027.3818</v>
      </c>
      <c r="M2" s="7">
        <f>'IRA Calculations'!Z134</f>
        <v>7655928547833.5088</v>
      </c>
      <c r="N2" s="7">
        <f>'IRA Calculations'!AA134</f>
        <v>7694571626740.5283</v>
      </c>
      <c r="O2" s="7">
        <f>'IRA Calculations'!AB134</f>
        <v>7727665778816.1719</v>
      </c>
      <c r="P2" s="7">
        <f>'IRA Calculations'!AC134</f>
        <v>7754273914221.1025</v>
      </c>
      <c r="Q2" s="7">
        <f>'IRA Calculations'!AD134</f>
        <v>7775195131865.0732</v>
      </c>
      <c r="R2" s="7">
        <f>'IRA Calculations'!AE134</f>
        <v>7789589825425.7471</v>
      </c>
      <c r="S2" s="7">
        <f>'IRA Calculations'!AF134</f>
        <v>7799619656052.6416</v>
      </c>
      <c r="T2" s="7">
        <f>'IRA Calculations'!AG134</f>
        <v>7804258047726.3896</v>
      </c>
      <c r="U2" s="7">
        <f>'IRA Calculations'!AH134</f>
        <v>7807232462880.4033</v>
      </c>
      <c r="V2" s="7">
        <f>'IRA Calculations'!AI134</f>
        <v>7807784136411.709</v>
      </c>
      <c r="W2" s="7">
        <f>'IRA Calculations'!AJ134</f>
        <v>7806910765453.7109</v>
      </c>
      <c r="X2" s="7">
        <f>'IRA Calculations'!AK134</f>
        <v>7804190018821.4355</v>
      </c>
      <c r="Y2" s="7">
        <f>'IRA Calculations'!AL134</f>
        <v>7802153695191.584</v>
      </c>
      <c r="Z2" s="7">
        <f>'IRA Calculations'!AM134</f>
        <v>7798958947198.7754</v>
      </c>
      <c r="AA2" s="7">
        <f>'IRA Calculations'!AN134</f>
        <v>7796314263135.8115</v>
      </c>
      <c r="AB2" s="7">
        <f>'IRA Calculations'!AO134</f>
        <v>7793364168255.3193</v>
      </c>
      <c r="AC2" s="7">
        <f>'IRA Calculations'!AP134</f>
        <v>7789388570068.6221</v>
      </c>
      <c r="AD2" s="7">
        <f>'IRA Calculations'!AQ134</f>
        <v>7786621438547.0303</v>
      </c>
      <c r="AE2" s="7">
        <f>'IRA Calculations'!AR134</f>
        <v>7782104068651.9932</v>
      </c>
      <c r="AF2" s="7">
        <f>'IRA Calculations'!AS134</f>
        <v>7776011296102.9688</v>
      </c>
      <c r="AG2" s="7">
        <f>'IRA Calculations'!AT134</f>
        <v>7770349758364.0332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59723832531296.039</v>
      </c>
      <c r="C4" s="7">
        <f>'IRA Calculations'!P136</f>
        <v>59723832531296.039</v>
      </c>
      <c r="D4" s="7">
        <f>'IRA Calculations'!Q136</f>
        <v>59723832531296.039</v>
      </c>
      <c r="E4" s="7">
        <f>'IRA Calculations'!R136</f>
        <v>59457854176796.266</v>
      </c>
      <c r="F4" s="7">
        <f>'IRA Calculations'!S136</f>
        <v>59067220153479.211</v>
      </c>
      <c r="G4" s="7">
        <f>'IRA Calculations'!T136</f>
        <v>58661387316351.148</v>
      </c>
      <c r="H4" s="7">
        <f>'IRA Calculations'!U136</f>
        <v>58254913602972.367</v>
      </c>
      <c r="I4" s="7">
        <f>'IRA Calculations'!V136</f>
        <v>57852338890849.742</v>
      </c>
      <c r="J4" s="7">
        <f>'IRA Calculations'!W136</f>
        <v>57478937050748.141</v>
      </c>
      <c r="K4" s="7">
        <f>'IRA Calculations'!X136</f>
        <v>57128673705464.32</v>
      </c>
      <c r="L4" s="7">
        <f>'IRA Calculations'!Y136</f>
        <v>56819952289762.711</v>
      </c>
      <c r="M4" s="7">
        <f>'IRA Calculations'!Z136</f>
        <v>56538195276504.734</v>
      </c>
      <c r="N4" s="7">
        <f>'IRA Calculations'!AA136</f>
        <v>56300930952809.273</v>
      </c>
      <c r="O4" s="7">
        <f>'IRA Calculations'!AB136</f>
        <v>56102468149776.266</v>
      </c>
      <c r="P4" s="7">
        <f>'IRA Calculations'!AC136</f>
        <v>56037708197616.523</v>
      </c>
      <c r="Q4" s="7">
        <f>'IRA Calculations'!AD136</f>
        <v>56009099677410.734</v>
      </c>
      <c r="R4" s="7">
        <f>'IRA Calculations'!AE136</f>
        <v>56001476261609.078</v>
      </c>
      <c r="S4" s="7">
        <f>'IRA Calculations'!AF136</f>
        <v>56018846085933.609</v>
      </c>
      <c r="T4" s="7">
        <f>'IRA Calculations'!AG136</f>
        <v>56039806888952.977</v>
      </c>
      <c r="U4" s="7">
        <f>'IRA Calculations'!AH136</f>
        <v>56079985102346</v>
      </c>
      <c r="V4" s="7">
        <f>'IRA Calculations'!AI136</f>
        <v>56123218000310.461</v>
      </c>
      <c r="W4" s="7">
        <f>'IRA Calculations'!AJ136</f>
        <v>56169203060659.25</v>
      </c>
      <c r="X4" s="7">
        <f>'IRA Calculations'!AK136</f>
        <v>56207616937592.664</v>
      </c>
      <c r="Y4" s="7">
        <f>'IRA Calculations'!AL136</f>
        <v>56253472236373.984</v>
      </c>
      <c r="Z4" s="7">
        <f>'IRA Calculations'!AM136</f>
        <v>56290272446312.219</v>
      </c>
      <c r="AA4" s="7">
        <f>'IRA Calculations'!AN136</f>
        <v>56329075150521.328</v>
      </c>
      <c r="AB4" s="7">
        <f>'IRA Calculations'!AO136</f>
        <v>56363318998050.258</v>
      </c>
      <c r="AC4" s="7">
        <f>'IRA Calculations'!AP136</f>
        <v>56387615862104.406</v>
      </c>
      <c r="AD4" s="7">
        <f>'IRA Calculations'!AQ136</f>
        <v>56419662558547.633</v>
      </c>
      <c r="AE4" s="7">
        <f>'IRA Calculations'!AR136</f>
        <v>56437892041107.68</v>
      </c>
      <c r="AF4" s="7">
        <f>'IRA Calculations'!AS136</f>
        <v>56444316594442.523</v>
      </c>
      <c r="AG4" s="7">
        <f>'IRA Calculations'!AT136</f>
        <v>56454536330077.82</v>
      </c>
    </row>
    <row r="5" spans="1:35" x14ac:dyDescent="0.2">
      <c r="A5" s="1" t="s">
        <v>79</v>
      </c>
      <c r="B5" s="7">
        <f>'IRA Calculations'!O137</f>
        <v>0</v>
      </c>
      <c r="C5" s="7">
        <f>'IRA Calculations'!P137</f>
        <v>0</v>
      </c>
      <c r="D5" s="7">
        <f>'IRA Calculations'!Q137</f>
        <v>0</v>
      </c>
      <c r="E5" s="7">
        <f>'IRA Calculations'!R137</f>
        <v>0</v>
      </c>
      <c r="F5" s="7">
        <f>'IRA Calculations'!S137</f>
        <v>0</v>
      </c>
      <c r="G5" s="7">
        <f>'IRA Calculations'!T137</f>
        <v>0</v>
      </c>
      <c r="H5" s="7">
        <f>'IRA Calculations'!U137</f>
        <v>0</v>
      </c>
      <c r="I5" s="7">
        <f>'IRA Calculations'!V137</f>
        <v>0</v>
      </c>
      <c r="J5" s="7">
        <f>'IRA Calculations'!W137</f>
        <v>0</v>
      </c>
      <c r="K5" s="7">
        <f>'IRA Calculations'!X137</f>
        <v>0</v>
      </c>
      <c r="L5" s="7">
        <f>'IRA Calculations'!Y137</f>
        <v>0</v>
      </c>
      <c r="M5" s="7">
        <f>'IRA Calculations'!Z137</f>
        <v>0</v>
      </c>
      <c r="N5" s="7">
        <f>'IRA Calculations'!AA137</f>
        <v>0</v>
      </c>
      <c r="O5" s="7">
        <f>'IRA Calculations'!AB137</f>
        <v>0</v>
      </c>
      <c r="P5" s="7">
        <f>'IRA Calculations'!AC137</f>
        <v>0</v>
      </c>
      <c r="Q5" s="7">
        <f>'IRA Calculations'!AD137</f>
        <v>0</v>
      </c>
      <c r="R5" s="7">
        <f>'IRA Calculations'!AE137</f>
        <v>0</v>
      </c>
      <c r="S5" s="7">
        <f>'IRA Calculations'!AF137</f>
        <v>0</v>
      </c>
      <c r="T5" s="7">
        <f>'IRA Calculations'!AG137</f>
        <v>0</v>
      </c>
      <c r="U5" s="7">
        <f>'IRA Calculations'!AH137</f>
        <v>0</v>
      </c>
      <c r="V5" s="7">
        <f>'IRA Calculations'!AI137</f>
        <v>0</v>
      </c>
      <c r="W5" s="7">
        <f>'IRA Calculations'!AJ137</f>
        <v>0</v>
      </c>
      <c r="X5" s="7">
        <f>'IRA Calculations'!AK137</f>
        <v>0</v>
      </c>
      <c r="Y5" s="7">
        <f>'IRA Calculations'!AL137</f>
        <v>0</v>
      </c>
      <c r="Z5" s="7">
        <f>'IRA Calculations'!AM137</f>
        <v>0</v>
      </c>
      <c r="AA5" s="7">
        <f>'IRA Calculations'!AN137</f>
        <v>0</v>
      </c>
      <c r="AB5" s="7">
        <f>'IRA Calculations'!AO137</f>
        <v>0</v>
      </c>
      <c r="AC5" s="7">
        <f>'IRA Calculations'!AP137</f>
        <v>0</v>
      </c>
      <c r="AD5" s="7">
        <f>'IRA Calculations'!AQ137</f>
        <v>0</v>
      </c>
      <c r="AE5" s="7">
        <f>'IRA Calculations'!AR137</f>
        <v>0</v>
      </c>
      <c r="AF5" s="7">
        <f>'IRA Calculations'!AS137</f>
        <v>0</v>
      </c>
      <c r="AG5" s="7">
        <f>'IRA Calculations'!AT137</f>
        <v>0</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414000000000</v>
      </c>
      <c r="C7" s="7">
        <f>'IRA Calculations'!P139</f>
        <v>414000000000</v>
      </c>
      <c r="D7" s="7">
        <f>'IRA Calculations'!Q139</f>
        <v>414000000000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36000000000</v>
      </c>
      <c r="C8" s="7">
        <f>'IRA Calculations'!P140</f>
        <v>36000000000</v>
      </c>
      <c r="D8" s="7">
        <f>'IRA Calculations'!Q140</f>
        <v>36000000000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21121000000000</v>
      </c>
      <c r="C10" s="7">
        <f>'IRA Calculations'!P142</f>
        <v>21121000000000</v>
      </c>
      <c r="D10" s="7">
        <f>'IRA Calculations'!Q142</f>
        <v>21121000000000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149392355241369.31</v>
      </c>
      <c r="C2" s="7">
        <f>'IRA Calculations'!P147</f>
        <v>149392355241369.31</v>
      </c>
      <c r="D2" s="7">
        <f>'IRA Calculations'!Q147</f>
        <v>149392355241369.31</v>
      </c>
      <c r="E2" s="7">
        <f>'IRA Calculations'!R147</f>
        <v>149129008159543.84</v>
      </c>
      <c r="F2" s="7">
        <f>'IRA Calculations'!S147</f>
        <v>148311678552497</v>
      </c>
      <c r="G2" s="7">
        <f>'IRA Calculations'!T147</f>
        <v>147354442260815.03</v>
      </c>
      <c r="H2" s="7">
        <f>'IRA Calculations'!U147</f>
        <v>146293502600515.16</v>
      </c>
      <c r="I2" s="7">
        <f>'IRA Calculations'!V147</f>
        <v>145139523161388.75</v>
      </c>
      <c r="J2" s="7">
        <f>'IRA Calculations'!W147</f>
        <v>143914376135825.44</v>
      </c>
      <c r="K2" s="7">
        <f>'IRA Calculations'!X147</f>
        <v>142649218603687.5</v>
      </c>
      <c r="L2" s="7">
        <f>'IRA Calculations'!Y147</f>
        <v>141346952435800.75</v>
      </c>
      <c r="M2" s="7">
        <f>'IRA Calculations'!Z147</f>
        <v>140031553772710.73</v>
      </c>
      <c r="N2" s="7">
        <f>'IRA Calculations'!AA147</f>
        <v>138782809801289.92</v>
      </c>
      <c r="O2" s="7">
        <f>'IRA Calculations'!AB147</f>
        <v>137607172308403.2</v>
      </c>
      <c r="P2" s="7">
        <f>'IRA Calculations'!AC147</f>
        <v>136974709808243.7</v>
      </c>
      <c r="Q2" s="7">
        <f>'IRA Calculations'!AD147</f>
        <v>136421367544867.98</v>
      </c>
      <c r="R2" s="7">
        <f>'IRA Calculations'!AE147</f>
        <v>135959101298673.52</v>
      </c>
      <c r="S2" s="7">
        <f>'IRA Calculations'!AF147</f>
        <v>135568919004936.75</v>
      </c>
      <c r="T2" s="7">
        <f>'IRA Calculations'!AG147</f>
        <v>135260349141779.47</v>
      </c>
      <c r="U2" s="7">
        <f>'IRA Calculations'!AH147</f>
        <v>135043697132241.98</v>
      </c>
      <c r="V2" s="7">
        <f>'IRA Calculations'!AI147</f>
        <v>134920380671404.39</v>
      </c>
      <c r="W2" s="7">
        <f>'IRA Calculations'!AJ147</f>
        <v>134894385241044.12</v>
      </c>
      <c r="X2" s="7">
        <f>'IRA Calculations'!AK147</f>
        <v>134927939113385.66</v>
      </c>
      <c r="Y2" s="7">
        <f>'IRA Calculations'!AL147</f>
        <v>135060763171883.78</v>
      </c>
      <c r="Z2" s="7">
        <f>'IRA Calculations'!AM147</f>
        <v>135247537438448.03</v>
      </c>
      <c r="AA2" s="7">
        <f>'IRA Calculations'!AN147</f>
        <v>135535529632984.17</v>
      </c>
      <c r="AB2" s="7">
        <f>'IRA Calculations'!AO147</f>
        <v>135903589280755.34</v>
      </c>
      <c r="AC2" s="7">
        <f>'IRA Calculations'!AP147</f>
        <v>136342516775951.36</v>
      </c>
      <c r="AD2" s="7">
        <f>'IRA Calculations'!AQ147</f>
        <v>136840611004227.27</v>
      </c>
      <c r="AE2" s="7">
        <f>'IRA Calculations'!AR147</f>
        <v>137396376806546.08</v>
      </c>
      <c r="AF2" s="7">
        <f>'IRA Calculations'!AS147</f>
        <v>138022789486610.86</v>
      </c>
      <c r="AG2" s="7">
        <f>'IRA Calculations'!AT147</f>
        <v>138708097118054.17</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4102933421302.6899</v>
      </c>
      <c r="C4" s="7">
        <f>'IRA Calculations'!P149</f>
        <v>4102933421302.6899</v>
      </c>
      <c r="D4" s="7">
        <f>'IRA Calculations'!Q149</f>
        <v>4102933421302.6899</v>
      </c>
      <c r="E4" s="7">
        <f>'IRA Calculations'!R149</f>
        <v>4141855795240.3267</v>
      </c>
      <c r="F4" s="7">
        <f>'IRA Calculations'!S149</f>
        <v>4179742322957.6987</v>
      </c>
      <c r="G4" s="7">
        <f>'IRA Calculations'!T149</f>
        <v>4215886365608.7856</v>
      </c>
      <c r="H4" s="7">
        <f>'IRA Calculations'!U149</f>
        <v>4249709667239.3784</v>
      </c>
      <c r="I4" s="7">
        <f>'IRA Calculations'!V149</f>
        <v>4280169544585.0649</v>
      </c>
      <c r="J4" s="7">
        <f>'IRA Calculations'!W149</f>
        <v>4305633437407.8267</v>
      </c>
      <c r="K4" s="7">
        <f>'IRA Calculations'!X149</f>
        <v>4324019229725.5415</v>
      </c>
      <c r="L4" s="7">
        <f>'IRA Calculations'!Y149</f>
        <v>4333690665922.4424</v>
      </c>
      <c r="M4" s="7">
        <f>'IRA Calculations'!Z149</f>
        <v>4332625808399.208</v>
      </c>
      <c r="N4" s="7">
        <f>'IRA Calculations'!AA149</f>
        <v>4319353304129.6665</v>
      </c>
      <c r="O4" s="7">
        <f>'IRA Calculations'!AB149</f>
        <v>4292803698155.4824</v>
      </c>
      <c r="P4" s="7">
        <f>'IRA Calculations'!AC149</f>
        <v>4252649610745.3687</v>
      </c>
      <c r="Q4" s="7">
        <f>'IRA Calculations'!AD149</f>
        <v>4198979081751.8423</v>
      </c>
      <c r="R4" s="7">
        <f>'IRA Calculations'!AE149</f>
        <v>4132698428638.9209</v>
      </c>
      <c r="S4" s="7">
        <f>'IRA Calculations'!AF149</f>
        <v>4055159986561.9585</v>
      </c>
      <c r="T4" s="7">
        <f>'IRA Calculations'!AG149</f>
        <v>3968421317559.8628</v>
      </c>
      <c r="U4" s="7">
        <f>'IRA Calculations'!AH149</f>
        <v>3874985204958.0591</v>
      </c>
      <c r="V4" s="7">
        <f>'IRA Calculations'!AI149</f>
        <v>3777600948217.6089</v>
      </c>
      <c r="W4" s="7">
        <f>'IRA Calculations'!AJ149</f>
        <v>3679120339649.4937</v>
      </c>
      <c r="X4" s="7">
        <f>'IRA Calculations'!AK149</f>
        <v>3582340282957.2227</v>
      </c>
      <c r="Y4" s="7">
        <f>'IRA Calculations'!AL149</f>
        <v>3490047265044.6787</v>
      </c>
      <c r="Z4" s="7">
        <f>'IRA Calculations'!AM149</f>
        <v>3404308130819.4941</v>
      </c>
      <c r="AA4" s="7">
        <f>'IRA Calculations'!AN149</f>
        <v>3326850958324.665</v>
      </c>
      <c r="AB4" s="7">
        <f>'IRA Calculations'!AO149</f>
        <v>3258494431579.6841</v>
      </c>
      <c r="AC4" s="7">
        <f>'IRA Calculations'!AP149</f>
        <v>3199593231674.2178</v>
      </c>
      <c r="AD4" s="7">
        <f>'IRA Calculations'!AQ149</f>
        <v>3149454280001.2446</v>
      </c>
      <c r="AE4" s="7">
        <f>'IRA Calculations'!AR149</f>
        <v>3107584674479.9692</v>
      </c>
      <c r="AF4" s="7">
        <f>'IRA Calculations'!AS149</f>
        <v>3072758165019.2529</v>
      </c>
      <c r="AG4" s="7">
        <f>'IRA Calculations'!AT149</f>
        <v>3043818703099.3008</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55685853886047.273</v>
      </c>
      <c r="C2" s="7">
        <f>'IRA Calculations'!P160</f>
        <v>55685853886047.273</v>
      </c>
      <c r="D2" s="7">
        <f>'IRA Calculations'!Q160</f>
        <v>55685853886047.273</v>
      </c>
      <c r="E2" s="7">
        <f>'IRA Calculations'!R160</f>
        <v>54824289701550.43</v>
      </c>
      <c r="F2" s="7">
        <f>'IRA Calculations'!S160</f>
        <v>53412188991181.781</v>
      </c>
      <c r="G2" s="7">
        <f>'IRA Calculations'!T160</f>
        <v>51909483691935.172</v>
      </c>
      <c r="H2" s="7">
        <f>'IRA Calculations'!U160</f>
        <v>50461951314861.195</v>
      </c>
      <c r="I2" s="7">
        <f>'IRA Calculations'!V160</f>
        <v>49049983468466.961</v>
      </c>
      <c r="J2" s="7">
        <f>'IRA Calculations'!W160</f>
        <v>47679734889049.641</v>
      </c>
      <c r="K2" s="7">
        <f>'IRA Calculations'!X160</f>
        <v>46418974819860.953</v>
      </c>
      <c r="L2" s="7">
        <f>'IRA Calculations'!Y160</f>
        <v>45276764690414.297</v>
      </c>
      <c r="M2" s="7">
        <f>'IRA Calculations'!Z160</f>
        <v>44269542700797.898</v>
      </c>
      <c r="N2" s="7">
        <f>'IRA Calculations'!AA160</f>
        <v>43427643731134.805</v>
      </c>
      <c r="O2" s="7">
        <f>'IRA Calculations'!AB160</f>
        <v>42730429756628.227</v>
      </c>
      <c r="P2" s="7">
        <f>'IRA Calculations'!AC160</f>
        <v>42149112502052.281</v>
      </c>
      <c r="Q2" s="7">
        <f>'IRA Calculations'!AD160</f>
        <v>41647298483440.898</v>
      </c>
      <c r="R2" s="7">
        <f>'IRA Calculations'!AE160</f>
        <v>41192926793912.656</v>
      </c>
      <c r="S2" s="7">
        <f>'IRA Calculations'!AF160</f>
        <v>40770921312063.703</v>
      </c>
      <c r="T2" s="7">
        <f>'IRA Calculations'!AG160</f>
        <v>40393566169407.609</v>
      </c>
      <c r="U2" s="7">
        <f>'IRA Calculations'!AH160</f>
        <v>40071056946693.25</v>
      </c>
      <c r="V2" s="7">
        <f>'IRA Calculations'!AI160</f>
        <v>39784157172871.508</v>
      </c>
      <c r="W2" s="7">
        <f>'IRA Calculations'!AJ160</f>
        <v>39523757828948.375</v>
      </c>
      <c r="X2" s="7">
        <f>'IRA Calculations'!AK160</f>
        <v>39307788797231.758</v>
      </c>
      <c r="Y2" s="7">
        <f>'IRA Calculations'!AL160</f>
        <v>39155875121620.242</v>
      </c>
      <c r="Z2" s="7">
        <f>'IRA Calculations'!AM160</f>
        <v>39061091749767.438</v>
      </c>
      <c r="AA2" s="7">
        <f>'IRA Calculations'!AN160</f>
        <v>39015970237349.992</v>
      </c>
      <c r="AB2" s="7">
        <f>'IRA Calculations'!AO160</f>
        <v>39015981702232.445</v>
      </c>
      <c r="AC2" s="7">
        <f>'IRA Calculations'!AP160</f>
        <v>39061074121788.039</v>
      </c>
      <c r="AD2" s="7">
        <f>'IRA Calculations'!AQ160</f>
        <v>39147999519460.719</v>
      </c>
      <c r="AE2" s="7">
        <f>'IRA Calculations'!AR160</f>
        <v>39280265750345.234</v>
      </c>
      <c r="AF2" s="7">
        <f>'IRA Calculations'!AS160</f>
        <v>39460738183076.531</v>
      </c>
      <c r="AG2" s="7">
        <f>'IRA Calculations'!AT160</f>
        <v>39690877124067.984</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81781045270977.484</v>
      </c>
      <c r="C2" s="7">
        <f>'IRA Calculations'!P173</f>
        <v>81781045270977.484</v>
      </c>
      <c r="D2" s="7">
        <f>'IRA Calculations'!Q173</f>
        <v>81781045270977.484</v>
      </c>
      <c r="E2" s="7">
        <f>'IRA Calculations'!R173</f>
        <v>82696855139084.625</v>
      </c>
      <c r="F2" s="7">
        <f>'IRA Calculations'!S173</f>
        <v>83485186957953.75</v>
      </c>
      <c r="G2" s="7">
        <f>'IRA Calculations'!T173</f>
        <v>84112890280959.625</v>
      </c>
      <c r="H2" s="7">
        <f>'IRA Calculations'!U173</f>
        <v>84526580734760.375</v>
      </c>
      <c r="I2" s="7">
        <f>'IRA Calculations'!V173</f>
        <v>84728530454999.141</v>
      </c>
      <c r="J2" s="7">
        <f>'IRA Calculations'!W173</f>
        <v>84783292119511.5</v>
      </c>
      <c r="K2" s="7">
        <f>'IRA Calculations'!X173</f>
        <v>84755507532647.156</v>
      </c>
      <c r="L2" s="7">
        <f>'IRA Calculations'!Y173</f>
        <v>84723895170368.531</v>
      </c>
      <c r="M2" s="7">
        <f>'IRA Calculations'!Z173</f>
        <v>84717245319516.656</v>
      </c>
      <c r="N2" s="7">
        <f>'IRA Calculations'!AA173</f>
        <v>84777284231600.875</v>
      </c>
      <c r="O2" s="7">
        <f>'IRA Calculations'!AB173</f>
        <v>84929875878337.719</v>
      </c>
      <c r="P2" s="7">
        <f>'IRA Calculations'!AC173</f>
        <v>85151082115181.031</v>
      </c>
      <c r="Q2" s="7">
        <f>'IRA Calculations'!AD173</f>
        <v>85450580333559.594</v>
      </c>
      <c r="R2" s="7">
        <f>'IRA Calculations'!AE173</f>
        <v>85794848850566.844</v>
      </c>
      <c r="S2" s="7">
        <f>'IRA Calculations'!AF173</f>
        <v>86177190886462.125</v>
      </c>
      <c r="T2" s="7">
        <f>'IRA Calculations'!AG173</f>
        <v>86587553631366.828</v>
      </c>
      <c r="U2" s="7">
        <f>'IRA Calculations'!AH173</f>
        <v>87042463812585.953</v>
      </c>
      <c r="V2" s="7">
        <f>'IRA Calculations'!AI173</f>
        <v>87529009527773.781</v>
      </c>
      <c r="W2" s="7">
        <f>'IRA Calculations'!AJ173</f>
        <v>88030030334776.094</v>
      </c>
      <c r="X2" s="7">
        <f>'IRA Calculations'!AK173</f>
        <v>88567609253458.781</v>
      </c>
      <c r="Y2" s="7">
        <f>'IRA Calculations'!AL173</f>
        <v>89137416082467.328</v>
      </c>
      <c r="Z2" s="7">
        <f>'IRA Calculations'!AM173</f>
        <v>89740379269997.938</v>
      </c>
      <c r="AA2" s="7">
        <f>'IRA Calculations'!AN173</f>
        <v>90376421808572.172</v>
      </c>
      <c r="AB2" s="7">
        <f>'IRA Calculations'!AO173</f>
        <v>91044934021768</v>
      </c>
      <c r="AC2" s="7">
        <f>'IRA Calculations'!AP173</f>
        <v>91741695646261.875</v>
      </c>
      <c r="AD2" s="7">
        <f>'IRA Calculations'!AQ173</f>
        <v>92455605942061.828</v>
      </c>
      <c r="AE2" s="7">
        <f>'IRA Calculations'!AR173</f>
        <v>93185061999483.953</v>
      </c>
      <c r="AF2" s="7">
        <f>'IRA Calculations'!AS173</f>
        <v>93930524154990.141</v>
      </c>
      <c r="AG2" s="7">
        <f>'IRA Calculations'!AT173</f>
        <v>94687536551773.703</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73796893831026.531</v>
      </c>
      <c r="C4" s="7">
        <f>'IRA Calculations'!P175</f>
        <v>73796893831026.531</v>
      </c>
      <c r="D4" s="7">
        <f>'IRA Calculations'!Q175</f>
        <v>73796893831026.531</v>
      </c>
      <c r="E4" s="7">
        <f>'IRA Calculations'!R175</f>
        <v>74731351642424.641</v>
      </c>
      <c r="F4" s="7">
        <f>'IRA Calculations'!S175</f>
        <v>75613014667254.172</v>
      </c>
      <c r="G4" s="7">
        <f>'IRA Calculations'!T175</f>
        <v>76452936745348.953</v>
      </c>
      <c r="H4" s="7">
        <f>'IRA Calculations'!U175</f>
        <v>77261854235443.219</v>
      </c>
      <c r="I4" s="7">
        <f>'IRA Calculations'!V175</f>
        <v>78063787117907.578</v>
      </c>
      <c r="J4" s="7">
        <f>'IRA Calculations'!W175</f>
        <v>78871717763172.297</v>
      </c>
      <c r="K4" s="7">
        <f>'IRA Calculations'!X175</f>
        <v>79729821778769.641</v>
      </c>
      <c r="L4" s="7">
        <f>'IRA Calculations'!Y175</f>
        <v>80619116429425.641</v>
      </c>
      <c r="M4" s="7">
        <f>'IRA Calculations'!Z175</f>
        <v>81534831706357.5</v>
      </c>
      <c r="N4" s="7">
        <f>'IRA Calculations'!AA175</f>
        <v>82451018392474.344</v>
      </c>
      <c r="O4" s="7">
        <f>'IRA Calculations'!AB175</f>
        <v>83370574743800.766</v>
      </c>
      <c r="P4" s="7">
        <f>'IRA Calculations'!AC175</f>
        <v>84299475726180.703</v>
      </c>
      <c r="Q4" s="7">
        <f>'IRA Calculations'!AD175</f>
        <v>85241546836351.516</v>
      </c>
      <c r="R4" s="7">
        <f>'IRA Calculations'!AE175</f>
        <v>86174682448919.703</v>
      </c>
      <c r="S4" s="7">
        <f>'IRA Calculations'!AF175</f>
        <v>87104304974015.859</v>
      </c>
      <c r="T4" s="7">
        <f>'IRA Calculations'!AG175</f>
        <v>88025803530227.547</v>
      </c>
      <c r="U4" s="7">
        <f>'IRA Calculations'!AH175</f>
        <v>88971712059296.781</v>
      </c>
      <c r="V4" s="7">
        <f>'IRA Calculations'!AI175</f>
        <v>89900997235825.75</v>
      </c>
      <c r="W4" s="7">
        <f>'IRA Calculations'!AJ175</f>
        <v>90848002384898.969</v>
      </c>
      <c r="X4" s="7">
        <f>'IRA Calculations'!AK175</f>
        <v>91790302482635.703</v>
      </c>
      <c r="Y4" s="7">
        <f>'IRA Calculations'!AL175</f>
        <v>92716995686442.797</v>
      </c>
      <c r="Z4" s="7">
        <f>'IRA Calculations'!AM175</f>
        <v>93658800136905.375</v>
      </c>
      <c r="AA4" s="7">
        <f>'IRA Calculations'!AN175</f>
        <v>94605215022189.266</v>
      </c>
      <c r="AB4" s="7">
        <f>'IRA Calculations'!AO175</f>
        <v>95557376981481.875</v>
      </c>
      <c r="AC4" s="7">
        <f>'IRA Calculations'!AP175</f>
        <v>96507446336541.875</v>
      </c>
      <c r="AD4" s="7">
        <f>'IRA Calculations'!AQ175</f>
        <v>97461790982570.938</v>
      </c>
      <c r="AE4" s="7">
        <f>'IRA Calculations'!AR175</f>
        <v>98420832604884.781</v>
      </c>
      <c r="AF4" s="7">
        <f>'IRA Calculations'!AS175</f>
        <v>99366539877666.484</v>
      </c>
      <c r="AG4" s="7">
        <f>'IRA Calculations'!AT175</f>
        <v>100313411577956.42</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210411875628469.38</v>
      </c>
      <c r="C2" s="7">
        <f>'IRA Calculations'!P186</f>
        <v>210411875628469.38</v>
      </c>
      <c r="D2" s="7">
        <f>'IRA Calculations'!Q186</f>
        <v>210411875628469.38</v>
      </c>
      <c r="E2" s="7">
        <f>'IRA Calculations'!R186</f>
        <v>212492287409591.84</v>
      </c>
      <c r="F2" s="7">
        <f>'IRA Calculations'!S186</f>
        <v>214906886731734.88</v>
      </c>
      <c r="G2" s="7">
        <f>'IRA Calculations'!T186</f>
        <v>217713473037412.75</v>
      </c>
      <c r="H2" s="7">
        <f>'IRA Calculations'!U186</f>
        <v>220594977728766.41</v>
      </c>
      <c r="I2" s="7">
        <f>'IRA Calculations'!V186</f>
        <v>223676847685007.62</v>
      </c>
      <c r="J2" s="7">
        <f>'IRA Calculations'!W186</f>
        <v>226893368253342.62</v>
      </c>
      <c r="K2" s="7">
        <f>'IRA Calculations'!X186</f>
        <v>230193366678936.03</v>
      </c>
      <c r="L2" s="7">
        <f>'IRA Calculations'!Y186</f>
        <v>233633998142998.91</v>
      </c>
      <c r="M2" s="7">
        <f>'IRA Calculations'!Z186</f>
        <v>237165838599943.22</v>
      </c>
      <c r="N2" s="7">
        <f>'IRA Calculations'!AA186</f>
        <v>240771400957288.72</v>
      </c>
      <c r="O2" s="7">
        <f>'IRA Calculations'!AB186</f>
        <v>244547048298332.91</v>
      </c>
      <c r="P2" s="7">
        <f>'IRA Calculations'!AC186</f>
        <v>248407646093898.25</v>
      </c>
      <c r="Q2" s="7">
        <f>'IRA Calculations'!AD186</f>
        <v>252405747658750.06</v>
      </c>
      <c r="R2" s="7">
        <f>'IRA Calculations'!AE186</f>
        <v>256520276444587.56</v>
      </c>
      <c r="S2" s="7">
        <f>'IRA Calculations'!AF186</f>
        <v>260678338886965.75</v>
      </c>
      <c r="T2" s="7">
        <f>'IRA Calculations'!AG186</f>
        <v>265019279501751.19</v>
      </c>
      <c r="U2" s="7">
        <f>'IRA Calculations'!AH186</f>
        <v>269388659651148.72</v>
      </c>
      <c r="V2" s="7">
        <f>'IRA Calculations'!AI186</f>
        <v>273893426711271.41</v>
      </c>
      <c r="W2" s="7">
        <f>'IRA Calculations'!AJ186</f>
        <v>278522628239986.28</v>
      </c>
      <c r="X2" s="7">
        <f>'IRA Calculations'!AK186</f>
        <v>283292830956485.75</v>
      </c>
      <c r="Y2" s="7">
        <f>'IRA Calculations'!AL186</f>
        <v>288161145465531.19</v>
      </c>
      <c r="Z2" s="7">
        <f>'IRA Calculations'!AM186</f>
        <v>293182149903122.12</v>
      </c>
      <c r="AA2" s="7">
        <f>'IRA Calculations'!AN186</f>
        <v>298287644608589.75</v>
      </c>
      <c r="AB2" s="7">
        <f>'IRA Calculations'!AO186</f>
        <v>303444588180879.75</v>
      </c>
      <c r="AC2" s="7">
        <f>'IRA Calculations'!AP186</f>
        <v>308792049023870.62</v>
      </c>
      <c r="AD2" s="7">
        <f>'IRA Calculations'!AQ186</f>
        <v>314132515029868.75</v>
      </c>
      <c r="AE2" s="7">
        <f>'IRA Calculations'!AR186</f>
        <v>319642053608948.38</v>
      </c>
      <c r="AF2" s="7">
        <f>'IRA Calculations'!AS186</f>
        <v>325277315179225.5</v>
      </c>
      <c r="AG2" s="7">
        <f>'IRA Calculations'!AT186</f>
        <v>331069684469832.69</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47674340216374.734</v>
      </c>
      <c r="C4" s="7">
        <f>'IRA Calculations'!P188</f>
        <v>47674340216374.734</v>
      </c>
      <c r="D4" s="7">
        <f>'IRA Calculations'!Q188</f>
        <v>47674340216374.734</v>
      </c>
      <c r="E4" s="7">
        <f>'IRA Calculations'!R188</f>
        <v>47509942160500.867</v>
      </c>
      <c r="F4" s="7">
        <f>'IRA Calculations'!S188</f>
        <v>47457266283431.281</v>
      </c>
      <c r="G4" s="7">
        <f>'IRA Calculations'!T188</f>
        <v>47387123112925.172</v>
      </c>
      <c r="H4" s="7">
        <f>'IRA Calculations'!U188</f>
        <v>47291087248618.828</v>
      </c>
      <c r="I4" s="7">
        <f>'IRA Calculations'!V188</f>
        <v>47193749899703.539</v>
      </c>
      <c r="J4" s="7">
        <f>'IRA Calculations'!W188</f>
        <v>46975716978100.805</v>
      </c>
      <c r="K4" s="7">
        <f>'IRA Calculations'!X188</f>
        <v>46791248659572.43</v>
      </c>
      <c r="L4" s="7">
        <f>'IRA Calculations'!Y188</f>
        <v>46658154733504.539</v>
      </c>
      <c r="M4" s="7">
        <f>'IRA Calculations'!Z188</f>
        <v>46598560438250.312</v>
      </c>
      <c r="N4" s="7">
        <f>'IRA Calculations'!AA188</f>
        <v>46561707874058.539</v>
      </c>
      <c r="O4" s="7">
        <f>'IRA Calculations'!AB188</f>
        <v>46550474006907.148</v>
      </c>
      <c r="P4" s="7">
        <f>'IRA Calculations'!AC188</f>
        <v>46569996276042.195</v>
      </c>
      <c r="Q4" s="7">
        <f>'IRA Calculations'!AD188</f>
        <v>46566365818974.961</v>
      </c>
      <c r="R4" s="7">
        <f>'IRA Calculations'!AE188</f>
        <v>46484714784557.602</v>
      </c>
      <c r="S4" s="7">
        <f>'IRA Calculations'!AF188</f>
        <v>46417311581649.359</v>
      </c>
      <c r="T4" s="7">
        <f>'IRA Calculations'!AG188</f>
        <v>46369019652736.422</v>
      </c>
      <c r="U4" s="7">
        <f>'IRA Calculations'!AH188</f>
        <v>46355182816367.047</v>
      </c>
      <c r="V4" s="7">
        <f>'IRA Calculations'!AI188</f>
        <v>46342989960556.383</v>
      </c>
      <c r="W4" s="7">
        <f>'IRA Calculations'!AJ188</f>
        <v>46369156651116.305</v>
      </c>
      <c r="X4" s="7">
        <f>'IRA Calculations'!AK188</f>
        <v>46390939393519.578</v>
      </c>
      <c r="Y4" s="7">
        <f>'IRA Calculations'!AL188</f>
        <v>46381212508547.094</v>
      </c>
      <c r="Z4" s="7">
        <f>'IRA Calculations'!AM188</f>
        <v>46336482537511.406</v>
      </c>
      <c r="AA4" s="7">
        <f>'IRA Calculations'!AN188</f>
        <v>46278189726866.125</v>
      </c>
      <c r="AB4" s="7">
        <f>'IRA Calculations'!AO188</f>
        <v>46212293506136.695</v>
      </c>
      <c r="AC4" s="7">
        <f>'IRA Calculations'!AP188</f>
        <v>46152425214122.609</v>
      </c>
      <c r="AD4" s="7">
        <f>'IRA Calculations'!AQ188</f>
        <v>46107695243087.008</v>
      </c>
      <c r="AE4" s="7">
        <f>'IRA Calculations'!AR188</f>
        <v>46046456967273.992</v>
      </c>
      <c r="AF4" s="7">
        <f>'IRA Calculations'!AS188</f>
        <v>46003918970316.625</v>
      </c>
      <c r="AG4" s="7">
        <f>'IRA Calculations'!AT188</f>
        <v>45956723028442.844</v>
      </c>
    </row>
    <row r="5" spans="1:35" x14ac:dyDescent="0.2">
      <c r="A5" s="1" t="s">
        <v>79</v>
      </c>
      <c r="B5" s="7">
        <f>'IRA Calculations'!O189</f>
        <v>42150000000000</v>
      </c>
      <c r="C5" s="7">
        <f>'IRA Calculations'!P189</f>
        <v>42150000000000</v>
      </c>
      <c r="D5" s="7">
        <f>'IRA Calculations'!Q189</f>
        <v>42150000000000</v>
      </c>
      <c r="E5" s="7">
        <f>'IRA Calculations'!R189</f>
        <v>42196948203722.367</v>
      </c>
      <c r="F5" s="7">
        <f>'IRA Calculations'!S189</f>
        <v>42185271966527.125</v>
      </c>
      <c r="G5" s="7">
        <f>'IRA Calculations'!T189</f>
        <v>42136620978213.766</v>
      </c>
      <c r="H5" s="7">
        <f>'IRA Calculations'!U189</f>
        <v>42004047035059.93</v>
      </c>
      <c r="I5" s="7">
        <f>'IRA Calculations'!V189</f>
        <v>41878527485211.461</v>
      </c>
      <c r="J5" s="7">
        <f>'IRA Calculations'!W189</f>
        <v>41800929158851.539</v>
      </c>
      <c r="K5" s="7">
        <f>'IRA Calculations'!X189</f>
        <v>41810659356514.391</v>
      </c>
      <c r="L5" s="7">
        <f>'IRA Calculations'!Y189</f>
        <v>41809443081806.5</v>
      </c>
      <c r="M5" s="7">
        <f>'IRA Calculations'!Z189</f>
        <v>41739628913576.742</v>
      </c>
      <c r="N5" s="7">
        <f>'IRA Calculations'!AA189</f>
        <v>41643299956716.219</v>
      </c>
      <c r="O5" s="7">
        <f>'IRA Calculations'!AB189</f>
        <v>41535051507719.055</v>
      </c>
      <c r="P5" s="7">
        <f>'IRA Calculations'!AC189</f>
        <v>41532618958303.258</v>
      </c>
      <c r="Q5" s="7">
        <f>'IRA Calculations'!AD189</f>
        <v>41529213389121.273</v>
      </c>
      <c r="R5" s="7">
        <f>'IRA Calculations'!AE189</f>
        <v>41541862646082.711</v>
      </c>
      <c r="S5" s="7">
        <f>'IRA Calculations'!AF189</f>
        <v>41478616361275.531</v>
      </c>
      <c r="T5" s="7">
        <f>'IRA Calculations'!AG189</f>
        <v>41474967537151.844</v>
      </c>
      <c r="U5" s="7">
        <f>'IRA Calculations'!AH189</f>
        <v>41502941855432.211</v>
      </c>
      <c r="V5" s="7">
        <f>'IRA Calculations'!AI189</f>
        <v>41511455778386.859</v>
      </c>
      <c r="W5" s="7">
        <f>'IRA Calculations'!AJ189</f>
        <v>41522888760640.711</v>
      </c>
      <c r="X5" s="7">
        <f>'IRA Calculations'!AK189</f>
        <v>41565944885297.992</v>
      </c>
      <c r="Y5" s="7">
        <f>'IRA Calculations'!AL189</f>
        <v>41647192035781.289</v>
      </c>
      <c r="Z5" s="7">
        <f>'IRA Calculations'!AM189</f>
        <v>41738412638868.828</v>
      </c>
      <c r="AA5" s="7">
        <f>'IRA Calculations'!AN189</f>
        <v>41823065358534.109</v>
      </c>
      <c r="AB5" s="7">
        <f>'IRA Calculations'!AO189</f>
        <v>41888500937815.688</v>
      </c>
      <c r="AC5" s="7">
        <f>'IRA Calculations'!AP189</f>
        <v>41925475688933.805</v>
      </c>
      <c r="AD5" s="7">
        <f>'IRA Calculations'!AQ189</f>
        <v>41934719376713.258</v>
      </c>
      <c r="AE5" s="7">
        <f>'IRA Calculations'!AR189</f>
        <v>41962693694993.617</v>
      </c>
      <c r="AF5" s="7">
        <f>'IRA Calculations'!AS189</f>
        <v>41997479151637.648</v>
      </c>
      <c r="AG5" s="7">
        <f>'IRA Calculations'!AT189</f>
        <v>42010614918482.18</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2023-12-15T19:17:19Z</dcterms:modified>
</cp:coreProperties>
</file>