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Olivia Ashmoore\Documents\EPS_Models by Region\RMI\RMI_all_states\TX\webappdata\"/>
    </mc:Choice>
  </mc:AlternateContent>
  <xr:revisionPtr revIDLastSave="0" documentId="8_{DD503291-D4CD-4715-A433-67754619253B}" xr6:coauthVersionLast="47" xr6:coauthVersionMax="47" xr10:uidLastSave="{00000000-0000-0000-0000-000000000000}"/>
  <bookViews>
    <workbookView xWindow="4660" yWindow="0" windowWidth="14400" windowHeight="7455"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O2024" i="31"/>
  <c r="N2024" i="31"/>
  <c r="M2024" i="31"/>
  <c r="L2024" i="31"/>
  <c r="K2024" i="31"/>
  <c r="J2024" i="31"/>
  <c r="B2024" i="31"/>
  <c r="A2024" i="31"/>
  <c r="R2023" i="31"/>
  <c r="O2023" i="31"/>
  <c r="N2023" i="31"/>
  <c r="M2023" i="31"/>
  <c r="L2023" i="31"/>
  <c r="K2023" i="31"/>
  <c r="J2023" i="31"/>
  <c r="B2023" i="31"/>
  <c r="A2023" i="31"/>
  <c r="R2022" i="31"/>
  <c r="O2022" i="31"/>
  <c r="N2022" i="31"/>
  <c r="M2022" i="31"/>
  <c r="L2022" i="31"/>
  <c r="K2022" i="31"/>
  <c r="J2022" i="31"/>
  <c r="B2022" i="31"/>
  <c r="A2022" i="31"/>
  <c r="R2021" i="31"/>
  <c r="O2021" i="31"/>
  <c r="N2021" i="31"/>
  <c r="M2021" i="31"/>
  <c r="L2021" i="31"/>
  <c r="K2021" i="31"/>
  <c r="J2021" i="31"/>
  <c r="B2021" i="31"/>
  <c r="A2021" i="31"/>
  <c r="R2020" i="31"/>
  <c r="O2020" i="31"/>
  <c r="N2020" i="31"/>
  <c r="M2020" i="31"/>
  <c r="L2020" i="31"/>
  <c r="K2020" i="31"/>
  <c r="J2020" i="31"/>
  <c r="B2020" i="31"/>
  <c r="A2020" i="31"/>
  <c r="R2019" i="31"/>
  <c r="O2019" i="31"/>
  <c r="N2019" i="31"/>
  <c r="M2019" i="31"/>
  <c r="L2019" i="31"/>
  <c r="K2019" i="31"/>
  <c r="J2019" i="31"/>
  <c r="B2019" i="31"/>
  <c r="A2019" i="31"/>
  <c r="R2018" i="31"/>
  <c r="O2018" i="31"/>
  <c r="N2018" i="31"/>
  <c r="M2018" i="31"/>
  <c r="L2018" i="31"/>
  <c r="K2018" i="31"/>
  <c r="J2018" i="31"/>
  <c r="B2018" i="31"/>
  <c r="A2018" i="31"/>
  <c r="R2017" i="31"/>
  <c r="O2017" i="31"/>
  <c r="N2017" i="31"/>
  <c r="M2017" i="31"/>
  <c r="L2017" i="31"/>
  <c r="K2017" i="31"/>
  <c r="J2017" i="31"/>
  <c r="B2017" i="31"/>
  <c r="A2017" i="31"/>
  <c r="R2016" i="31"/>
  <c r="O2016" i="31"/>
  <c r="N2016" i="31"/>
  <c r="M2016" i="31"/>
  <c r="L2016" i="31"/>
  <c r="K2016" i="31"/>
  <c r="J2016" i="31"/>
  <c r="B2016" i="31"/>
  <c r="A2016" i="31"/>
  <c r="R2015" i="31"/>
  <c r="O2015" i="31"/>
  <c r="N2015" i="31"/>
  <c r="M2015" i="31"/>
  <c r="L2015" i="31"/>
  <c r="K2015" i="31"/>
  <c r="J2015" i="31"/>
  <c r="B2015" i="31"/>
  <c r="A2015" i="31"/>
  <c r="R2014" i="31"/>
  <c r="O2014" i="31"/>
  <c r="N2014" i="31"/>
  <c r="M2014" i="31"/>
  <c r="L2014" i="31"/>
  <c r="K2014" i="31"/>
  <c r="J2014" i="31"/>
  <c r="B2014" i="31"/>
  <c r="A2014" i="31"/>
  <c r="R2013" i="31"/>
  <c r="O2013" i="31"/>
  <c r="N2013" i="31"/>
  <c r="M2013" i="31"/>
  <c r="L2013" i="31"/>
  <c r="K2013" i="31"/>
  <c r="J2013" i="31"/>
  <c r="B2013" i="31"/>
  <c r="A2013" i="31"/>
  <c r="R2012" i="31"/>
  <c r="O2012" i="31"/>
  <c r="N2012" i="31"/>
  <c r="M2012" i="31"/>
  <c r="L2012" i="31"/>
  <c r="K2012" i="31"/>
  <c r="J2012" i="31"/>
  <c r="B2012" i="31"/>
  <c r="A2012" i="31"/>
  <c r="R2011" i="31"/>
  <c r="O2011" i="31"/>
  <c r="N2011" i="31"/>
  <c r="M2011" i="31"/>
  <c r="L2011" i="31"/>
  <c r="K2011" i="31"/>
  <c r="J2011" i="31"/>
  <c r="B2011" i="31"/>
  <c r="A2011" i="31"/>
  <c r="R2010" i="31"/>
  <c r="O2010" i="31"/>
  <c r="N2010" i="31"/>
  <c r="M2010" i="31"/>
  <c r="L2010" i="31"/>
  <c r="K2010" i="31"/>
  <c r="J2010" i="31"/>
  <c r="B2010" i="31"/>
  <c r="A2010" i="31"/>
  <c r="R2009" i="31"/>
  <c r="O2009" i="31"/>
  <c r="N2009" i="31"/>
  <c r="M2009" i="31"/>
  <c r="L2009" i="31"/>
  <c r="K2009" i="31"/>
  <c r="J2009" i="31"/>
  <c r="B2009" i="31"/>
  <c r="A2009" i="31"/>
  <c r="R2008" i="31"/>
  <c r="O2008" i="31"/>
  <c r="N2008" i="31"/>
  <c r="M2008" i="31"/>
  <c r="L2008" i="31"/>
  <c r="K2008" i="31"/>
  <c r="J2008" i="31"/>
  <c r="B2008" i="31"/>
  <c r="A2008" i="31"/>
  <c r="R2007" i="31"/>
  <c r="O2007" i="31"/>
  <c r="N2007" i="31"/>
  <c r="M2007" i="31"/>
  <c r="L2007" i="31"/>
  <c r="K2007" i="31"/>
  <c r="J2007" i="31"/>
  <c r="B2007" i="31"/>
  <c r="A2007" i="31"/>
  <c r="R2006" i="31"/>
  <c r="O2006" i="31"/>
  <c r="N2006" i="31"/>
  <c r="M2006" i="31"/>
  <c r="L2006" i="31"/>
  <c r="K2006" i="31"/>
  <c r="J2006" i="31"/>
  <c r="B2006" i="31"/>
  <c r="A2006" i="31"/>
  <c r="R2005" i="31"/>
  <c r="O2005" i="31"/>
  <c r="N2005" i="31"/>
  <c r="M2005" i="31"/>
  <c r="L2005" i="31"/>
  <c r="K2005" i="31"/>
  <c r="J2005" i="31"/>
  <c r="B2005" i="31"/>
  <c r="A2005" i="31"/>
  <c r="R2004" i="31"/>
  <c r="O2004" i="31"/>
  <c r="N2004" i="31"/>
  <c r="M2004" i="31"/>
  <c r="L2004" i="31"/>
  <c r="K2004" i="31"/>
  <c r="J2004" i="31"/>
  <c r="B2004" i="31"/>
  <c r="A2004" i="31"/>
  <c r="R2003" i="31"/>
  <c r="O2003" i="31"/>
  <c r="N2003" i="31"/>
  <c r="M2003" i="31"/>
  <c r="L2003" i="31"/>
  <c r="K2003" i="31"/>
  <c r="J2003" i="31"/>
  <c r="B2003" i="31"/>
  <c r="A2003" i="31"/>
  <c r="R2002" i="31"/>
  <c r="O2002" i="31"/>
  <c r="N2002" i="31"/>
  <c r="M2002" i="31"/>
  <c r="L2002" i="31"/>
  <c r="K2002" i="31"/>
  <c r="J2002" i="31"/>
  <c r="B2002" i="31"/>
  <c r="A2002" i="31"/>
  <c r="R2001" i="31"/>
  <c r="O2001" i="31"/>
  <c r="N2001" i="31"/>
  <c r="M2001" i="31"/>
  <c r="L2001" i="31"/>
  <c r="K2001" i="31"/>
  <c r="J2001" i="31"/>
  <c r="B2001" i="31"/>
  <c r="A2001" i="31"/>
  <c r="R2000" i="31"/>
  <c r="O2000" i="31"/>
  <c r="N2000" i="31"/>
  <c r="M2000" i="31"/>
  <c r="L2000" i="31"/>
  <c r="K2000" i="31"/>
  <c r="J2000" i="31"/>
  <c r="B2000" i="31"/>
  <c r="A2000" i="31"/>
  <c r="R1999" i="31"/>
  <c r="O1999" i="31"/>
  <c r="N1999" i="31"/>
  <c r="M1999" i="31"/>
  <c r="L1999" i="31"/>
  <c r="K1999" i="31"/>
  <c r="J1999" i="31"/>
  <c r="B1999" i="31"/>
  <c r="A1999" i="31"/>
  <c r="R1998" i="31"/>
  <c r="O1998" i="31"/>
  <c r="N1998" i="31"/>
  <c r="M1998" i="31"/>
  <c r="L1998" i="31"/>
  <c r="K1998" i="31"/>
  <c r="J1998" i="31"/>
  <c r="B1998" i="31"/>
  <c r="A1998" i="31"/>
  <c r="R1997" i="31"/>
  <c r="O1997" i="31"/>
  <c r="N1997" i="31"/>
  <c r="M1997" i="31"/>
  <c r="L1997" i="31"/>
  <c r="K1997" i="31"/>
  <c r="J1997" i="31"/>
  <c r="B1997" i="31"/>
  <c r="A1997" i="31"/>
  <c r="R1996" i="31"/>
  <c r="O1996" i="31"/>
  <c r="N1996" i="31"/>
  <c r="M1996" i="31"/>
  <c r="L1996" i="31"/>
  <c r="K1996" i="31"/>
  <c r="J1996" i="31"/>
  <c r="B1996" i="31"/>
  <c r="A1996" i="31"/>
  <c r="R1995" i="31"/>
  <c r="O1995" i="31"/>
  <c r="N1995" i="31"/>
  <c r="M1995" i="31"/>
  <c r="L1995" i="31"/>
  <c r="K1995" i="31"/>
  <c r="J1995" i="31"/>
  <c r="B1995" i="31"/>
  <c r="A1995" i="31"/>
  <c r="R1994" i="31"/>
  <c r="O1994" i="31"/>
  <c r="N1994" i="31"/>
  <c r="M1994" i="31"/>
  <c r="L1994" i="31"/>
  <c r="K1994" i="31"/>
  <c r="J1994" i="31"/>
  <c r="B1994" i="31"/>
  <c r="A1994" i="31"/>
  <c r="R1993" i="31"/>
  <c r="O1993" i="31"/>
  <c r="N1993" i="31"/>
  <c r="M1993" i="31"/>
  <c r="L1993" i="31"/>
  <c r="K1993" i="31"/>
  <c r="J1993" i="31"/>
  <c r="B1993" i="31"/>
  <c r="A1993" i="31"/>
  <c r="R1992" i="31"/>
  <c r="O1992" i="31"/>
  <c r="N1992" i="31"/>
  <c r="M1992" i="31"/>
  <c r="L1992" i="31"/>
  <c r="K1992" i="31"/>
  <c r="J1992" i="31"/>
  <c r="B1992" i="31"/>
  <c r="A1992" i="31"/>
  <c r="R1991" i="31"/>
  <c r="O1991" i="31"/>
  <c r="N1991" i="31"/>
  <c r="M1991" i="31"/>
  <c r="L1991" i="31"/>
  <c r="K1991" i="31"/>
  <c r="J1991" i="31"/>
  <c r="B1991" i="31"/>
  <c r="A1991" i="31"/>
  <c r="R1990" i="31"/>
  <c r="O1990" i="31"/>
  <c r="N1990" i="31"/>
  <c r="M1990" i="31"/>
  <c r="L1990" i="31"/>
  <c r="K1990" i="31"/>
  <c r="J1990" i="31"/>
  <c r="B1990" i="31"/>
  <c r="A1990" i="31"/>
  <c r="O1989" i="31"/>
  <c r="N1989" i="31"/>
  <c r="M1989" i="31"/>
  <c r="L1989" i="31"/>
  <c r="K1989" i="31"/>
  <c r="J1989" i="31"/>
  <c r="B1989" i="31"/>
  <c r="A1989" i="31"/>
  <c r="O1988" i="31"/>
  <c r="N1988" i="31"/>
  <c r="M1988" i="31"/>
  <c r="L1988" i="31"/>
  <c r="K1988" i="31"/>
  <c r="J1988" i="31"/>
  <c r="B1988" i="31"/>
  <c r="A1988" i="31"/>
  <c r="O1987" i="31"/>
  <c r="N1987" i="31"/>
  <c r="M1987" i="31"/>
  <c r="L1987" i="31"/>
  <c r="K1987" i="31"/>
  <c r="J1987" i="31"/>
  <c r="B1987" i="31"/>
  <c r="A1987" i="31"/>
  <c r="O1986" i="31"/>
  <c r="N1986" i="31"/>
  <c r="M1986" i="31"/>
  <c r="L1986" i="31"/>
  <c r="K1986" i="31"/>
  <c r="J1986" i="31"/>
  <c r="B1986" i="31"/>
  <c r="A1986" i="31"/>
  <c r="O1985" i="31"/>
  <c r="N1985" i="31"/>
  <c r="M1985" i="31"/>
  <c r="L1985" i="31"/>
  <c r="K1985" i="31"/>
  <c r="J1985" i="31"/>
  <c r="B1985" i="31"/>
  <c r="A1985" i="31"/>
  <c r="R1984" i="31"/>
  <c r="O1984" i="31"/>
  <c r="N1984" i="31"/>
  <c r="M1984" i="31"/>
  <c r="L1984" i="31"/>
  <c r="K1984" i="31"/>
  <c r="J1984" i="31"/>
  <c r="B1984" i="31"/>
  <c r="A1984" i="31"/>
  <c r="R1983" i="31"/>
  <c r="O1983" i="31"/>
  <c r="N1983" i="31"/>
  <c r="M1983" i="31"/>
  <c r="L1983" i="31"/>
  <c r="K1983" i="31"/>
  <c r="J1983" i="31"/>
  <c r="B1983" i="31"/>
  <c r="A1983" i="31"/>
  <c r="R1982" i="31"/>
  <c r="O1982" i="31"/>
  <c r="N1982" i="31"/>
  <c r="M1982" i="31"/>
  <c r="L1982" i="31"/>
  <c r="K1982" i="31"/>
  <c r="J1982" i="31"/>
  <c r="B1982" i="31"/>
  <c r="A1982" i="31"/>
  <c r="R1981" i="31"/>
  <c r="O1981" i="31"/>
  <c r="N1981" i="31"/>
  <c r="M1981" i="31"/>
  <c r="L1981" i="31"/>
  <c r="K1981" i="31"/>
  <c r="J1981" i="31"/>
  <c r="B1981" i="31"/>
  <c r="A1981" i="31"/>
  <c r="R1980" i="31"/>
  <c r="O1980" i="31"/>
  <c r="N1980" i="31"/>
  <c r="M1980" i="31"/>
  <c r="L1980" i="31"/>
  <c r="K1980" i="31"/>
  <c r="J1980" i="31"/>
  <c r="B1980" i="31"/>
  <c r="A1980" i="31"/>
  <c r="R1979" i="31"/>
  <c r="O1979" i="31"/>
  <c r="N1979" i="31"/>
  <c r="M1979" i="31"/>
  <c r="L1979" i="31"/>
  <c r="K1979" i="31"/>
  <c r="J1979" i="31"/>
  <c r="B1979" i="31"/>
  <c r="A1979" i="31"/>
  <c r="R1978" i="31"/>
  <c r="O1978" i="31"/>
  <c r="N1978" i="31"/>
  <c r="M1978" i="31"/>
  <c r="L1978" i="31"/>
  <c r="K1978" i="31"/>
  <c r="J1978" i="31"/>
  <c r="B1978" i="31"/>
  <c r="A1978" i="31"/>
  <c r="R1977" i="31"/>
  <c r="O1977" i="31"/>
  <c r="N1977" i="31"/>
  <c r="M1977" i="31"/>
  <c r="L1977" i="31"/>
  <c r="K1977" i="31"/>
  <c r="J1977" i="31"/>
  <c r="B1977" i="31"/>
  <c r="A1977" i="31"/>
  <c r="R1976" i="31"/>
  <c r="O1976" i="31"/>
  <c r="N1976" i="31"/>
  <c r="M1976" i="31"/>
  <c r="L1976" i="31"/>
  <c r="K1976" i="31"/>
  <c r="J1976" i="31"/>
  <c r="B1976" i="31"/>
  <c r="A1976" i="31"/>
  <c r="R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K1969" i="31"/>
  <c r="K1968" i="31"/>
  <c r="K1967" i="31"/>
  <c r="K1966" i="31"/>
  <c r="K1965" i="31"/>
  <c r="K1964" i="31"/>
  <c r="K1963" i="31"/>
  <c r="K1962" i="31"/>
  <c r="K1961" i="31"/>
  <c r="K1960" i="31"/>
  <c r="K1959" i="31"/>
  <c r="K1958" i="31"/>
  <c r="K1957" i="31"/>
  <c r="K1956" i="31"/>
  <c r="K1955" i="31"/>
  <c r="K1954" i="31"/>
  <c r="K1953" i="31"/>
  <c r="K1952" i="31"/>
  <c r="K1951" i="31"/>
  <c r="K1950" i="31"/>
  <c r="K1949" i="31"/>
  <c r="K1948" i="31"/>
  <c r="K1947" i="31"/>
  <c r="K1946" i="31"/>
  <c r="K1945" i="31"/>
  <c r="K1944" i="31"/>
  <c r="K1943" i="31"/>
  <c r="K1942" i="31"/>
  <c r="K1941" i="31"/>
  <c r="K1940" i="31"/>
  <c r="K1939" i="31"/>
  <c r="K1938" i="31"/>
  <c r="K1937" i="31"/>
  <c r="K1936" i="31"/>
  <c r="K1935" i="31"/>
  <c r="K1934" i="31"/>
  <c r="K1933" i="31"/>
  <c r="K1932" i="31"/>
  <c r="K1931" i="31"/>
  <c r="K1930" i="31"/>
  <c r="K1929" i="31"/>
  <c r="K1928" i="31"/>
  <c r="K1927" i="31"/>
  <c r="K1926" i="31"/>
  <c r="K1925" i="31"/>
  <c r="K1924" i="31"/>
  <c r="K1923" i="31"/>
  <c r="K1922" i="31"/>
  <c r="K1921" i="31"/>
  <c r="K1920" i="31"/>
  <c r="K1919" i="31"/>
  <c r="K1918" i="31"/>
  <c r="K1917" i="31"/>
  <c r="K1916" i="31"/>
  <c r="K1915" i="31"/>
  <c r="K1914" i="31"/>
  <c r="K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K1904" i="31"/>
  <c r="K1903" i="31"/>
  <c r="K1902" i="31"/>
  <c r="K1901" i="31"/>
  <c r="K1900" i="31"/>
  <c r="K1899" i="31"/>
  <c r="K1898" i="31"/>
  <c r="K1897" i="31"/>
  <c r="K1896" i="31"/>
  <c r="K1895" i="31"/>
  <c r="K1894" i="31"/>
  <c r="K1893" i="31"/>
  <c r="K1892" i="31"/>
  <c r="K1891" i="31"/>
  <c r="K1890" i="31"/>
  <c r="K1889" i="31"/>
  <c r="K1888" i="31"/>
  <c r="K1887" i="31"/>
  <c r="K1886" i="31"/>
  <c r="K1885" i="31"/>
  <c r="K1884" i="31"/>
  <c r="K1883" i="31"/>
  <c r="K1882" i="31"/>
  <c r="K1881" i="31"/>
  <c r="K1880" i="31"/>
  <c r="K1879" i="31"/>
  <c r="K1878" i="31"/>
  <c r="K1877" i="31"/>
  <c r="K1876" i="31"/>
  <c r="K1875" i="31"/>
  <c r="K1874" i="31"/>
  <c r="K1873" i="31"/>
  <c r="K1872" i="31"/>
  <c r="K1871" i="31"/>
  <c r="K1870" i="31"/>
  <c r="K1869" i="31"/>
  <c r="K1868" i="31"/>
  <c r="K1867" i="31"/>
  <c r="K1866" i="31"/>
  <c r="K1865" i="31"/>
  <c r="K1864" i="31"/>
  <c r="K1863" i="31"/>
  <c r="K1862" i="31"/>
  <c r="K1861" i="31"/>
  <c r="K1860" i="31"/>
  <c r="K1859" i="31"/>
  <c r="K1858" i="31"/>
  <c r="K1857" i="31"/>
  <c r="K1856" i="31"/>
  <c r="K1855" i="31"/>
  <c r="K1854" i="31"/>
  <c r="K1853" i="31"/>
  <c r="K1852" i="31"/>
  <c r="K1851" i="31"/>
  <c r="K1850" i="31"/>
  <c r="K1849" i="31"/>
  <c r="K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N1624" i="31"/>
  <c r="M1624" i="31"/>
  <c r="L1624" i="31"/>
  <c r="K1624" i="31"/>
  <c r="J1624" i="31"/>
  <c r="B1624" i="31"/>
  <c r="A1624" i="31"/>
  <c r="R1623" i="31"/>
  <c r="Q1623" i="31"/>
  <c r="P1623" i="31"/>
  <c r="N1623" i="31"/>
  <c r="M1623" i="31"/>
  <c r="L1623" i="31"/>
  <c r="K1623" i="31"/>
  <c r="J1623" i="31"/>
  <c r="B1623" i="31"/>
  <c r="A1623" i="31"/>
  <c r="R1622" i="31"/>
  <c r="Q1622" i="31"/>
  <c r="P1622" i="31"/>
  <c r="N1622" i="31"/>
  <c r="M1622" i="31"/>
  <c r="L1622" i="31"/>
  <c r="K1622" i="31"/>
  <c r="J1622" i="31"/>
  <c r="B1622" i="31"/>
  <c r="A1622" i="31"/>
  <c r="R1621" i="31"/>
  <c r="Q1621" i="31"/>
  <c r="P1621" i="31"/>
  <c r="N1621" i="31"/>
  <c r="M1621" i="31"/>
  <c r="L1621" i="31"/>
  <c r="K1621" i="31"/>
  <c r="J1621" i="31"/>
  <c r="B1621" i="31"/>
  <c r="A1621" i="31"/>
  <c r="R1620" i="31"/>
  <c r="Q1620" i="31"/>
  <c r="P1620" i="31"/>
  <c r="N1620" i="31"/>
  <c r="M1620" i="31"/>
  <c r="L1620" i="31"/>
  <c r="K1620" i="31"/>
  <c r="J1620" i="31"/>
  <c r="B1620" i="31"/>
  <c r="A1620" i="31"/>
  <c r="R1619" i="31"/>
  <c r="Q1619" i="31"/>
  <c r="P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N527" i="31"/>
  <c r="M527" i="31"/>
  <c r="L527" i="31"/>
  <c r="K527" i="31"/>
  <c r="J527" i="31"/>
  <c r="B527" i="31"/>
  <c r="A527" i="31"/>
  <c r="R526" i="31"/>
  <c r="Q526" i="31"/>
  <c r="P526" i="31"/>
  <c r="N526" i="31"/>
  <c r="M526" i="31"/>
  <c r="L526" i="31"/>
  <c r="K526" i="31"/>
  <c r="J526" i="31"/>
  <c r="B526" i="31"/>
  <c r="A526" i="31"/>
  <c r="R525" i="31"/>
  <c r="Q525" i="31"/>
  <c r="P525" i="31"/>
  <c r="N525" i="31"/>
  <c r="M525" i="31"/>
  <c r="L525" i="31"/>
  <c r="K525" i="31"/>
  <c r="J525" i="31"/>
  <c r="B525" i="31"/>
  <c r="A525" i="31"/>
  <c r="R524" i="31"/>
  <c r="Q524" i="31"/>
  <c r="P524" i="31"/>
  <c r="N524" i="31"/>
  <c r="M524" i="31"/>
  <c r="L524" i="31"/>
  <c r="K524" i="31"/>
  <c r="J524" i="31"/>
  <c r="B524" i="31"/>
  <c r="A524" i="31"/>
  <c r="R523" i="31"/>
  <c r="Q523" i="31"/>
  <c r="P523" i="31"/>
  <c r="N523" i="31"/>
  <c r="M523" i="31"/>
  <c r="L523" i="31"/>
  <c r="K523" i="31"/>
  <c r="J523" i="31"/>
  <c r="B523" i="31"/>
  <c r="A523" i="31"/>
  <c r="R522" i="31"/>
  <c r="Q522" i="31"/>
  <c r="P522" i="31"/>
  <c r="N522" i="31"/>
  <c r="M522" i="31"/>
  <c r="L522" i="31"/>
  <c r="K522" i="31"/>
  <c r="J522" i="31"/>
  <c r="B522" i="31"/>
  <c r="A522" i="31"/>
  <c r="R521" i="31"/>
  <c r="Q521" i="31"/>
  <c r="P521" i="31"/>
  <c r="N521" i="31"/>
  <c r="M521" i="31"/>
  <c r="L521" i="31"/>
  <c r="K521" i="31"/>
  <c r="J521" i="31"/>
  <c r="B521" i="31"/>
  <c r="A521" i="31"/>
  <c r="R520" i="31"/>
  <c r="Q520" i="31"/>
  <c r="P520" i="31"/>
  <c r="N520" i="31"/>
  <c r="M520" i="31"/>
  <c r="L520" i="31"/>
  <c r="K520" i="31"/>
  <c r="J520" i="31"/>
  <c r="B520" i="31"/>
  <c r="A520" i="31"/>
  <c r="R519" i="31"/>
  <c r="Q519" i="31"/>
  <c r="P519" i="31"/>
  <c r="N519" i="31"/>
  <c r="M519" i="31"/>
  <c r="L519" i="31"/>
  <c r="K519" i="31"/>
  <c r="J519" i="31"/>
  <c r="B519" i="31"/>
  <c r="A519" i="31"/>
  <c r="R518" i="31"/>
  <c r="Q518" i="31"/>
  <c r="P518" i="31"/>
  <c r="N518" i="31"/>
  <c r="M518" i="31"/>
  <c r="L518" i="31"/>
  <c r="K518" i="31"/>
  <c r="J518" i="31"/>
  <c r="B518" i="31"/>
  <c r="A518" i="31"/>
  <c r="R517" i="31"/>
  <c r="Q517" i="31"/>
  <c r="P517" i="31"/>
  <c r="N517" i="31"/>
  <c r="M517" i="31"/>
  <c r="L517" i="31"/>
  <c r="K517" i="31"/>
  <c r="J517" i="31"/>
  <c r="B517" i="31"/>
  <c r="A517" i="31"/>
  <c r="R516" i="31"/>
  <c r="Q516" i="31"/>
  <c r="P516" i="31"/>
  <c r="N516" i="31"/>
  <c r="M516" i="31"/>
  <c r="L516" i="31"/>
  <c r="K516" i="31"/>
  <c r="J516" i="31"/>
  <c r="B516" i="31"/>
  <c r="A516" i="31"/>
  <c r="R515" i="31"/>
  <c r="Q515" i="31"/>
  <c r="P515" i="31"/>
  <c r="N515" i="31"/>
  <c r="M515" i="31"/>
  <c r="L515" i="31"/>
  <c r="K515" i="31"/>
  <c r="J515" i="31"/>
  <c r="B515" i="31"/>
  <c r="A515" i="31"/>
  <c r="R514" i="31"/>
  <c r="Q514" i="31"/>
  <c r="P514" i="31"/>
  <c r="N514" i="31"/>
  <c r="M514" i="31"/>
  <c r="L514" i="31"/>
  <c r="K514" i="31"/>
  <c r="J514" i="31"/>
  <c r="B514" i="31"/>
  <c r="A514" i="31"/>
  <c r="R513" i="31"/>
  <c r="Q513" i="31"/>
  <c r="P513" i="31"/>
  <c r="N513" i="31"/>
  <c r="M513" i="31"/>
  <c r="L513" i="31"/>
  <c r="K513" i="31"/>
  <c r="J513" i="31"/>
  <c r="B513" i="31"/>
  <c r="A513" i="31"/>
  <c r="R512" i="31"/>
  <c r="Q512" i="31"/>
  <c r="P512" i="31"/>
  <c r="N512" i="31"/>
  <c r="M512" i="31"/>
  <c r="L512" i="31"/>
  <c r="K512" i="31"/>
  <c r="J512" i="31"/>
  <c r="B512" i="31"/>
  <c r="A512" i="31"/>
  <c r="R511" i="31"/>
  <c r="Q511" i="31"/>
  <c r="P511" i="31"/>
  <c r="N511" i="31"/>
  <c r="M511" i="31"/>
  <c r="L511" i="31"/>
  <c r="K511" i="31"/>
  <c r="J511" i="31"/>
  <c r="B511" i="31"/>
  <c r="A511" i="31"/>
  <c r="R510" i="31"/>
  <c r="Q510" i="31"/>
  <c r="P510" i="31"/>
  <c r="N510" i="31"/>
  <c r="M510" i="31"/>
  <c r="L510" i="31"/>
  <c r="K510" i="31"/>
  <c r="J510" i="31"/>
  <c r="B510" i="31"/>
  <c r="A510" i="31"/>
  <c r="R509" i="31"/>
  <c r="Q509" i="31"/>
  <c r="P509" i="31"/>
  <c r="N509" i="31"/>
  <c r="M509" i="31"/>
  <c r="L509" i="31"/>
  <c r="K509" i="31"/>
  <c r="J509" i="31"/>
  <c r="B509" i="31"/>
  <c r="A509" i="31"/>
  <c r="R508" i="31"/>
  <c r="Q508" i="31"/>
  <c r="P508" i="31"/>
  <c r="N508" i="31"/>
  <c r="M508" i="31"/>
  <c r="L508" i="31"/>
  <c r="K508" i="31"/>
  <c r="J508" i="31"/>
  <c r="B508" i="31"/>
  <c r="A508" i="31"/>
  <c r="R507" i="31"/>
  <c r="Q507" i="31"/>
  <c r="P507" i="31"/>
  <c r="N507" i="31"/>
  <c r="M507" i="31"/>
  <c r="L507" i="31"/>
  <c r="K507" i="31"/>
  <c r="J507" i="31"/>
  <c r="B507" i="31"/>
  <c r="A507" i="31"/>
  <c r="R506" i="31"/>
  <c r="Q506" i="31"/>
  <c r="P506" i="31"/>
  <c r="N506" i="31"/>
  <c r="M506" i="31"/>
  <c r="L506" i="31"/>
  <c r="K506" i="31"/>
  <c r="J506" i="31"/>
  <c r="B506" i="31"/>
  <c r="A506" i="31"/>
  <c r="R505" i="31"/>
  <c r="Q505" i="31"/>
  <c r="P505" i="31"/>
  <c r="N505" i="31"/>
  <c r="M505" i="31"/>
  <c r="L505" i="31"/>
  <c r="K505" i="31"/>
  <c r="J505" i="31"/>
  <c r="B505" i="31"/>
  <c r="A505" i="31"/>
  <c r="R504" i="31"/>
  <c r="Q504" i="31"/>
  <c r="P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L173" i="31"/>
  <c r="K173" i="31"/>
  <c r="J173" i="31"/>
  <c r="B173" i="31"/>
  <c r="A173" i="31"/>
  <c r="R172" i="31"/>
  <c r="Q172" i="31"/>
  <c r="P172" i="31"/>
  <c r="O172" i="31"/>
  <c r="N172" i="31"/>
  <c r="L172" i="31"/>
  <c r="K172" i="31"/>
  <c r="J172" i="31"/>
  <c r="B172" i="31"/>
  <c r="A172" i="31"/>
  <c r="R171" i="31"/>
  <c r="Q171" i="31"/>
  <c r="P171" i="31"/>
  <c r="O171" i="31"/>
  <c r="N171" i="31"/>
  <c r="L171" i="31"/>
  <c r="K171" i="31"/>
  <c r="J171" i="31"/>
  <c r="B171" i="31"/>
  <c r="A171" i="31"/>
  <c r="R170" i="31"/>
  <c r="Q170" i="31"/>
  <c r="P170" i="31"/>
  <c r="O170" i="31"/>
  <c r="N170" i="31"/>
  <c r="L170" i="31"/>
  <c r="K170" i="31"/>
  <c r="J170" i="31"/>
  <c r="B170" i="31"/>
  <c r="A170" i="31"/>
  <c r="R169" i="31"/>
  <c r="Q169" i="31"/>
  <c r="P169" i="31"/>
  <c r="O169" i="31"/>
  <c r="N169" i="31"/>
  <c r="L169" i="31"/>
  <c r="K169" i="31"/>
  <c r="J169" i="31"/>
  <c r="B169" i="31"/>
  <c r="A169" i="31"/>
  <c r="R168" i="31"/>
  <c r="Q168" i="31"/>
  <c r="P168" i="31"/>
  <c r="O168" i="31"/>
  <c r="N168" i="31"/>
  <c r="L168" i="31"/>
  <c r="K168" i="31"/>
  <c r="J168" i="31"/>
  <c r="B168" i="31"/>
  <c r="A168" i="31"/>
  <c r="R167" i="31"/>
  <c r="Q167" i="31"/>
  <c r="P167" i="31"/>
  <c r="O167" i="31"/>
  <c r="N167" i="31"/>
  <c r="L167" i="31"/>
  <c r="K167" i="31"/>
  <c r="J167" i="31"/>
  <c r="B167" i="31"/>
  <c r="A167" i="31"/>
  <c r="R166" i="31"/>
  <c r="Q166" i="31"/>
  <c r="P166" i="31"/>
  <c r="O166" i="31"/>
  <c r="N166" i="31"/>
  <c r="L166" i="31"/>
  <c r="K166" i="31"/>
  <c r="J166" i="31"/>
  <c r="B166" i="31"/>
  <c r="A166" i="31"/>
  <c r="R165" i="31"/>
  <c r="Q165" i="31"/>
  <c r="P165" i="31"/>
  <c r="O165" i="31"/>
  <c r="N165" i="31"/>
  <c r="L165" i="31"/>
  <c r="K165" i="31"/>
  <c r="J165" i="31"/>
  <c r="B165" i="31"/>
  <c r="A165" i="31"/>
  <c r="R164" i="31"/>
  <c r="Q164" i="31"/>
  <c r="P164" i="31"/>
  <c r="O164" i="31"/>
  <c r="N164" i="31"/>
  <c r="L164" i="31"/>
  <c r="K164" i="31"/>
  <c r="J164" i="31"/>
  <c r="B164" i="31"/>
  <c r="A164" i="31"/>
  <c r="R163" i="31"/>
  <c r="Q163" i="31"/>
  <c r="P163" i="31"/>
  <c r="O163" i="31"/>
  <c r="N163" i="31"/>
  <c r="L163" i="31"/>
  <c r="K163" i="31"/>
  <c r="J163" i="31"/>
  <c r="B163" i="31"/>
  <c r="A163" i="31"/>
  <c r="R162" i="31"/>
  <c r="Q162" i="31"/>
  <c r="P162" i="31"/>
  <c r="O162" i="31"/>
  <c r="N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L159" i="31"/>
  <c r="K159" i="31"/>
  <c r="J159" i="31"/>
  <c r="B159" i="31"/>
  <c r="A159" i="31"/>
  <c r="R158" i="31"/>
  <c r="Q158" i="31"/>
  <c r="P158" i="31"/>
  <c r="O158" i="31"/>
  <c r="N158" i="31"/>
  <c r="L158" i="31"/>
  <c r="K158" i="31"/>
  <c r="J158" i="31"/>
  <c r="B158" i="31"/>
  <c r="A158" i="31"/>
  <c r="R157" i="31"/>
  <c r="Q157" i="31"/>
  <c r="P157" i="31"/>
  <c r="O157" i="31"/>
  <c r="N157" i="31"/>
  <c r="L157" i="31"/>
  <c r="K157" i="31"/>
  <c r="J157" i="31"/>
  <c r="B157" i="31"/>
  <c r="A157" i="31"/>
  <c r="R156" i="31"/>
  <c r="Q156" i="31"/>
  <c r="P156" i="31"/>
  <c r="O156" i="31"/>
  <c r="N156" i="31"/>
  <c r="L156" i="31"/>
  <c r="K156" i="31"/>
  <c r="J156" i="31"/>
  <c r="B156" i="31"/>
  <c r="A156" i="31"/>
  <c r="R155" i="31"/>
  <c r="Q155" i="31"/>
  <c r="P155" i="31"/>
  <c r="O155" i="31"/>
  <c r="N155" i="31"/>
  <c r="L155" i="31"/>
  <c r="K155" i="31"/>
  <c r="J155" i="31"/>
  <c r="B155" i="31"/>
  <c r="A155" i="31"/>
  <c r="R154" i="31"/>
  <c r="Q154" i="31"/>
  <c r="P154" i="31"/>
  <c r="O154" i="31"/>
  <c r="N154" i="31"/>
  <c r="L154" i="31"/>
  <c r="K154" i="31"/>
  <c r="J154" i="31"/>
  <c r="B154" i="31"/>
  <c r="A154" i="31"/>
  <c r="R153" i="31"/>
  <c r="Q153" i="31"/>
  <c r="P153" i="31"/>
  <c r="O153" i="31"/>
  <c r="N153" i="31"/>
  <c r="L153" i="31"/>
  <c r="K153" i="31"/>
  <c r="J153" i="31"/>
  <c r="B153" i="31"/>
  <c r="A153" i="31"/>
  <c r="R152" i="31"/>
  <c r="Q152" i="31"/>
  <c r="P152" i="31"/>
  <c r="O152" i="31"/>
  <c r="N152" i="31"/>
  <c r="L152" i="31"/>
  <c r="K152" i="31"/>
  <c r="J152" i="31"/>
  <c r="B152" i="31"/>
  <c r="A152" i="31"/>
  <c r="R151" i="31"/>
  <c r="Q151" i="31"/>
  <c r="P151" i="31"/>
  <c r="O151" i="31"/>
  <c r="N151" i="31"/>
  <c r="L151" i="31"/>
  <c r="K151" i="31"/>
  <c r="J151" i="31"/>
  <c r="B151" i="31"/>
  <c r="A151" i="31"/>
  <c r="R150" i="31"/>
  <c r="Q150" i="31"/>
  <c r="P150" i="31"/>
  <c r="O150" i="31"/>
  <c r="N150" i="31"/>
  <c r="L150" i="31"/>
  <c r="K150" i="31"/>
  <c r="J150" i="31"/>
  <c r="B150" i="31"/>
  <c r="A150" i="31"/>
  <c r="R149" i="31"/>
  <c r="Q149" i="31"/>
  <c r="P149" i="31"/>
  <c r="O149" i="31"/>
  <c r="N149" i="31"/>
  <c r="L149" i="31"/>
  <c r="K149" i="31"/>
  <c r="J149" i="31"/>
  <c r="B149" i="31"/>
  <c r="A149" i="31"/>
  <c r="R148" i="31"/>
  <c r="Q148" i="31"/>
  <c r="P148" i="31"/>
  <c r="O148" i="31"/>
  <c r="N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P1989" i="31" s="1"/>
  <c r="Q1986" i="31" l="1"/>
  <c r="Q1985" i="31"/>
  <c r="Q1989" i="31"/>
  <c r="Q1987" i="31"/>
  <c r="Q1988" i="31"/>
  <c r="P1986" i="31"/>
  <c r="P1988" i="31"/>
  <c r="P1985" i="31"/>
  <c r="P1987" i="31"/>
  <c r="C190" i="3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O7" i="29" s="1"/>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5" i="23"/>
  <c r="F6" i="23"/>
  <c r="N6" i="23"/>
  <c r="V6" i="23"/>
  <c r="AD6" i="23"/>
  <c r="AD7" i="23"/>
  <c r="N8" i="23"/>
  <c r="V8" i="23"/>
  <c r="AD8" i="23"/>
  <c r="F9" i="23"/>
  <c r="AD9" i="23"/>
  <c r="N10" i="23"/>
  <c r="V10" i="23"/>
  <c r="AD10" i="23"/>
  <c r="F11" i="23"/>
  <c r="AD11" i="23"/>
  <c r="N12" i="23"/>
  <c r="V12" i="23"/>
  <c r="AD12" i="23"/>
  <c r="F13" i="23"/>
  <c r="AD13" i="23"/>
  <c r="N14" i="23"/>
  <c r="V14" i="23"/>
  <c r="AD14" i="23"/>
  <c r="F15" i="23"/>
  <c r="AD15"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F16" i="23" l="1"/>
  <c r="F14" i="23"/>
  <c r="F12" i="23"/>
  <c r="F10" i="23"/>
  <c r="F8" i="23"/>
  <c r="AD5" i="23"/>
  <c r="V15" i="23"/>
  <c r="V13" i="23"/>
  <c r="V11" i="23"/>
  <c r="V9" i="23"/>
  <c r="N7" i="23"/>
  <c r="AD4" i="23"/>
  <c r="N15" i="23"/>
  <c r="N13" i="23"/>
  <c r="N11" i="23"/>
  <c r="N9" i="23"/>
  <c r="F7" i="23"/>
  <c r="V4" i="23"/>
  <c r="N4" i="23"/>
  <c r="Q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J1" i="23" s="1"/>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AH1" i="23" s="1"/>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T36" i="23"/>
  <c r="L31" i="23"/>
  <c r="AG26" i="23"/>
  <c r="P23" i="23"/>
  <c r="Z21" i="23"/>
  <c r="Z1" i="23" s="1"/>
  <c r="I20" i="23"/>
  <c r="U18" i="23"/>
  <c r="M17" i="23"/>
  <c r="I16" i="23"/>
  <c r="I15" i="23"/>
  <c r="O14" i="23"/>
  <c r="U13" i="23"/>
  <c r="U12" i="23"/>
  <c r="Y11" i="23"/>
  <c r="AE10" i="23"/>
  <c r="AE9" i="23"/>
  <c r="E9" i="23"/>
  <c r="I8" i="23"/>
  <c r="I7" i="23"/>
  <c r="O6" i="23"/>
  <c r="U5" i="23"/>
  <c r="Y4" i="23"/>
  <c r="H4" i="23"/>
  <c r="E68" i="23"/>
  <c r="AG52" i="23"/>
  <c r="K42" i="23"/>
  <c r="K1" i="23" s="1"/>
  <c r="AA35" i="23"/>
  <c r="AA1" i="23" s="1"/>
  <c r="Y30" i="23"/>
  <c r="L25" i="23"/>
  <c r="L1" i="23" s="1"/>
  <c r="H23" i="23"/>
  <c r="R21" i="23"/>
  <c r="Y19" i="23"/>
  <c r="O18" i="23"/>
  <c r="G17" i="23"/>
  <c r="AG15" i="23"/>
  <c r="G15" i="23"/>
  <c r="M14" i="23"/>
  <c r="M13" i="23"/>
  <c r="Q12" i="23"/>
  <c r="W11" i="23"/>
  <c r="W10" i="23"/>
  <c r="AC9" i="23"/>
  <c r="AG8" i="23"/>
  <c r="AG7" i="23"/>
  <c r="G7" i="23"/>
  <c r="M6" i="23"/>
  <c r="M5" i="23"/>
  <c r="W4" i="23"/>
  <c r="G4" i="23"/>
  <c r="O33" i="27"/>
  <c r="P33" i="27" s="1"/>
  <c r="J33" i="27"/>
  <c r="K33" i="27" s="1"/>
  <c r="V7" i="23"/>
  <c r="V5" i="23"/>
  <c r="V1" i="23" s="1"/>
  <c r="J32" i="27"/>
  <c r="K32" i="27" s="1"/>
  <c r="O32" i="27"/>
  <c r="P32" i="27" s="1"/>
  <c r="S1" i="23"/>
  <c r="D1" i="23"/>
  <c r="AF1" i="23"/>
  <c r="X1" i="23"/>
  <c r="H1" i="23" l="1"/>
  <c r="Y1" i="23"/>
  <c r="C1" i="23"/>
  <c r="P1" i="23"/>
  <c r="U1" i="23"/>
  <c r="I1" i="23"/>
  <c r="T1" i="23"/>
  <c r="AB1" i="23"/>
  <c r="E1" i="23"/>
  <c r="AG1" i="23"/>
  <c r="AC1" i="23"/>
  <c r="Q1" i="23"/>
  <c r="R1" i="23"/>
  <c r="L7" i="29"/>
  <c r="W1" i="23"/>
  <c r="G1" i="23"/>
  <c r="N1" i="23"/>
  <c r="M1" i="23"/>
  <c r="O1" i="23"/>
  <c r="G21" i="27"/>
  <c r="G6" i="27"/>
  <c r="L9" i="29"/>
  <c r="J28" i="19" s="1"/>
  <c r="CJ3" i="28"/>
  <c r="C3" i="28"/>
  <c r="BO3" i="28"/>
  <c r="L3" i="28"/>
  <c r="BX3" i="28"/>
  <c r="AS3" i="28"/>
  <c r="BB3" i="28"/>
  <c r="E3" i="28"/>
  <c r="AM3" i="28"/>
  <c r="K3" i="29" s="1"/>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J3" i="28"/>
  <c r="K6" i="29" s="1"/>
  <c r="L6" i="29" s="1"/>
  <c r="J37" i="19" s="1"/>
  <c r="P355" i="31" s="1"/>
  <c r="AI3" i="28"/>
  <c r="Y3" i="28"/>
  <c r="AR3" i="28"/>
  <c r="Z3" i="28"/>
  <c r="V3" i="28"/>
  <c r="CH3" i="28"/>
  <c r="G3" i="28"/>
  <c r="BS3" i="28"/>
  <c r="AP3" i="28"/>
  <c r="X3" i="28"/>
  <c r="CD3" i="28"/>
  <c r="BG3" i="28"/>
  <c r="D3" i="28"/>
  <c r="BP3" i="28"/>
  <c r="U3" i="28"/>
  <c r="AT3" i="28"/>
  <c r="B3" i="28"/>
  <c r="AE3" i="28"/>
  <c r="I3" i="28"/>
  <c r="L4" i="29" s="1"/>
  <c r="J33" i="19" s="1"/>
  <c r="P305" i="31" s="1"/>
  <c r="AC3" i="28"/>
  <c r="AV3" i="28"/>
  <c r="AE1" i="23"/>
  <c r="O21" i="27"/>
  <c r="J21" i="27"/>
  <c r="N13" i="29" l="1"/>
  <c r="S2" i="29"/>
  <c r="R13" i="29"/>
  <c r="O13" i="29"/>
  <c r="L10" i="29"/>
  <c r="J7" i="19" s="1"/>
  <c r="K8" i="29"/>
  <c r="L8" i="29" s="1"/>
  <c r="J74" i="19" s="1"/>
  <c r="P1605" i="31" s="1"/>
  <c r="P2" i="29"/>
  <c r="R2" i="29"/>
  <c r="L3" i="29"/>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8" i="31" l="1"/>
  <c r="P69" i="31"/>
  <c r="P103" i="31"/>
  <c r="P89" i="31"/>
  <c r="P65" i="31"/>
  <c r="P79" i="31"/>
  <c r="P102" i="31"/>
  <c r="P63" i="31"/>
  <c r="P87" i="31"/>
  <c r="P75" i="31"/>
  <c r="P80" i="31"/>
  <c r="P97" i="31"/>
  <c r="P95" i="31"/>
  <c r="P99" i="31"/>
  <c r="P67" i="31"/>
  <c r="P72" i="31"/>
  <c r="P83" i="31"/>
  <c r="P100" i="31"/>
  <c r="P64" i="31"/>
  <c r="P92" i="31"/>
  <c r="P76" i="31"/>
  <c r="P77" i="31"/>
  <c r="P68" i="31"/>
  <c r="P85" i="31"/>
  <c r="P98" i="31"/>
  <c r="P94" i="31"/>
  <c r="P81" i="31"/>
  <c r="P101" i="31"/>
  <c r="P90" i="31"/>
  <c r="P73" i="31"/>
  <c r="P84" i="31"/>
  <c r="P86" i="31"/>
  <c r="P91" i="31"/>
  <c r="P74" i="31"/>
  <c r="P96" i="31"/>
  <c r="P66" i="31"/>
  <c r="P93" i="31"/>
  <c r="P82" i="31"/>
  <c r="P78" i="31"/>
  <c r="P104" i="31"/>
  <c r="P70" i="31"/>
  <c r="P71" i="31"/>
  <c r="L12" i="29"/>
  <c r="J38" i="19" s="1"/>
  <c r="P369" i="31" s="1"/>
  <c r="L2" i="29"/>
  <c r="J18" i="19" s="1"/>
  <c r="P208" i="31" s="1"/>
  <c r="L13" i="29"/>
  <c r="J73" i="19" s="1"/>
  <c r="P1598" i="31" s="1"/>
  <c r="J119" i="19"/>
  <c r="K119" i="19"/>
  <c r="Q2012" i="31" l="1"/>
  <c r="Q2014" i="31"/>
  <c r="Q2010" i="31"/>
  <c r="Q2011" i="31"/>
  <c r="Q2013" i="31"/>
  <c r="P2011" i="31"/>
  <c r="P2014" i="31"/>
  <c r="P2013" i="31"/>
  <c r="P2010" i="31"/>
  <c r="P2012" i="31"/>
  <c r="P363" i="3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R1913" i="31" s="1"/>
  <c r="K107" i="19"/>
  <c r="Q1913" i="31" s="1"/>
  <c r="J107" i="19"/>
  <c r="P1913" i="31" s="1"/>
  <c r="I107" i="19"/>
  <c r="O1913" i="31" s="1"/>
  <c r="H107" i="19"/>
  <c r="N1913" i="31" s="1"/>
  <c r="G107" i="19"/>
  <c r="M1913" i="31" s="1"/>
  <c r="D107" i="19"/>
  <c r="J1913" i="31" s="1"/>
  <c r="B107" i="19"/>
  <c r="B1913" i="31" s="1"/>
  <c r="B108" i="19"/>
  <c r="B109" i="19"/>
  <c r="B110" i="19"/>
  <c r="A108" i="19"/>
  <c r="A109" i="19"/>
  <c r="A110" i="19"/>
  <c r="A107" i="19"/>
  <c r="A1913" i="31" s="1"/>
  <c r="L103" i="19"/>
  <c r="K103" i="19"/>
  <c r="J103" i="19"/>
  <c r="I103" i="19"/>
  <c r="H103" i="19"/>
  <c r="G103" i="19"/>
  <c r="D103" i="19"/>
  <c r="L102" i="19"/>
  <c r="K102" i="19"/>
  <c r="J102" i="19"/>
  <c r="I102" i="19"/>
  <c r="H102" i="19"/>
  <c r="G102" i="19"/>
  <c r="D102" i="19"/>
  <c r="L101" i="19"/>
  <c r="K101" i="19"/>
  <c r="J101" i="19"/>
  <c r="I101" i="19"/>
  <c r="H101" i="19"/>
  <c r="G101" i="19"/>
  <c r="D101" i="19"/>
  <c r="L100" i="19"/>
  <c r="R1848" i="31" s="1"/>
  <c r="K100" i="19"/>
  <c r="Q1848" i="31" s="1"/>
  <c r="J100" i="19"/>
  <c r="P1848" i="31" s="1"/>
  <c r="I100" i="19"/>
  <c r="O1848" i="31" s="1"/>
  <c r="H100" i="19"/>
  <c r="N1848" i="31" s="1"/>
  <c r="G100" i="19"/>
  <c r="M1848" i="31" s="1"/>
  <c r="D100" i="19"/>
  <c r="J1848" i="31" s="1"/>
  <c r="B103" i="19"/>
  <c r="A103" i="19"/>
  <c r="B102" i="19"/>
  <c r="A102" i="19"/>
  <c r="B101" i="19"/>
  <c r="A101" i="19"/>
  <c r="B100" i="19"/>
  <c r="B1848" i="31" s="1"/>
  <c r="A100" i="19"/>
  <c r="A1848" i="31" s="1"/>
  <c r="G21" i="19"/>
  <c r="M234" i="31" s="1"/>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B1869" i="31" l="1"/>
  <c r="B1865" i="31"/>
  <c r="B1861" i="31"/>
  <c r="B1857" i="31"/>
  <c r="B1853" i="31"/>
  <c r="B1849" i="31"/>
  <c r="B1872" i="31"/>
  <c r="B1868" i="31"/>
  <c r="B1864" i="31"/>
  <c r="B1860" i="31"/>
  <c r="B1856" i="31"/>
  <c r="B1852" i="31"/>
  <c r="B1871" i="31"/>
  <c r="B1867" i="31"/>
  <c r="B1863" i="31"/>
  <c r="B1859" i="31"/>
  <c r="B1855" i="31"/>
  <c r="B1851" i="31"/>
  <c r="B1858" i="31"/>
  <c r="B1870" i="31"/>
  <c r="B1850" i="31"/>
  <c r="B1862" i="31"/>
  <c r="B1854" i="31"/>
  <c r="B1866" i="31"/>
  <c r="Q1869" i="31"/>
  <c r="Q1865" i="31"/>
  <c r="Q1861" i="31"/>
  <c r="Q1857" i="31"/>
  <c r="Q1853" i="31"/>
  <c r="Q1849" i="31"/>
  <c r="Q1872" i="31"/>
  <c r="Q1868" i="31"/>
  <c r="Q1864" i="31"/>
  <c r="Q1860" i="31"/>
  <c r="Q1856" i="31"/>
  <c r="Q1852" i="31"/>
  <c r="Q1871" i="31"/>
  <c r="Q1867" i="31"/>
  <c r="Q1863" i="31"/>
  <c r="Q1859" i="31"/>
  <c r="Q1855" i="31"/>
  <c r="Q1851" i="31"/>
  <c r="Q1850" i="31"/>
  <c r="Q1862" i="31"/>
  <c r="Q1854" i="31"/>
  <c r="Q1866" i="31"/>
  <c r="Q1858" i="31"/>
  <c r="Q1870" i="31"/>
  <c r="R1895" i="31"/>
  <c r="R1891" i="31"/>
  <c r="R1887" i="31"/>
  <c r="R1883" i="31"/>
  <c r="R1894" i="31"/>
  <c r="R1890" i="31"/>
  <c r="R1886" i="31"/>
  <c r="R1882" i="31"/>
  <c r="R1897" i="31"/>
  <c r="R1893" i="31"/>
  <c r="R1889" i="31"/>
  <c r="R1885" i="31"/>
  <c r="R1896" i="31"/>
  <c r="R1892" i="31"/>
  <c r="R1888" i="31"/>
  <c r="R1884" i="31"/>
  <c r="R1880" i="31"/>
  <c r="R1877" i="31"/>
  <c r="R1873" i="31"/>
  <c r="R1876" i="31"/>
  <c r="R1881" i="31"/>
  <c r="R1875" i="31"/>
  <c r="R1879" i="31"/>
  <c r="R1874" i="31"/>
  <c r="R1878" i="31"/>
  <c r="M1934" i="31"/>
  <c r="M1930" i="31"/>
  <c r="M1926" i="31"/>
  <c r="M1923" i="31"/>
  <c r="M1919" i="31"/>
  <c r="M1915" i="31"/>
  <c r="M1936" i="31"/>
  <c r="M1931" i="31"/>
  <c r="M1929" i="31"/>
  <c r="M1924" i="31"/>
  <c r="M1920" i="31"/>
  <c r="M1916" i="31"/>
  <c r="M1937" i="31"/>
  <c r="M1932" i="31"/>
  <c r="M1927" i="31"/>
  <c r="M1921" i="31"/>
  <c r="M1917" i="31"/>
  <c r="M1925" i="31"/>
  <c r="M1922" i="31"/>
  <c r="M1918" i="31"/>
  <c r="M1933" i="31"/>
  <c r="M1914" i="31"/>
  <c r="M1928" i="31"/>
  <c r="M1935" i="31"/>
  <c r="N1961" i="31"/>
  <c r="N1957" i="31"/>
  <c r="N1953" i="31"/>
  <c r="N1949" i="31"/>
  <c r="N1945" i="31"/>
  <c r="N1941" i="31"/>
  <c r="N1960" i="31"/>
  <c r="N1956" i="31"/>
  <c r="N1952" i="31"/>
  <c r="N1948" i="31"/>
  <c r="N1944" i="31"/>
  <c r="N1940" i="31"/>
  <c r="N1959" i="31"/>
  <c r="N1955" i="31"/>
  <c r="N1951" i="31"/>
  <c r="N1947" i="31"/>
  <c r="N1943" i="31"/>
  <c r="N1939" i="31"/>
  <c r="N1962" i="31"/>
  <c r="N1958" i="31"/>
  <c r="N1954" i="31"/>
  <c r="N1950" i="31"/>
  <c r="N1946" i="31"/>
  <c r="N1942" i="31"/>
  <c r="N1938" i="31"/>
  <c r="O1969" i="31"/>
  <c r="O1965" i="31"/>
  <c r="O1967" i="31"/>
  <c r="O1963" i="31"/>
  <c r="O1968" i="31"/>
  <c r="O1966" i="31"/>
  <c r="O1964" i="31"/>
  <c r="Q2004" i="31"/>
  <c r="Q2000" i="31"/>
  <c r="Q2002" i="31"/>
  <c r="Q2001" i="31"/>
  <c r="Q2003" i="31"/>
  <c r="M154" i="31"/>
  <c r="M149" i="31"/>
  <c r="M159" i="31"/>
  <c r="M151" i="31"/>
  <c r="M156" i="31"/>
  <c r="M148" i="31"/>
  <c r="M158" i="31"/>
  <c r="M153" i="31"/>
  <c r="M150" i="31"/>
  <c r="M157" i="31"/>
  <c r="M155" i="31"/>
  <c r="M152" i="31"/>
  <c r="B1895" i="31"/>
  <c r="B1891" i="31"/>
  <c r="B1887" i="31"/>
  <c r="B1883" i="31"/>
  <c r="B1894" i="31"/>
  <c r="B1890" i="31"/>
  <c r="B1886" i="31"/>
  <c r="B1882" i="31"/>
  <c r="B1897" i="31"/>
  <c r="B1893" i="31"/>
  <c r="B1889" i="31"/>
  <c r="B1885" i="31"/>
  <c r="B1896" i="31"/>
  <c r="B1892" i="31"/>
  <c r="B1888" i="31"/>
  <c r="B1884" i="31"/>
  <c r="B1877" i="31"/>
  <c r="B1873" i="31"/>
  <c r="B1876" i="31"/>
  <c r="B1881" i="31"/>
  <c r="B1880" i="31"/>
  <c r="B1879" i="31"/>
  <c r="B1875" i="31"/>
  <c r="B1874" i="31"/>
  <c r="B1878" i="31"/>
  <c r="R1869" i="31"/>
  <c r="R1865" i="31"/>
  <c r="R1861" i="31"/>
  <c r="R1857" i="31"/>
  <c r="R1853" i="31"/>
  <c r="R1849" i="31"/>
  <c r="R1872" i="31"/>
  <c r="R1868" i="31"/>
  <c r="R1864" i="31"/>
  <c r="R1860" i="31"/>
  <c r="R1856" i="31"/>
  <c r="R1852" i="31"/>
  <c r="R1871" i="31"/>
  <c r="R1867" i="31"/>
  <c r="R1863" i="31"/>
  <c r="R1859" i="31"/>
  <c r="R1855" i="31"/>
  <c r="R1851" i="31"/>
  <c r="R1862" i="31"/>
  <c r="R1854" i="31"/>
  <c r="R1866" i="31"/>
  <c r="R1858" i="31"/>
  <c r="R1870" i="31"/>
  <c r="R1850" i="31"/>
  <c r="J1902" i="31"/>
  <c r="J1898" i="31"/>
  <c r="J1903" i="31"/>
  <c r="J1899" i="31"/>
  <c r="J1904" i="31"/>
  <c r="J1900" i="31"/>
  <c r="J1901" i="31"/>
  <c r="A1968" i="31"/>
  <c r="A1964" i="31"/>
  <c r="A1966" i="31"/>
  <c r="A1963" i="31"/>
  <c r="A1965" i="31"/>
  <c r="A1969" i="31"/>
  <c r="A1967" i="31"/>
  <c r="N1937" i="31"/>
  <c r="N1933" i="31"/>
  <c r="N1929" i="31"/>
  <c r="N1925" i="31"/>
  <c r="N1921" i="31"/>
  <c r="N1917" i="31"/>
  <c r="N1936" i="31"/>
  <c r="N1932" i="31"/>
  <c r="N1928" i="31"/>
  <c r="N1924" i="31"/>
  <c r="N1920" i="31"/>
  <c r="N1916" i="31"/>
  <c r="N1935" i="31"/>
  <c r="N1931" i="31"/>
  <c r="N1927" i="31"/>
  <c r="N1923" i="31"/>
  <c r="N1919" i="31"/>
  <c r="N1915" i="31"/>
  <c r="N1934" i="31"/>
  <c r="N1930" i="31"/>
  <c r="N1926" i="31"/>
  <c r="N1922" i="31"/>
  <c r="N1918" i="31"/>
  <c r="N1914" i="31"/>
  <c r="O1961" i="31"/>
  <c r="O1957" i="31"/>
  <c r="O1953" i="31"/>
  <c r="O1949" i="31"/>
  <c r="O1945" i="31"/>
  <c r="O1941" i="31"/>
  <c r="O1958" i="31"/>
  <c r="O1956" i="31"/>
  <c r="O1951" i="31"/>
  <c r="O1946" i="31"/>
  <c r="O1944" i="31"/>
  <c r="O1939" i="31"/>
  <c r="O1959" i="31"/>
  <c r="O1954" i="31"/>
  <c r="O1952" i="31"/>
  <c r="O1947" i="31"/>
  <c r="O1942" i="31"/>
  <c r="O1962" i="31"/>
  <c r="O1940" i="31"/>
  <c r="O1938" i="31"/>
  <c r="O1950" i="31"/>
  <c r="O1960" i="31"/>
  <c r="O1948" i="31"/>
  <c r="O1943" i="31"/>
  <c r="O1955" i="31"/>
  <c r="P1968" i="31"/>
  <c r="P1964" i="31"/>
  <c r="P1967" i="31"/>
  <c r="P1963" i="31"/>
  <c r="P1966" i="31"/>
  <c r="P1969" i="31"/>
  <c r="P1965" i="31"/>
  <c r="Q2008" i="31"/>
  <c r="Q2006" i="31"/>
  <c r="Q2007" i="31"/>
  <c r="Q2005" i="31"/>
  <c r="Q2009" i="31"/>
  <c r="M170" i="31"/>
  <c r="M162" i="31"/>
  <c r="M166" i="31"/>
  <c r="M165" i="31"/>
  <c r="M167" i="31"/>
  <c r="M172" i="31"/>
  <c r="M164" i="31"/>
  <c r="M169" i="31"/>
  <c r="M171" i="31"/>
  <c r="M163" i="31"/>
  <c r="M173" i="31"/>
  <c r="M168" i="31"/>
  <c r="A1902" i="31"/>
  <c r="A1898" i="31"/>
  <c r="A1903" i="31"/>
  <c r="A1899" i="31"/>
  <c r="A1904" i="31"/>
  <c r="A1900" i="31"/>
  <c r="A1901" i="31"/>
  <c r="J1894" i="31"/>
  <c r="J1890" i="31"/>
  <c r="J1886" i="31"/>
  <c r="J1876" i="31"/>
  <c r="J1895" i="31"/>
  <c r="J1891" i="31"/>
  <c r="J1887" i="31"/>
  <c r="J1882" i="31"/>
  <c r="J1881" i="31"/>
  <c r="J1880" i="31"/>
  <c r="J1883" i="31"/>
  <c r="J1879" i="31"/>
  <c r="J1875" i="31"/>
  <c r="J1896" i="31"/>
  <c r="J1892" i="31"/>
  <c r="J1888" i="31"/>
  <c r="J1884" i="31"/>
  <c r="J1878" i="31"/>
  <c r="J1874" i="31"/>
  <c r="J1893" i="31"/>
  <c r="J1889" i="31"/>
  <c r="J1885" i="31"/>
  <c r="J1877" i="31"/>
  <c r="J1897" i="31"/>
  <c r="J1873" i="31"/>
  <c r="M1903" i="31"/>
  <c r="M1899" i="31"/>
  <c r="M1904" i="31"/>
  <c r="M1900" i="31"/>
  <c r="M1901" i="31"/>
  <c r="M1902" i="31"/>
  <c r="M1898" i="31"/>
  <c r="A1960" i="31"/>
  <c r="A1956" i="31"/>
  <c r="A1952" i="31"/>
  <c r="A1948" i="31"/>
  <c r="A1944" i="31"/>
  <c r="A1940" i="31"/>
  <c r="A1962" i="31"/>
  <c r="A1957" i="31"/>
  <c r="A1955" i="31"/>
  <c r="A1950" i="31"/>
  <c r="A1945" i="31"/>
  <c r="A1943" i="31"/>
  <c r="A1938" i="31"/>
  <c r="A1958" i="31"/>
  <c r="A1953" i="31"/>
  <c r="A1951" i="31"/>
  <c r="A1946" i="31"/>
  <c r="A1941" i="31"/>
  <c r="A1961" i="31"/>
  <c r="A1939" i="31"/>
  <c r="A1947" i="31"/>
  <c r="A1959" i="31"/>
  <c r="A1942" i="31"/>
  <c r="A1954" i="31"/>
  <c r="A1949" i="31"/>
  <c r="O1937" i="31"/>
  <c r="O1933" i="31"/>
  <c r="O1929" i="31"/>
  <c r="O1925" i="31"/>
  <c r="O1936" i="31"/>
  <c r="O1931" i="31"/>
  <c r="O1926" i="31"/>
  <c r="O1924" i="31"/>
  <c r="O1920" i="31"/>
  <c r="O1916" i="31"/>
  <c r="O1934" i="31"/>
  <c r="O1932" i="31"/>
  <c r="O1927" i="31"/>
  <c r="O1921" i="31"/>
  <c r="O1917" i="31"/>
  <c r="O1935" i="31"/>
  <c r="O1930" i="31"/>
  <c r="O1922" i="31"/>
  <c r="O1918" i="31"/>
  <c r="O1914" i="31"/>
  <c r="O1915" i="31"/>
  <c r="O1928" i="31"/>
  <c r="O1923" i="31"/>
  <c r="O1919" i="31"/>
  <c r="P1960" i="31"/>
  <c r="P1956" i="31"/>
  <c r="P1952" i="31"/>
  <c r="P1948" i="31"/>
  <c r="P1944" i="31"/>
  <c r="P1940" i="31"/>
  <c r="P1959" i="31"/>
  <c r="P1955" i="31"/>
  <c r="P1951" i="31"/>
  <c r="P1947" i="31"/>
  <c r="P1943" i="31"/>
  <c r="P1939" i="31"/>
  <c r="P1962" i="31"/>
  <c r="P1958" i="31"/>
  <c r="P1954" i="31"/>
  <c r="P1950" i="31"/>
  <c r="P1946" i="31"/>
  <c r="P1942" i="31"/>
  <c r="P1938" i="31"/>
  <c r="P1961" i="31"/>
  <c r="P1957" i="31"/>
  <c r="P1953" i="31"/>
  <c r="P1949" i="31"/>
  <c r="P1945" i="31"/>
  <c r="P1941" i="31"/>
  <c r="Q1968" i="31"/>
  <c r="Q1964" i="31"/>
  <c r="Q1966" i="31"/>
  <c r="Q1963" i="31"/>
  <c r="Q1965" i="31"/>
  <c r="Q1967" i="31"/>
  <c r="Q1969" i="31"/>
  <c r="Q2016" i="31"/>
  <c r="Q2018" i="31"/>
  <c r="Q2017" i="31"/>
  <c r="Q2015" i="31"/>
  <c r="Q2019" i="31"/>
  <c r="B1903" i="31"/>
  <c r="B1899" i="31"/>
  <c r="B1902" i="31"/>
  <c r="B1898" i="31"/>
  <c r="B1901" i="31"/>
  <c r="B1904" i="31"/>
  <c r="B1900" i="31"/>
  <c r="J1872" i="31"/>
  <c r="J1868" i="31"/>
  <c r="J1864" i="31"/>
  <c r="J1860" i="31"/>
  <c r="J1856" i="31"/>
  <c r="J1852" i="31"/>
  <c r="J1871" i="31"/>
  <c r="J1867" i="31"/>
  <c r="J1863" i="31"/>
  <c r="J1859" i="31"/>
  <c r="J1855" i="31"/>
  <c r="J1851" i="31"/>
  <c r="J1870" i="31"/>
  <c r="J1866" i="31"/>
  <c r="J1862" i="31"/>
  <c r="J1858" i="31"/>
  <c r="J1854" i="31"/>
  <c r="J1850" i="31"/>
  <c r="J1853" i="31"/>
  <c r="J1865" i="31"/>
  <c r="J1857" i="31"/>
  <c r="J1869" i="31"/>
  <c r="J1849" i="31"/>
  <c r="J1861" i="31"/>
  <c r="M1895" i="31"/>
  <c r="M1891" i="31"/>
  <c r="M1887" i="31"/>
  <c r="M1882" i="31"/>
  <c r="M1881" i="31"/>
  <c r="M1880" i="31"/>
  <c r="M1883" i="31"/>
  <c r="M1879" i="31"/>
  <c r="M1875" i="31"/>
  <c r="M1896" i="31"/>
  <c r="M1892" i="31"/>
  <c r="M1888" i="31"/>
  <c r="M1884" i="31"/>
  <c r="M1878" i="31"/>
  <c r="M1874" i="31"/>
  <c r="M1897" i="31"/>
  <c r="M1893" i="31"/>
  <c r="M1889" i="31"/>
  <c r="M1885" i="31"/>
  <c r="M1877" i="31"/>
  <c r="M1873" i="31"/>
  <c r="M1876" i="31"/>
  <c r="M1894" i="31"/>
  <c r="M1890" i="31"/>
  <c r="M1886" i="31"/>
  <c r="N1901" i="31"/>
  <c r="N1904" i="31"/>
  <c r="N1900" i="31"/>
  <c r="N1903" i="31"/>
  <c r="N1899" i="31"/>
  <c r="N1902" i="31"/>
  <c r="N1898" i="31"/>
  <c r="A1936" i="31"/>
  <c r="A1932" i="31"/>
  <c r="A1928" i="31"/>
  <c r="A1935" i="31"/>
  <c r="A1930" i="31"/>
  <c r="A1925" i="31"/>
  <c r="A1922" i="31"/>
  <c r="A1918" i="31"/>
  <c r="A1914" i="31"/>
  <c r="A1933" i="31"/>
  <c r="A1931" i="31"/>
  <c r="A1926" i="31"/>
  <c r="A1923" i="31"/>
  <c r="A1919" i="31"/>
  <c r="A1915" i="31"/>
  <c r="A1934" i="31"/>
  <c r="A1929" i="31"/>
  <c r="A1924" i="31"/>
  <c r="A1920" i="31"/>
  <c r="A1916" i="31"/>
  <c r="A1937" i="31"/>
  <c r="A1921" i="31"/>
  <c r="A1917" i="31"/>
  <c r="A1927" i="31"/>
  <c r="P1936" i="31"/>
  <c r="P1932" i="31"/>
  <c r="P1928" i="31"/>
  <c r="P1924" i="31"/>
  <c r="P1920" i="31"/>
  <c r="P1916" i="31"/>
  <c r="P1935" i="31"/>
  <c r="P1931" i="31"/>
  <c r="P1927" i="31"/>
  <c r="P1923" i="31"/>
  <c r="P1919" i="31"/>
  <c r="P1915" i="31"/>
  <c r="P1934" i="31"/>
  <c r="P1930" i="31"/>
  <c r="P1926" i="31"/>
  <c r="P1922" i="31"/>
  <c r="P1918" i="31"/>
  <c r="P1914" i="31"/>
  <c r="P1937" i="31"/>
  <c r="P1933" i="31"/>
  <c r="P1929" i="31"/>
  <c r="P1925" i="31"/>
  <c r="P1921" i="31"/>
  <c r="P1917" i="31"/>
  <c r="Q1960" i="31"/>
  <c r="Q1956" i="31"/>
  <c r="Q1952" i="31"/>
  <c r="Q1948" i="31"/>
  <c r="Q1944" i="31"/>
  <c r="Q1940" i="31"/>
  <c r="Q1962" i="31"/>
  <c r="Q1951" i="31"/>
  <c r="Q1946" i="31"/>
  <c r="Q1941" i="31"/>
  <c r="Q1961" i="31"/>
  <c r="Q1939" i="31"/>
  <c r="Q1959" i="31"/>
  <c r="Q1954" i="31"/>
  <c r="Q1949" i="31"/>
  <c r="Q1947" i="31"/>
  <c r="Q1942" i="31"/>
  <c r="Q1957" i="31"/>
  <c r="Q1955" i="31"/>
  <c r="Q1950" i="31"/>
  <c r="Q1945" i="31"/>
  <c r="Q1958" i="31"/>
  <c r="Q1953" i="31"/>
  <c r="Q1943" i="31"/>
  <c r="Q1938" i="31"/>
  <c r="R1967" i="31"/>
  <c r="R1963" i="31"/>
  <c r="R1966" i="31"/>
  <c r="R1969" i="31"/>
  <c r="R1965" i="31"/>
  <c r="R1968" i="31"/>
  <c r="R1964" i="31"/>
  <c r="Q2024" i="31"/>
  <c r="Q2020" i="31"/>
  <c r="Q2023" i="31"/>
  <c r="Q2022" i="31"/>
  <c r="Q2021" i="31"/>
  <c r="M1871" i="31"/>
  <c r="M1867" i="31"/>
  <c r="M1863" i="31"/>
  <c r="M1859" i="31"/>
  <c r="M1855" i="31"/>
  <c r="M1851" i="31"/>
  <c r="M1870" i="31"/>
  <c r="M1866" i="31"/>
  <c r="M1862" i="31"/>
  <c r="M1858" i="31"/>
  <c r="M1854" i="31"/>
  <c r="M1850" i="31"/>
  <c r="M1869" i="31"/>
  <c r="M1865" i="31"/>
  <c r="M1861" i="31"/>
  <c r="M1857" i="31"/>
  <c r="M1853" i="31"/>
  <c r="M1849" i="31"/>
  <c r="M1860" i="31"/>
  <c r="M1872" i="31"/>
  <c r="M1852" i="31"/>
  <c r="M1864" i="31"/>
  <c r="M1856" i="31"/>
  <c r="M1868" i="31"/>
  <c r="N1897" i="31"/>
  <c r="N1893" i="31"/>
  <c r="N1889" i="31"/>
  <c r="N1885" i="31"/>
  <c r="N1896" i="31"/>
  <c r="N1892" i="31"/>
  <c r="N1888" i="31"/>
  <c r="N1884" i="31"/>
  <c r="N1880" i="31"/>
  <c r="N1895" i="31"/>
  <c r="N1891" i="31"/>
  <c r="N1887" i="31"/>
  <c r="N1894" i="31"/>
  <c r="N1890" i="31"/>
  <c r="N1886" i="31"/>
  <c r="N1882" i="31"/>
  <c r="N1883" i="31"/>
  <c r="N1879" i="31"/>
  <c r="N1875" i="31"/>
  <c r="N1878" i="31"/>
  <c r="N1874" i="31"/>
  <c r="N1877" i="31"/>
  <c r="N1873" i="31"/>
  <c r="N1876" i="31"/>
  <c r="N1881" i="31"/>
  <c r="O1904" i="31"/>
  <c r="O1900" i="31"/>
  <c r="O1901" i="31"/>
  <c r="O1902" i="31"/>
  <c r="O1898" i="31"/>
  <c r="O1903" i="31"/>
  <c r="O1899" i="31"/>
  <c r="B1967" i="31"/>
  <c r="B1963" i="31"/>
  <c r="B1966" i="31"/>
  <c r="B1969" i="31"/>
  <c r="B1965" i="31"/>
  <c r="B1968" i="31"/>
  <c r="B1964" i="31"/>
  <c r="Q1936" i="31"/>
  <c r="Q1932" i="31"/>
  <c r="Q1928" i="31"/>
  <c r="Q1924" i="31"/>
  <c r="Q1920" i="31"/>
  <c r="Q1916" i="31"/>
  <c r="Q1934" i="31"/>
  <c r="Q1929" i="31"/>
  <c r="Q1927" i="31"/>
  <c r="Q1921" i="31"/>
  <c r="Q1917" i="31"/>
  <c r="Q1937" i="31"/>
  <c r="Q1935" i="31"/>
  <c r="Q1930" i="31"/>
  <c r="Q1925" i="31"/>
  <c r="Q1922" i="31"/>
  <c r="Q1918" i="31"/>
  <c r="Q1914" i="31"/>
  <c r="Q1926" i="31"/>
  <c r="Q1933" i="31"/>
  <c r="Q1923" i="31"/>
  <c r="Q1931" i="31"/>
  <c r="Q1919" i="31"/>
  <c r="Q1915" i="31"/>
  <c r="R1959" i="31"/>
  <c r="R1955" i="31"/>
  <c r="R1951" i="31"/>
  <c r="R1947" i="31"/>
  <c r="R1943" i="31"/>
  <c r="R1939" i="31"/>
  <c r="R1962" i="31"/>
  <c r="R1958" i="31"/>
  <c r="R1954" i="31"/>
  <c r="R1950" i="31"/>
  <c r="R1946" i="31"/>
  <c r="R1942" i="31"/>
  <c r="R1938" i="31"/>
  <c r="R1961" i="31"/>
  <c r="R1957" i="31"/>
  <c r="R1953" i="31"/>
  <c r="R1949" i="31"/>
  <c r="R1945" i="31"/>
  <c r="R1941" i="31"/>
  <c r="R1960" i="31"/>
  <c r="R1956" i="31"/>
  <c r="R1952" i="31"/>
  <c r="R1948" i="31"/>
  <c r="R1944" i="31"/>
  <c r="R1940" i="31"/>
  <c r="Q1977" i="31"/>
  <c r="Q1976" i="31"/>
  <c r="Q1979" i="31"/>
  <c r="Q1975" i="31"/>
  <c r="Q1978" i="31"/>
  <c r="P1870" i="31"/>
  <c r="P1866" i="31"/>
  <c r="P1862" i="31"/>
  <c r="P1858" i="31"/>
  <c r="P1854" i="31"/>
  <c r="P1850" i="31"/>
  <c r="P1869" i="31"/>
  <c r="P1865" i="31"/>
  <c r="P1861" i="31"/>
  <c r="P1857" i="31"/>
  <c r="P1853" i="31"/>
  <c r="P1849" i="31"/>
  <c r="P1872" i="31"/>
  <c r="P1868" i="31"/>
  <c r="P1864" i="31"/>
  <c r="P1860" i="31"/>
  <c r="P1856" i="31"/>
  <c r="P1852" i="31"/>
  <c r="P1867" i="31"/>
  <c r="P1859" i="31"/>
  <c r="P1871" i="31"/>
  <c r="P1851" i="31"/>
  <c r="P1863" i="31"/>
  <c r="P1855" i="31"/>
  <c r="Q1896" i="31"/>
  <c r="Q1892" i="31"/>
  <c r="Q1888" i="31"/>
  <c r="Q1884" i="31"/>
  <c r="Q1877" i="31"/>
  <c r="Q1873" i="31"/>
  <c r="Q1897" i="31"/>
  <c r="Q1893" i="31"/>
  <c r="Q1889" i="31"/>
  <c r="Q1885" i="31"/>
  <c r="Q1876" i="31"/>
  <c r="Q1894" i="31"/>
  <c r="Q1890" i="31"/>
  <c r="Q1886" i="31"/>
  <c r="Q1882" i="31"/>
  <c r="Q1881" i="31"/>
  <c r="Q1880" i="31"/>
  <c r="Q1875" i="31"/>
  <c r="Q1879" i="31"/>
  <c r="Q1895" i="31"/>
  <c r="Q1874" i="31"/>
  <c r="Q1891" i="31"/>
  <c r="Q1887" i="31"/>
  <c r="Q1883" i="31"/>
  <c r="Q1878" i="31"/>
  <c r="R1903" i="31"/>
  <c r="R1899" i="31"/>
  <c r="R1902" i="31"/>
  <c r="R1898" i="31"/>
  <c r="R1901" i="31"/>
  <c r="R1904" i="31"/>
  <c r="R1900" i="31"/>
  <c r="N1871" i="31"/>
  <c r="N1867" i="31"/>
  <c r="N1863" i="31"/>
  <c r="N1859" i="31"/>
  <c r="N1855" i="31"/>
  <c r="N1851" i="31"/>
  <c r="N1870" i="31"/>
  <c r="N1866" i="31"/>
  <c r="N1862" i="31"/>
  <c r="N1858" i="31"/>
  <c r="N1854" i="31"/>
  <c r="N1850" i="31"/>
  <c r="N1869" i="31"/>
  <c r="N1865" i="31"/>
  <c r="N1861" i="31"/>
  <c r="N1857" i="31"/>
  <c r="N1853" i="31"/>
  <c r="N1849" i="31"/>
  <c r="N1872" i="31"/>
  <c r="N1852" i="31"/>
  <c r="N1864" i="31"/>
  <c r="N1856" i="31"/>
  <c r="N1868" i="31"/>
  <c r="N1860" i="31"/>
  <c r="O1896" i="31"/>
  <c r="O1892" i="31"/>
  <c r="O1888" i="31"/>
  <c r="O1884" i="31"/>
  <c r="O1878" i="31"/>
  <c r="O1874" i="31"/>
  <c r="O1897" i="31"/>
  <c r="O1893" i="31"/>
  <c r="O1889" i="31"/>
  <c r="O1885" i="31"/>
  <c r="O1877" i="31"/>
  <c r="O1873" i="31"/>
  <c r="O1894" i="31"/>
  <c r="O1890" i="31"/>
  <c r="O1886" i="31"/>
  <c r="O1876" i="31"/>
  <c r="O1882" i="31"/>
  <c r="O1879" i="31"/>
  <c r="O1895" i="31"/>
  <c r="O1881" i="31"/>
  <c r="O1891" i="31"/>
  <c r="O1887" i="31"/>
  <c r="O1883" i="31"/>
  <c r="O1880" i="31"/>
  <c r="O1875" i="31"/>
  <c r="P1904" i="31"/>
  <c r="P1900" i="31"/>
  <c r="P1903" i="31"/>
  <c r="P1899" i="31"/>
  <c r="P1902" i="31"/>
  <c r="P1898" i="31"/>
  <c r="P1901" i="31"/>
  <c r="B1959" i="31"/>
  <c r="B1955" i="31"/>
  <c r="B1951" i="31"/>
  <c r="B1947" i="31"/>
  <c r="B1943" i="31"/>
  <c r="B1939" i="31"/>
  <c r="B1962" i="31"/>
  <c r="B1958" i="31"/>
  <c r="B1954" i="31"/>
  <c r="B1950" i="31"/>
  <c r="B1946" i="31"/>
  <c r="B1942" i="31"/>
  <c r="B1938" i="31"/>
  <c r="B1961" i="31"/>
  <c r="B1957" i="31"/>
  <c r="B1953" i="31"/>
  <c r="B1949" i="31"/>
  <c r="B1945" i="31"/>
  <c r="B1941" i="31"/>
  <c r="B1960" i="31"/>
  <c r="B1956" i="31"/>
  <c r="B1952" i="31"/>
  <c r="B1948" i="31"/>
  <c r="B1944" i="31"/>
  <c r="B1940" i="31"/>
  <c r="R1935" i="31"/>
  <c r="R1931" i="31"/>
  <c r="R1927" i="31"/>
  <c r="R1923" i="31"/>
  <c r="R1919" i="31"/>
  <c r="R1915" i="31"/>
  <c r="R1934" i="31"/>
  <c r="R1930" i="31"/>
  <c r="R1926" i="31"/>
  <c r="R1922" i="31"/>
  <c r="R1918" i="31"/>
  <c r="R1914" i="31"/>
  <c r="R1937" i="31"/>
  <c r="R1933" i="31"/>
  <c r="R1929" i="31"/>
  <c r="R1925" i="31"/>
  <c r="R1921" i="31"/>
  <c r="R1917" i="31"/>
  <c r="R1936" i="31"/>
  <c r="R1932" i="31"/>
  <c r="R1928" i="31"/>
  <c r="R1924" i="31"/>
  <c r="R1920" i="31"/>
  <c r="R1916" i="31"/>
  <c r="J1967" i="31"/>
  <c r="J1963" i="31"/>
  <c r="J1969" i="31"/>
  <c r="J1965" i="31"/>
  <c r="J1964" i="31"/>
  <c r="J1966" i="31"/>
  <c r="J1968" i="31"/>
  <c r="Q1981" i="31"/>
  <c r="Q1984" i="31"/>
  <c r="Q1980" i="31"/>
  <c r="Q1983" i="31"/>
  <c r="Q1982" i="31"/>
  <c r="J1935" i="31"/>
  <c r="J1931" i="31"/>
  <c r="J1927" i="31"/>
  <c r="J1922" i="31"/>
  <c r="J1918" i="31"/>
  <c r="J1914" i="31"/>
  <c r="J1933" i="31"/>
  <c r="J1928" i="31"/>
  <c r="J1926" i="31"/>
  <c r="J1923" i="31"/>
  <c r="J1919" i="31"/>
  <c r="J1915" i="31"/>
  <c r="J1936" i="31"/>
  <c r="J1934" i="31"/>
  <c r="J1929" i="31"/>
  <c r="J1924" i="31"/>
  <c r="J1920" i="31"/>
  <c r="J1916" i="31"/>
  <c r="J1930" i="31"/>
  <c r="J1937" i="31"/>
  <c r="J1925" i="31"/>
  <c r="J1921" i="31"/>
  <c r="J1917" i="31"/>
  <c r="J1932" i="31"/>
  <c r="M1962" i="31"/>
  <c r="M1958" i="31"/>
  <c r="M1954" i="31"/>
  <c r="M1950" i="31"/>
  <c r="M1946" i="31"/>
  <c r="M1942" i="31"/>
  <c r="M1938" i="31"/>
  <c r="M1953" i="31"/>
  <c r="M1948" i="31"/>
  <c r="M1943" i="31"/>
  <c r="M1941" i="31"/>
  <c r="M1961" i="31"/>
  <c r="M1956" i="31"/>
  <c r="M1951" i="31"/>
  <c r="M1949" i="31"/>
  <c r="M1944" i="31"/>
  <c r="M1939" i="31"/>
  <c r="M1959" i="31"/>
  <c r="M1957" i="31"/>
  <c r="M1952" i="31"/>
  <c r="M1947" i="31"/>
  <c r="M1955" i="31"/>
  <c r="M1945" i="31"/>
  <c r="M1940" i="31"/>
  <c r="M1960" i="31"/>
  <c r="N1969" i="31"/>
  <c r="N1965" i="31"/>
  <c r="N1968" i="31"/>
  <c r="N1964" i="31"/>
  <c r="N1967" i="31"/>
  <c r="N1963" i="31"/>
  <c r="N1966" i="31"/>
  <c r="Q1996" i="31"/>
  <c r="Q1998" i="31"/>
  <c r="Q1995" i="31"/>
  <c r="Q1999" i="31"/>
  <c r="Q1997" i="31"/>
  <c r="A1894" i="31"/>
  <c r="A1890" i="31"/>
  <c r="A1886" i="31"/>
  <c r="A1877" i="31"/>
  <c r="A1873" i="31"/>
  <c r="A1895" i="31"/>
  <c r="A1891" i="31"/>
  <c r="A1887" i="31"/>
  <c r="A1882" i="31"/>
  <c r="A1876" i="31"/>
  <c r="A1883" i="31"/>
  <c r="A1881" i="31"/>
  <c r="A1880" i="31"/>
  <c r="A1896" i="31"/>
  <c r="A1892" i="31"/>
  <c r="A1888" i="31"/>
  <c r="A1884" i="31"/>
  <c r="A1879" i="31"/>
  <c r="A1875" i="31"/>
  <c r="A1897" i="31"/>
  <c r="A1878" i="31"/>
  <c r="A1893" i="31"/>
  <c r="A1889" i="31"/>
  <c r="A1885" i="31"/>
  <c r="A1874" i="31"/>
  <c r="O1620" i="31"/>
  <c r="O1622" i="31"/>
  <c r="O1624" i="31"/>
  <c r="O1621" i="31"/>
  <c r="O1623" i="31"/>
  <c r="O1619" i="31"/>
  <c r="O527" i="31"/>
  <c r="O519" i="31"/>
  <c r="O511" i="31"/>
  <c r="O522" i="31"/>
  <c r="O524" i="31"/>
  <c r="O516" i="31"/>
  <c r="O508" i="31"/>
  <c r="O506" i="31"/>
  <c r="O521" i="31"/>
  <c r="O513" i="31"/>
  <c r="O505" i="31"/>
  <c r="O526" i="31"/>
  <c r="O510" i="31"/>
  <c r="O518" i="31"/>
  <c r="O523" i="31"/>
  <c r="O515" i="31"/>
  <c r="O507" i="31"/>
  <c r="O520" i="31"/>
  <c r="O512" i="31"/>
  <c r="O504" i="31"/>
  <c r="O514" i="31"/>
  <c r="O525" i="31"/>
  <c r="O517" i="31"/>
  <c r="O509" i="31"/>
  <c r="A1869" i="31"/>
  <c r="A1865" i="31"/>
  <c r="A1861" i="31"/>
  <c r="A1857" i="31"/>
  <c r="A1853" i="31"/>
  <c r="A1849" i="31"/>
  <c r="A1872" i="31"/>
  <c r="A1868" i="31"/>
  <c r="A1864" i="31"/>
  <c r="A1860" i="31"/>
  <c r="A1856" i="31"/>
  <c r="A1852" i="31"/>
  <c r="A1871" i="31"/>
  <c r="A1867" i="31"/>
  <c r="A1863" i="31"/>
  <c r="A1859" i="31"/>
  <c r="A1855" i="31"/>
  <c r="A1851" i="31"/>
  <c r="A1858" i="31"/>
  <c r="A1870" i="31"/>
  <c r="A1850" i="31"/>
  <c r="A1862" i="31"/>
  <c r="A1854" i="31"/>
  <c r="A1866" i="31"/>
  <c r="O1870" i="31"/>
  <c r="O1866" i="31"/>
  <c r="O1862" i="31"/>
  <c r="O1858" i="31"/>
  <c r="O1854" i="31"/>
  <c r="O1850" i="31"/>
  <c r="O1869" i="31"/>
  <c r="O1865" i="31"/>
  <c r="O1861" i="31"/>
  <c r="O1857" i="31"/>
  <c r="O1853" i="31"/>
  <c r="O1849" i="31"/>
  <c r="O1872" i="31"/>
  <c r="O1868" i="31"/>
  <c r="O1864" i="31"/>
  <c r="O1860" i="31"/>
  <c r="O1856" i="31"/>
  <c r="O1852" i="31"/>
  <c r="O1855" i="31"/>
  <c r="O1867" i="31"/>
  <c r="O1859" i="31"/>
  <c r="O1871" i="31"/>
  <c r="O1851" i="31"/>
  <c r="O1863" i="31"/>
  <c r="P1896" i="31"/>
  <c r="P1892" i="31"/>
  <c r="P1888" i="31"/>
  <c r="P1884" i="31"/>
  <c r="P1895" i="31"/>
  <c r="P1891" i="31"/>
  <c r="P1887" i="31"/>
  <c r="P1883" i="31"/>
  <c r="P1879" i="31"/>
  <c r="P1894" i="31"/>
  <c r="P1890" i="31"/>
  <c r="P1886" i="31"/>
  <c r="P1897" i="31"/>
  <c r="P1893" i="31"/>
  <c r="P1889" i="31"/>
  <c r="P1885" i="31"/>
  <c r="P1881" i="31"/>
  <c r="P1878" i="31"/>
  <c r="P1874" i="31"/>
  <c r="P1877" i="31"/>
  <c r="P1873" i="31"/>
  <c r="P1876" i="31"/>
  <c r="P1882" i="31"/>
  <c r="P1880" i="31"/>
  <c r="P1875" i="31"/>
  <c r="Q1904" i="31"/>
  <c r="Q1900" i="31"/>
  <c r="Q1901" i="31"/>
  <c r="Q1902" i="31"/>
  <c r="Q1898" i="31"/>
  <c r="Q1903" i="31"/>
  <c r="Q1899" i="31"/>
  <c r="B1935" i="31"/>
  <c r="B1931" i="31"/>
  <c r="B1927" i="31"/>
  <c r="B1923" i="31"/>
  <c r="B1919" i="31"/>
  <c r="B1915" i="31"/>
  <c r="B1934" i="31"/>
  <c r="B1930" i="31"/>
  <c r="B1926" i="31"/>
  <c r="B1922" i="31"/>
  <c r="B1918" i="31"/>
  <c r="B1914" i="31"/>
  <c r="B1937" i="31"/>
  <c r="B1933" i="31"/>
  <c r="B1929" i="31"/>
  <c r="B1925" i="31"/>
  <c r="B1921" i="31"/>
  <c r="B1917" i="31"/>
  <c r="B1936" i="31"/>
  <c r="B1932" i="31"/>
  <c r="B1928" i="31"/>
  <c r="B1924" i="31"/>
  <c r="B1920" i="31"/>
  <c r="B1916" i="31"/>
  <c r="J1959" i="31"/>
  <c r="J1955" i="31"/>
  <c r="J1951" i="31"/>
  <c r="J1947" i="31"/>
  <c r="J1943" i="31"/>
  <c r="J1939" i="31"/>
  <c r="J1950" i="31"/>
  <c r="J1945" i="31"/>
  <c r="J1940" i="31"/>
  <c r="J1960" i="31"/>
  <c r="J1938" i="31"/>
  <c r="J1958" i="31"/>
  <c r="J1953" i="31"/>
  <c r="J1948" i="31"/>
  <c r="J1946" i="31"/>
  <c r="J1941" i="31"/>
  <c r="J1961" i="31"/>
  <c r="J1956" i="31"/>
  <c r="J1954" i="31"/>
  <c r="J1949" i="31"/>
  <c r="J1944" i="31"/>
  <c r="J1942" i="31"/>
  <c r="J1962" i="31"/>
  <c r="J1957" i="31"/>
  <c r="J1952" i="31"/>
  <c r="M1966" i="31"/>
  <c r="M1968" i="31"/>
  <c r="M1964" i="31"/>
  <c r="M1963" i="31"/>
  <c r="M1965" i="31"/>
  <c r="M1967" i="31"/>
  <c r="M1969" i="31"/>
  <c r="Q1992" i="31"/>
  <c r="Q1994" i="31"/>
  <c r="Q1990" i="31"/>
  <c r="Q1991" i="31"/>
  <c r="Q1993" i="31"/>
  <c r="P1999" i="31"/>
  <c r="P1997" i="31"/>
  <c r="P1995" i="31"/>
  <c r="P1998" i="31"/>
  <c r="P1996" i="31"/>
  <c r="P1976" i="31"/>
  <c r="P1977" i="31"/>
  <c r="P1978" i="31"/>
  <c r="P1979" i="31"/>
  <c r="P1975" i="31"/>
  <c r="P1994" i="31"/>
  <c r="P1992" i="31"/>
  <c r="P1991" i="31"/>
  <c r="P1993" i="31"/>
  <c r="P1990" i="31"/>
  <c r="P2019" i="31"/>
  <c r="P2017" i="31"/>
  <c r="P2015" i="31"/>
  <c r="P2018" i="31"/>
  <c r="P2016" i="31"/>
  <c r="P1984" i="31"/>
  <c r="P1982" i="31"/>
  <c r="P1980" i="31"/>
  <c r="P1983" i="31"/>
  <c r="P1981" i="31"/>
  <c r="P2021" i="31"/>
  <c r="P2023" i="31"/>
  <c r="P2024" i="31"/>
  <c r="P2022" i="31"/>
  <c r="P2020" i="31"/>
  <c r="P2008" i="31"/>
  <c r="P2006" i="31"/>
  <c r="P2009" i="31"/>
  <c r="P2005" i="31"/>
  <c r="P2007" i="31"/>
  <c r="P2003" i="31"/>
  <c r="P2004" i="31"/>
  <c r="P2002" i="31"/>
  <c r="P2000" i="31"/>
  <c r="P2001" i="31"/>
  <c r="F213" i="8"/>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<sst xmlns="http://schemas.openxmlformats.org/spreadsheetml/2006/main" count="30722" uniqueCount="2649">
  <si>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</si>
  <si>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</si>
  <si>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</si>
  <si>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</si>
  <si>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</si>
  <si>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</si>
  <si>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</si>
  <si>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</si>
  <si>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</si>
  <si>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</si>
  <si>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</si>
  <si>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</si>
  <si>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</si>
  <si>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</si>
  <si>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</si>
  <si>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</si>
  <si>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</si>
  <si>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</si>
  <si>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</si>
  <si>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</si>
  <si>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</si>
  <si>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</si>
  <si>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</si>
  <si>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</si>
  <si>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</si>
  <si>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</si>
  <si>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</si>
  <si>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</si>
  <si>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</si>
  <si>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</si>
  <si>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</si>
  <si>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</si>
  <si>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</si>
  <si>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</si>
  <si>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</si>
  <si>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</si>
  <si>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</si>
  <si>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</si>
  <si>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</si>
  <si>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</si>
  <si>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</si>
  <si>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</si>
  <si>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</si>
  <si>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</si>
  <si>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</si>
  <si>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</si>
  <si>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</si>
  <si>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</si>
  <si>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</si>
  <si>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</si>
  <si>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</si>
  <si>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</si>
  <si>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</si>
  <si>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</si>
  <si>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</si>
  <si>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</si>
  <si>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</si>
  <si>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</si>
  <si>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</si>
  <si>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</si>
  <si>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</si>
  <si>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</si>
  <si>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</si>
  <si>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</si>
  <si>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</si>
  <si>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</si>
  <si>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</si>
  <si>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</si>
  <si>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</si>
  <si>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</si>
  <si>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</si>
  <si>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</si>
  <si>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</si>
  <si>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</si>
  <si>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</si>
  <si>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</si>
  <si>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</si>
  <si>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</si>
  <si>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</si>
  <si>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</si>
  <si>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</si>
  <si>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</si>
  <si>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</si>
  <si>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</si>
  <si>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</si>
  <si>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</si>
  <si>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</si>
  <si>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</si>
  <si>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</si>
  <si>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</si>
  <si>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</si>
  <si>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</si>
  <si>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</si>
  <si>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</si>
  <si>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</si>
  <si>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</si>
  <si>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</si>
  <si>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</si>
  <si>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</si>
  <si>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</si>
  <si>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</si>
  <si>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</si>
  <si>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</si>
  <si>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</si>
  <si>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</si>
  <si>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</si>
  <si>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</si>
  <si>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</si>
  <si>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</si>
  <si>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</si>
  <si>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</si>
  <si>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</si>
  <si>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</si>
  <si>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</si>
  <si>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</si>
  <si>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</si>
  <si>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</si>
  <si>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</si>
  <si>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</si>
  <si>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</si>
  <si>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</si>
  <si>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</si>
  <si>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</si>
  <si>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</si>
  <si>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</si>
  <si>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</si>
  <si>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</si>
  <si>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</si>
  <si>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</si>
  <si>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</si>
  <si>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</si>
  <si>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</si>
  <si>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</si>
  <si>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</si>
  <si>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</si>
  <si>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</si>
  <si>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</si>
  <si>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</si>
  <si>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</si>
  <si>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</si>
  <si>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</si>
  <si>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</si>
  <si>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</si>
  <si>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</si>
  <si>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</si>
  <si>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</si>
  <si>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</si>
  <si>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</si>
  <si>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</si>
  <si>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</si>
  <si>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</si>
  <si>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</si>
  <si>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</si>
  <si>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</si>
  <si>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</si>
  <si>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</si>
  <si>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</si>
  <si>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</si>
  <si>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</si>
  <si>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</si>
  <si>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</si>
  <si>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</si>
  <si>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</si>
  <si>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</si>
  <si>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</si>
  <si>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</si>
  <si>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</si>
  <si>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</si>
  <si>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</si>
  <si>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</si>
  <si>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</si>
  <si>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</si>
  <si>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</si>
  <si>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</si>
  <si>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</si>
  <si>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</si>
  <si>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</si>
  <si>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</si>
  <si>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</si>
  <si>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</si>
  <si>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</si>
  <si>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</si>
  <si>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</si>
  <si>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</si>
  <si>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</si>
  <si>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</si>
  <si>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</si>
  <si>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</si>
  <si>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</si>
  <si>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</si>
  <si>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</si>
  <si>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</si>
  <si>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</si>
  <si>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</si>
  <si>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</si>
  <si>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</si>
  <si>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</si>
  <si>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</si>
  <si>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</si>
  <si>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</si>
  <si>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</si>
  <si>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</si>
  <si>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</si>
  <si>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</si>
  <si>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</si>
  <si>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</si>
  <si>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</si>
  <si>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</si>
  <si>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</si>
  <si>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</si>
  <si>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</si>
  <si>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</si>
  <si>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</si>
  <si>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</si>
  <si>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</si>
  <si>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</si>
  <si>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</si>
  <si>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</si>
  <si>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</si>
  <si>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</si>
  <si>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</si>
  <si>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</si>
  <si>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</si>
  <si>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</si>
  <si>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</si>
  <si>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</si>
  <si>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</si>
  <si>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</si>
  <si>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</si>
  <si>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</si>
  <si>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</si>
  <si>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</si>
  <si>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</si>
  <si>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</si>
  <si>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</si>
  <si>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</si>
  <si>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</si>
  <si>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</si>
  <si>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</si>
  <si>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</si>
  <si>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</si>
  <si>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</si>
  <si>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</si>
  <si>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</si>
  <si>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</si>
  <si>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</si>
  <si>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</si>
  <si>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</si>
  <si>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</si>
  <si>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</si>
  <si>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</si>
  <si>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</si>
  <si>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</si>
  <si>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</si>
  <si>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</si>
  <si>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</si>
  <si>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</si>
  <si>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</si>
  <si>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</si>
  <si>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</si>
  <si>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</si>
  <si>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</si>
  <si>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</si>
  <si>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</si>
  <si>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</si>
  <si>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</si>
  <si>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</si>
  <si>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</si>
  <si>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</si>
  <si>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</si>
  <si>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</si>
  <si>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</si>
  <si>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</si>
  <si>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</si>
  <si>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</si>
  <si>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</si>
  <si>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</si>
  <si>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</si>
  <si>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</si>
  <si>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</si>
  <si>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</si>
  <si>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</si>
  <si>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</si>
  <si>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</si>
  <si>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</si>
  <si>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</si>
  <si>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</si>
  <si>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</si>
  <si>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</si>
  <si>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</si>
  <si>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</si>
  <si>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</si>
  <si>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</si>
  <si>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</si>
  <si>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</si>
  <si>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</si>
  <si>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</si>
  <si>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</si>
  <si>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</si>
  <si>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</si>
  <si>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</si>
  <si>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</si>
  <si>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</si>
  <si>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</si>
  <si>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</si>
  <si>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</si>
  <si>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</si>
  <si>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</si>
  <si>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</si>
  <si>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</si>
  <si>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</si>
  <si>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</si>
  <si>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</si>
  <si>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</si>
  <si>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</si>
  <si>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</si>
  <si>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</si>
  <si>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</si>
  <si>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</si>
  <si>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</si>
  <si>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</si>
  <si>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</si>
  <si>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</si>
  <si>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</si>
  <si>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</si>
  <si>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</si>
  <si>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</si>
  <si>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</si>
  <si>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</si>
  <si>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</si>
  <si>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</si>
  <si>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</si>
  <si>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</si>
  <si>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</si>
  <si>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</si>
  <si>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</si>
  <si>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</si>
  <si>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</si>
  <si>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</si>
  <si>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</si>
  <si>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</si>
  <si>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</si>
  <si>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</si>
  <si>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</si>
  <si>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</si>
  <si>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</si>
  <si>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</si>
  <si>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</si>
  <si>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</si>
  <si>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</si>
  <si>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</si>
  <si>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</si>
  <si>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</si>
  <si>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</si>
  <si>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</si>
  <si>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</si>
  <si>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</si>
  <si>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</si>
  <si>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</si>
  <si>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</si>
  <si>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</si>
  <si>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</si>
  <si>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</si>
  <si>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</si>
  <si>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</si>
  <si>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</si>
  <si>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</si>
  <si>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</si>
  <si>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</si>
  <si>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</si>
  <si>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</si>
  <si>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</si>
  <si>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</si>
  <si>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</si>
  <si>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</si>
  <si>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</si>
  <si>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</si>
  <si>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</si>
  <si>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</si>
  <si>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</si>
  <si>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</si>
  <si>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</si>
  <si>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</si>
  <si>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</si>
  <si>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</si>
  <si>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</si>
  <si>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</si>
  <si>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</si>
  <si>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</si>
  <si>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</si>
  <si>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</si>
  <si>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</si>
  <si>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</si>
  <si>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</si>
  <si>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</si>
  <si>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</si>
  <si>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</si>
  <si>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</si>
  <si>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</si>
  <si>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</si>
  <si>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</si>
  <si>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</si>
  <si>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</si>
  <si>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</si>
  <si>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</si>
  <si>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</si>
  <si>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</si>
  <si>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</si>
  <si>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</si>
  <si>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</si>
  <si>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</si>
  <si>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</si>
  <si>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</si>
  <si>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</si>
  <si>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</si>
  <si>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</si>
  <si>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</si>
  <si>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</si>
  <si>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</si>
  <si>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</si>
  <si>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</si>
  <si>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</si>
  <si>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</si>
  <si>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</si>
  <si>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</si>
  <si>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</si>
  <si>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</si>
  <si>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</si>
  <si>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</si>
  <si>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</si>
  <si>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</si>
  <si>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</si>
  <si>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</si>
  <si>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</si>
  <si>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</si>
  <si>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</si>
  <si>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</si>
  <si>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</si>
  <si>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</si>
  <si>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</si>
  <si>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</si>
  <si>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</si>
  <si>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</si>
  <si>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</si>
  <si>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</si>
  <si>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</si>
  <si>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</si>
  <si>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</si>
  <si>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</si>
  <si>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</si>
  <si>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</si>
  <si>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</si>
  <si>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</si>
  <si>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</si>
  <si>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</si>
  <si>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</si>
  <si>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</si>
  <si>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</si>
  <si>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</si>
  <si>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</si>
  <si>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</si>
  <si>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</si>
  <si>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</si>
  <si>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</si>
  <si>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</si>
  <si>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</si>
  <si>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</si>
  <si>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</si>
  <si>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</si>
  <si>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</si>
  <si>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</si>
  <si>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</si>
  <si>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</si>
  <si>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</si>
  <si>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</si>
  <si>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</si>
  <si>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</si>
  <si>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</si>
  <si>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</si>
  <si>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</si>
  <si>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</si>
  <si>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</si>
  <si>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</si>
  <si>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</si>
  <si>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</si>
  <si>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</si>
  <si>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</si>
  <si>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</si>
  <si>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</si>
  <si>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</si>
  <si>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</si>
  <si>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</si>
  <si>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</si>
  <si>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</si>
  <si>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</si>
  <si>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</si>
  <si>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</si>
  <si>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</si>
  <si>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</si>
  <si>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</si>
  <si>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</si>
  <si>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</si>
  <si>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</si>
  <si>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</si>
  <si>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</si>
  <si>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</si>
  <si>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</si>
  <si>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</si>
  <si>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</si>
  <si>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</si>
  <si>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</si>
  <si>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</si>
  <si>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</si>
  <si>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</si>
  <si>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</si>
  <si>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</si>
  <si>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</si>
  <si>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</si>
  <si>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</si>
  <si>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</si>
  <si>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</si>
  <si>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</si>
  <si>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</si>
  <si>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</si>
  <si>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</si>
  <si>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</si>
  <si>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</si>
  <si>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</si>
  <si>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</si>
  <si>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</si>
  <si>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</si>
  <si>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</si>
  <si>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</si>
  <si>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</si>
  <si>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</si>
  <si>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</si>
  <si>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</si>
  <si>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</si>
  <si>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</si>
  <si>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</si>
  <si>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</si>
  <si>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</si>
  <si>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</si>
  <si>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</si>
  <si>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</si>
  <si>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</si>
  <si>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</si>
  <si>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</si>
  <si>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</si>
  <si>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</si>
  <si>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</si>
  <si>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</si>
  <si>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</si>
  <si>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</si>
  <si>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</si>
  <si>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</si>
  <si>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</si>
  <si>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</si>
  <si>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</si>
  <si>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</si>
  <si>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</si>
  <si>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</si>
  <si>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</si>
  <si>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</si>
  <si>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</si>
  <si>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</si>
  <si>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</si>
  <si>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</si>
  <si>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</si>
  <si>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</si>
  <si>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</si>
  <si>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</si>
  <si>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</si>
  <si>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</si>
  <si>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</si>
  <si>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</si>
  <si>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</si>
  <si>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</si>
  <si>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</si>
  <si>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</si>
  <si>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</si>
  <si>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</si>
  <si>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</si>
  <si>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</si>
  <si>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</si>
  <si>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</si>
  <si>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</si>
  <si>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</si>
  <si>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</si>
  <si>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</si>
  <si>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</si>
  <si>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</si>
  <si>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</si>
  <si>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</si>
  <si>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</si>
  <si>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</si>
  <si>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</si>
  <si>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</si>
  <si>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</si>
  <si>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</si>
  <si>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</si>
  <si>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</si>
  <si>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</si>
  <si>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</si>
  <si>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</si>
  <si>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</si>
  <si>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</si>
  <si>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</si>
  <si>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</si>
  <si>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</si>
  <si>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</si>
  <si>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</si>
  <si>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</si>
  <si>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</si>
  <si>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</si>
  <si>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</si>
  <si>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</si>
  <si>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</si>
  <si>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</si>
  <si>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</si>
  <si>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</si>
  <si>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</si>
  <si>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</si>
  <si>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</si>
  <si>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</si>
  <si>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</si>
  <si>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</si>
  <si>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</si>
  <si>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</si>
  <si>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</si>
  <si>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</si>
  <si>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</si>
  <si>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</si>
  <si>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</si>
  <si>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</si>
  <si>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</si>
  <si>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</si>
  <si>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</si>
  <si>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</si>
  <si>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</si>
  <si>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</si>
  <si>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</si>
  <si>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</si>
  <si>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</si>
  <si>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</si>
  <si>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</si>
  <si>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</si>
  <si>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</si>
  <si>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</si>
  <si>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</si>
  <si>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</si>
  <si>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</si>
  <si>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</si>
  <si>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</si>
  <si>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</si>
  <si>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</si>
  <si>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</si>
  <si>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</si>
  <si>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</si>
  <si>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</si>
  <si>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</si>
  <si>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</si>
  <si>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</si>
  <si>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</si>
  <si>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</si>
  <si>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</si>
  <si>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</si>
  <si>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</si>
  <si>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</si>
  <si>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</si>
  <si>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</si>
  <si>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</si>
  <si>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</si>
  <si>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</si>
  <si>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</si>
  <si>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</si>
  <si>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</si>
  <si>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</si>
  <si>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</si>
  <si>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</si>
  <si>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</si>
  <si>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</si>
  <si>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</si>
  <si>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</si>
  <si>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</si>
  <si>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</si>
  <si>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</si>
  <si>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</si>
  <si>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</si>
  <si>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</si>
  <si>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</si>
  <si>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</si>
  <si>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</si>
  <si>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</si>
  <si>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</si>
  <si>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</si>
  <si>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</si>
  <si>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</si>
  <si>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</si>
  <si>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</si>
  <si>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</si>
  <si>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</si>
  <si>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</si>
  <si>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</si>
  <si>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</si>
  <si>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</si>
  <si>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</si>
  <si>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</si>
  <si>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</si>
  <si>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</si>
  <si>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</si>
  <si>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</si>
  <si>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</si>
  <si>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</si>
  <si>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</si>
  <si>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</si>
  <si>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</si>
  <si>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</si>
  <si>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</si>
  <si>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</si>
  <si>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</si>
  <si>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</si>
  <si>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</si>
  <si>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</si>
  <si>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</si>
  <si>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</si>
  <si>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</si>
  <si>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</si>
  <si>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</si>
  <si>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</si>
  <si>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</si>
  <si>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</si>
  <si>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</si>
  <si>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</si>
  <si>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</si>
  <si>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</si>
  <si>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</si>
  <si>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</si>
  <si>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</si>
  <si>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</si>
  <si>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</si>
  <si>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</si>
  <si>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</si>
  <si>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</si>
  <si>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</si>
  <si>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</si>
  <si>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</si>
  <si>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</si>
  <si>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</si>
  <si>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</si>
  <si>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</si>
  <si>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</si>
  <si>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</si>
  <si>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</si>
  <si>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</si>
  <si>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</si>
  <si>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</si>
  <si>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</si>
  <si>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</si>
  <si>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</si>
  <si>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</si>
  <si>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</si>
  <si>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</si>
  <si>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</si>
  <si>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</si>
  <si>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</si>
  <si>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</si>
  <si>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</si>
  <si>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</si>
  <si>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</si>
  <si>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</si>
  <si>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</si>
  <si>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</si>
  <si>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</si>
  <si>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</si>
  <si>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</si>
  <si>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</si>
  <si>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</si>
  <si>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</si>
  <si>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</si>
  <si>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</si>
  <si>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</si>
  <si>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</si>
  <si>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</si>
  <si>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</si>
  <si>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</si>
  <si>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</si>
  <si>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</si>
  <si>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</si>
  <si>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</si>
  <si>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</si>
  <si>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</si>
  <si>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</si>
  <si>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</si>
  <si>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</si>
  <si>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</si>
  <si>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</si>
  <si>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</si>
  <si>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</si>
  <si>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</si>
  <si>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</si>
  <si>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</si>
  <si>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</si>
  <si>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</si>
  <si>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</si>
  <si>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</si>
  <si>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</si>
  <si>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</si>
  <si>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</si>
  <si>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</si>
  <si>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</si>
  <si>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</si>
  <si>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</si>
  <si>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</si>
  <si>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</si>
  <si>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</si>
  <si>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</si>
  <si>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</si>
  <si>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</si>
  <si>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</si>
  <si>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</si>
  <si>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</si>
  <si>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</si>
  <si>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</si>
  <si>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</si>
  <si>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</si>
  <si>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</si>
  <si>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</si>
  <si>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</si>
  <si>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</si>
  <si>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</si>
  <si>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</si>
  <si>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</si>
  <si>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</si>
  <si>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</si>
  <si>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</si>
  <si>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</si>
  <si>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</si>
  <si>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</si>
  <si>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</si>
  <si>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</si>
  <si>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</si>
  <si>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</si>
  <si>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</si>
  <si>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</si>
  <si>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</si>
  <si>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</si>
  <si>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</si>
  <si>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</si>
  <si>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</si>
  <si>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</si>
  <si>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</si>
  <si>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</si>
  <si>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</si>
  <si>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</si>
  <si>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</si>
  <si>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</si>
  <si>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</si>
  <si>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</si>
  <si>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</si>
  <si>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</si>
  <si>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</si>
  <si>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</si>
  <si>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</si>
  <si>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</si>
  <si>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</si>
  <si>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</si>
  <si>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</si>
  <si>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</si>
  <si>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</si>
  <si>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</si>
  <si>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</si>
  <si>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</si>
  <si>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</si>
  <si>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</si>
  <si>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</si>
  <si>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</si>
  <si>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</si>
  <si>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</si>
  <si>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</si>
  <si>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</si>
  <si>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</si>
  <si>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</si>
  <si>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</si>
  <si>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</si>
  <si>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</si>
  <si>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</si>
  <si>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</si>
  <si>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</si>
  <si>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</si>
  <si>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</si>
  <si>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</si>
  <si>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</si>
  <si>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</si>
  <si>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</si>
  <si>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</si>
  <si>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</si>
  <si>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</si>
  <si>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</si>
  <si>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</si>
  <si>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</si>
  <si>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</si>
  <si>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</si>
  <si>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</si>
  <si>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</si>
  <si>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</si>
  <si>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</si>
  <si>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</si>
  <si>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</si>
  <si>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</si>
  <si>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</si>
  <si>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</si>
  <si>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</si>
  <si>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</si>
  <si>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</si>
  <si>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</si>
  <si>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</si>
  <si>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</si>
  <si>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</si>
  <si>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</si>
  <si>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</si>
  <si>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</si>
  <si>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</si>
  <si>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</si>
  <si>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</si>
  <si>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</si>
  <si>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</si>
  <si>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</si>
  <si>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</si>
  <si>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</si>
  <si>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</si>
  <si>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</si>
  <si>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</si>
  <si>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</si>
  <si>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</si>
  <si>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</si>
  <si>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</si>
  <si>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</si>
  <si>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</si>
  <si>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</si>
  <si>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</si>
  <si>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</si>
  <si>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</si>
  <si>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</si>
  <si>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</si>
  <si>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</si>
  <si>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</si>
  <si>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</si>
  <si>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</si>
  <si>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</si>
  <si>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</si>
  <si>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</si>
  <si>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</si>
  <si>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</si>
  <si>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</si>
  <si>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</si>
  <si>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</si>
  <si>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</si>
  <si>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</si>
  <si>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</si>
  <si>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</si>
  <si>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</si>
  <si>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</si>
  <si>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</si>
  <si>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</si>
  <si>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</si>
  <si>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</si>
  <si>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</si>
  <si>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</si>
  <si>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</si>
  <si>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</si>
  <si>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</si>
  <si>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</si>
  <si>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</si>
  <si>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</si>
  <si>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</si>
  <si>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</si>
  <si>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</si>
  <si>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</si>
  <si>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</si>
  <si>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</si>
  <si>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</si>
  <si>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</si>
  <si>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</si>
  <si>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</si>
  <si>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</si>
  <si>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</si>
  <si>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</si>
  <si>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</si>
  <si>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</si>
  <si>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</si>
  <si>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</si>
  <si>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</si>
  <si>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</si>
  <si>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</si>
  <si>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</si>
  <si>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</si>
  <si>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</si>
  <si>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</si>
  <si>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</si>
  <si>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</si>
  <si>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</si>
  <si>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</si>
  <si>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</si>
  <si>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</si>
  <si>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</si>
  <si>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</si>
  <si>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</si>
  <si>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</si>
  <si>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</si>
  <si>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</si>
  <si>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</si>
  <si>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</si>
  <si>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</si>
  <si>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</si>
  <si>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</si>
  <si>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</si>
  <si>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</si>
  <si>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</si>
  <si>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</si>
  <si>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</si>
  <si>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</si>
  <si>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</si>
  <si>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</si>
  <si>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</si>
  <si>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</si>
  <si>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</si>
  <si>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</si>
  <si>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</si>
  <si>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</si>
  <si>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</si>
  <si>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</si>
  <si>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</si>
  <si>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</si>
  <si>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</si>
  <si>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</si>
  <si>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</si>
  <si>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</si>
  <si>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</si>
  <si>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</si>
  <si>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</si>
  <si>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</si>
  <si>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</si>
  <si>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</si>
  <si>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</si>
  <si>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</si>
  <si>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</si>
  <si>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</si>
  <si>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</si>
  <si>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</si>
  <si>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</si>
  <si>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</si>
  <si>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</si>
  <si>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</si>
  <si>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</si>
  <si>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</si>
  <si>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</si>
  <si>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</si>
  <si>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</si>
  <si>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</si>
  <si>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</si>
  <si>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</si>
  <si>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</si>
  <si>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</si>
  <si>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</si>
  <si>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</si>
  <si>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</si>
  <si>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</si>
  <si>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</si>
  <si>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</si>
  <si>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</si>
  <si>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</si>
  <si>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</si>
  <si>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</si>
  <si>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</si>
  <si>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</si>
  <si>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</si>
  <si>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</si>
  <si>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</si>
  <si>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</si>
  <si>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</si>
  <si>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</si>
  <si>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</si>
  <si>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</si>
  <si>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</si>
  <si>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</si>
  <si>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</si>
  <si>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</si>
  <si>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</si>
  <si>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</si>
  <si>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</si>
  <si>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</si>
  <si>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</si>
  <si>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</si>
  <si>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</si>
  <si>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</si>
  <si>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</si>
  <si>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</si>
  <si>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</si>
  <si>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</si>
  <si>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</si>
  <si>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</si>
  <si>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</si>
  <si>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</si>
  <si>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</si>
  <si>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</si>
  <si>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</si>
  <si>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</si>
  <si>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</si>
  <si>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</si>
  <si>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</si>
  <si>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</si>
  <si>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</si>
  <si>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</si>
  <si>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</si>
  <si>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</si>
  <si>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</si>
  <si>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</si>
  <si>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</si>
  <si>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</si>
  <si>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</si>
  <si>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</si>
  <si>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</si>
  <si>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</si>
  <si>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</si>
  <si>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</si>
  <si>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</si>
  <si>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</si>
  <si>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</si>
  <si>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</si>
  <si>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</si>
  <si>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</si>
  <si>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</si>
  <si>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</si>
  <si>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</si>
  <si>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</si>
  <si>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</si>
  <si>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</si>
  <si>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</si>
  <si>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</si>
  <si>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</si>
  <si>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</si>
  <si>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</si>
  <si>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</si>
  <si>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</si>
  <si>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</si>
  <si>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</si>
  <si>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</si>
  <si>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</si>
  <si>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</si>
  <si>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</si>
  <si>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</si>
  <si>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</si>
  <si>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</si>
  <si>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</si>
  <si>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</si>
  <si>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</si>
  <si>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</si>
  <si>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</si>
  <si>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</si>
  <si>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</si>
  <si>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</si>
  <si>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</si>
  <si>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</si>
  <si>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</si>
  <si>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</si>
  <si>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</si>
  <si>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</si>
  <si>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</si>
  <si>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</si>
  <si>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</si>
  <si>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</si>
  <si>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</si>
  <si>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</si>
  <si>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</si>
  <si>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</si>
  <si>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</si>
  <si>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</si>
  <si>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</si>
  <si>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</si>
  <si>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</si>
  <si>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</si>
  <si>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</si>
  <si>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</si>
  <si>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</si>
  <si>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</si>
  <si>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</si>
  <si>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</si>
  <si>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</si>
  <si>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</si>
  <si>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</si>
  <si>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</si>
  <si>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</si>
  <si>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</si>
  <si>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</si>
  <si>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</si>
  <si>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</si>
  <si>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</si>
  <si>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</si>
  <si>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</si>
  <si>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</si>
  <si>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</si>
  <si>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</si>
  <si>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</si>
  <si>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</si>
  <si>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</si>
  <si>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</si>
  <si>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</si>
  <si>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</si>
  <si>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</si>
  <si>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</si>
  <si>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</si>
  <si>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</si>
  <si>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</si>
  <si>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</si>
  <si>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</si>
  <si>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</si>
  <si>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</si>
  <si>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</si>
  <si>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</si>
  <si>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</si>
  <si>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</si>
  <si>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</si>
  <si>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</si>
  <si>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</si>
  <si>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</si>
  <si>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</si>
  <si>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</si>
  <si>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</si>
  <si>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</si>
  <si>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</si>
  <si>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</si>
  <si>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</si>
  <si>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</si>
  <si>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</si>
  <si>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</si>
  <si>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</si>
  <si>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</si>
  <si>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</si>
  <si>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</si>
  <si>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</si>
  <si>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</si>
  <si>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</si>
  <si>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</si>
  <si>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</si>
  <si>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</si>
  <si>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</si>
  <si>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</si>
  <si>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</si>
  <si>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</si>
  <si>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</si>
  <si>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</si>
  <si>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</si>
  <si>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</si>
  <si>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</si>
  <si>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</si>
  <si>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</si>
  <si>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</si>
  <si>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</si>
  <si>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</si>
  <si>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</si>
  <si>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</si>
  <si>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</si>
  <si>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</si>
  <si>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</si>
  <si>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</si>
  <si>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</si>
  <si>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</si>
  <si>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</si>
  <si>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</si>
  <si>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</si>
  <si>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</si>
  <si>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</si>
  <si>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</si>
  <si>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</si>
  <si>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</si>
  <si>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</si>
  <si>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</si>
  <si>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</si>
  <si>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</si>
  <si>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</si>
  <si>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</si>
  <si>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</si>
  <si>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</si>
  <si>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</si>
  <si>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</si>
  <si>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</si>
  <si>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</si>
  <si>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</si>
  <si>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</si>
  <si>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</si>
  <si>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</si>
  <si>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</si>
  <si>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</si>
  <si>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</si>
  <si>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</si>
  <si>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</si>
  <si>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</si>
  <si>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</si>
  <si>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</si>
  <si>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</si>
  <si>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</si>
  <si>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</si>
  <si>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</si>
  <si>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</si>
  <si>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</si>
  <si>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</si>
  <si>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</si>
  <si>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</si>
  <si>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</si>
  <si>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</si>
  <si>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</si>
  <si>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</si>
  <si>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</si>
  <si>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</si>
  <si>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</si>
  <si>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</si>
  <si>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</si>
  <si>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</si>
  <si>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</si>
  <si>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</si>
  <si>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</si>
  <si>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</si>
  <si>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</si>
  <si>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</si>
  <si>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</si>
  <si>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</si>
  <si>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</si>
  <si>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</si>
  <si>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</si>
  <si>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</si>
  <si>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</si>
  <si>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</si>
  <si>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</si>
  <si>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</si>
  <si>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</si>
  <si>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</si>
  <si>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</si>
  <si>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</si>
  <si>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</si>
  <si>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</si>
  <si>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</si>
  <si>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</si>
  <si>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</si>
  <si>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</si>
  <si>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</si>
  <si>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</si>
  <si>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</si>
  <si>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</si>
  <si>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</si>
  <si>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</si>
  <si>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</si>
  <si>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</si>
  <si>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</si>
  <si>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</si>
  <si>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</si>
  <si>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</si>
  <si>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</si>
  <si>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</si>
  <si>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</si>
  <si>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</si>
  <si>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</si>
  <si>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</si>
  <si>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</si>
  <si>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</si>
  <si>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</si>
  <si>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</si>
  <si>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</si>
  <si>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</si>
  <si>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</si>
  <si>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</si>
  <si>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</si>
  <si>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</si>
  <si>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</si>
  <si>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</si>
  <si>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</si>
  <si>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</si>
  <si>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</si>
  <si>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</si>
  <si>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</si>
  <si>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</si>
  <si>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</si>
  <si>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</si>
  <si>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</si>
  <si>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</si>
  <si>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</si>
  <si>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</si>
  <si>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</si>
  <si>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</si>
  <si>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</si>
  <si>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</si>
  <si>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</si>
  <si>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</si>
  <si>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</si>
  <si>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</si>
  <si>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</si>
  <si>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</si>
  <si>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</si>
  <si>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</si>
  <si>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</si>
  <si>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</si>
  <si>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</si>
  <si>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</si>
  <si>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</si>
  <si>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</si>
  <si>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</si>
  <si>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</si>
  <si>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</si>
  <si>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</si>
  <si>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</si>
  <si>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</si>
  <si>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</si>
  <si>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</si>
  <si>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</si>
  <si>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</si>
  <si>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</si>
  <si>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</si>
  <si>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</si>
  <si>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</si>
  <si>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</si>
  <si>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</si>
  <si>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</si>
  <si>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</si>
  <si>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</si>
  <si>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</si>
  <si>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</si>
  <si>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</si>
  <si>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</si>
  <si>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</si>
  <si>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</si>
  <si>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</si>
  <si>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</si>
  <si>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</si>
  <si>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</si>
  <si>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</si>
  <si>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</si>
  <si>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</si>
  <si>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</si>
  <si>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</si>
  <si>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</si>
  <si>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</si>
  <si>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</si>
  <si>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</si>
  <si>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</si>
  <si>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</si>
  <si>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</si>
  <si>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</si>
  <si>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</si>
  <si>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</si>
  <si>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</si>
  <si>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</si>
  <si>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</si>
  <si>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</si>
  <si>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</si>
  <si>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</si>
  <si>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</si>
  <si>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</si>
  <si>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</si>
  <si>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</si>
  <si>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</si>
  <si>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</si>
  <si>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</si>
  <si>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</si>
  <si>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</si>
  <si>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</si>
  <si>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</si>
  <si>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</si>
  <si>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</si>
  <si>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</si>
  <si>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</si>
  <si>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</si>
  <si>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</si>
  <si>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</si>
  <si>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</si>
  <si>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</si>
  <si>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</si>
  <si>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</si>
  <si>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</si>
  <si>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</si>
  <si>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</si>
  <si>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</si>
  <si>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</si>
  <si>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</si>
  <si>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</si>
  <si>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</si>
  <si>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</si>
  <si>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</si>
  <si>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</si>
  <si>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</si>
  <si>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</si>
  <si>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</si>
  <si>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</si>
  <si>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</si>
  <si>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</si>
  <si>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</si>
  <si>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</si>
  <si>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</si>
  <si>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</si>
  <si>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</si>
  <si>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</si>
  <si>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</si>
  <si>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</si>
  <si>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</si>
  <si>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</si>
  <si>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</si>
  <si>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</si>
  <si>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</si>
  <si>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</si>
  <si>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</si>
  <si>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</si>
  <si>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</si>
  <si>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</si>
  <si>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</si>
  <si>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</si>
  <si>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</si>
  <si>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</si>
  <si>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</si>
  <si>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</si>
  <si>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</si>
  <si>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</si>
  <si>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</si>
  <si>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</si>
  <si>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</si>
  <si>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</si>
  <si>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</si>
  <si>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</si>
  <si>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</si>
  <si>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</si>
  <si>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</si>
  <si>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</si>
  <si>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</si>
  <si>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</si>
  <si>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</si>
  <si>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</si>
  <si>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</si>
  <si>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</si>
  <si>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</si>
  <si>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</si>
  <si>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</si>
  <si>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</si>
  <si>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</si>
  <si>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</si>
  <si>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</si>
  <si>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</si>
  <si>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</si>
  <si>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</si>
  <si>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</si>
  <si>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</si>
  <si>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</si>
  <si>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</si>
  <si>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</si>
  <si>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</si>
  <si>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</si>
  <si>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</si>
  <si>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</si>
  <si>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</si>
  <si>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</si>
  <si>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</si>
  <si>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</si>
  <si>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</si>
  <si>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</si>
  <si>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</si>
  <si>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</si>
  <si>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</si>
  <si>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</si>
  <si>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</si>
  <si>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</si>
  <si>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</si>
  <si>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</si>
  <si>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</si>
  <si>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</si>
  <si>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</si>
  <si>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</si>
  <si>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</si>
  <si>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</si>
  <si>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</si>
  <si>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</si>
  <si>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</si>
  <si>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</si>
  <si>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</si>
  <si>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</si>
  <si>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</si>
  <si>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</si>
  <si>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</si>
  <si>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</si>
  <si>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</si>
  <si>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</si>
  <si>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</si>
  <si>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</si>
  <si>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</si>
  <si>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</si>
  <si>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</si>
  <si>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</si>
  <si>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</si>
  <si>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</si>
  <si>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</si>
  <si>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</si>
  <si>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</si>
  <si>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</si>
  <si>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</si>
  <si>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</si>
  <si>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</si>
  <si>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</si>
  <si>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</si>
  <si>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</si>
  <si>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</si>
  <si>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</si>
  <si>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</si>
  <si>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</si>
  <si>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</si>
  <si>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</si>
  <si>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</si>
  <si>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</si>
  <si>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</si>
  <si>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</si>
  <si>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</si>
  <si>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</si>
  <si>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</si>
  <si>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</si>
  <si>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</si>
  <si>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</si>
  <si>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</si>
  <si>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</si>
  <si>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</si>
  <si>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</si>
  <si>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</si>
  <si>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</si>
  <si>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</si>
  <si>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</si>
  <si>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</si>
  <si>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</si>
  <si>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</si>
  <si>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</si>
  <si>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</si>
  <si>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</si>
  <si>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</si>
  <si>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</si>
  <si>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</si>
  <si>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</si>
  <si>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</si>
  <si>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</si>
  <si>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</si>
  <si>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</si>
  <si>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</si>
  <si>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</si>
  <si>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</si>
  <si>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</si>
  <si>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</si>
  <si>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</si>
  <si>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</si>
  <si>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</si>
  <si>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</si>
  <si>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</si>
  <si>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</si>
  <si>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</si>
  <si>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</si>
  <si>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</si>
  <si>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</si>
  <si>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</si>
  <si>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</si>
  <si>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</si>
  <si>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</si>
  <si>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</si>
  <si>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</si>
  <si>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</si>
  <si>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</si>
  <si>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</si>
  <si>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</si>
  <si>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</si>
  <si>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</si>
  <si>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</si>
  <si>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</si>
  <si>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</si>
  <si>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</si>
  <si>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</si>
  <si>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</si>
  <si>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</si>
  <si>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</si>
  <si>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</si>
  <si>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</si>
  <si>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</si>
  <si>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</si>
  <si>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</si>
  <si>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</si>
  <si>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</si>
  <si>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</si>
  <si>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</si>
  <si>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</si>
  <si>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</si>
  <si>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</si>
  <si>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</si>
  <si>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</si>
  <si>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</si>
  <si>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</si>
  <si>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</si>
  <si>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</si>
  <si>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</si>
  <si>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</si>
  <si>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</si>
  <si>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</si>
  <si>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</si>
  <si>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</si>
  <si>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</si>
  <si>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</si>
  <si>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</si>
  <si>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</si>
  <si>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</si>
  <si>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</si>
  <si>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</si>
  <si>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</si>
  <si>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</si>
  <si>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</si>
  <si>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</si>
  <si>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</si>
  <si>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</si>
  <si>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</si>
  <si>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</si>
  <si>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</si>
  <si>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</si>
  <si>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</si>
  <si>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</si>
  <si>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</si>
  <si>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</si>
  <si>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</si>
  <si>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</si>
  <si>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</si>
  <si>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</si>
  <si>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</si>
  <si>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</si>
  <si>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</si>
  <si>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</si>
  <si>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</si>
  <si>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</si>
  <si>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</si>
  <si>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</si>
  <si>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</si>
  <si>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</si>
  <si>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</si>
  <si>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</si>
  <si>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</si>
  <si>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</si>
  <si>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</si>
  <si>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</si>
  <si>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</si>
  <si>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</si>
  <si>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</si>
  <si>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</si>
  <si>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</si>
  <si>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</si>
  <si>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</si>
  <si>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</si>
  <si>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</si>
  <si>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</si>
  <si>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</si>
  <si>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</si>
  <si>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</si>
  <si>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</si>
  <si>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</si>
  <si>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</si>
  <si>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</si>
  <si>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</si>
  <si>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</si>
  <si>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</si>
  <si>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</si>
  <si>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</si>
  <si>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</si>
  <si>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</si>
  <si>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</si>
  <si>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</si>
  <si>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</si>
  <si>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</si>
  <si>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</si>
  <si>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</si>
  <si>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</si>
  <si>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</si>
  <si>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</si>
  <si>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</si>
  <si>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</si>
  <si>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</si>
  <si>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</si>
  <si>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</si>
  <si>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</si>
  <si>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</si>
  <si>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</si>
  <si>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</si>
  <si>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</si>
  <si>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</si>
  <si>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</si>
  <si>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</si>
  <si>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</si>
  <si>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</si>
  <si>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</si>
  <si>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</si>
  <si>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</si>
  <si>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</si>
  <si>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</si>
  <si>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</si>
  <si>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</si>
  <si>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</si>
  <si>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</si>
  <si>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</si>
  <si>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</si>
  <si>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</si>
  <si>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</si>
  <si>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</si>
  <si>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</si>
  <si>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</si>
  <si>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</si>
  <si>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</si>
  <si>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</si>
  <si>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</si>
  <si>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</si>
  <si>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</si>
  <si>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</si>
  <si>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</si>
  <si>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</si>
  <si>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</si>
  <si>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</si>
  <si>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</si>
  <si>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</si>
  <si>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</si>
  <si>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</si>
  <si>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</si>
  <si>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</si>
  <si>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</si>
  <si>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</si>
  <si>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</si>
  <si>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</si>
  <si>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</si>
  <si>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</si>
  <si>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</si>
  <si>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</si>
  <si>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</si>
  <si>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</si>
  <si>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</si>
  <si>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</si>
  <si>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</si>
  <si>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</si>
  <si>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</si>
  <si>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</si>
  <si>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</si>
  <si>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</si>
  <si>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</si>
  <si>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</si>
  <si>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</si>
  <si>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</si>
  <si>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</si>
  <si>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</si>
  <si>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</si>
  <si>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</si>
  <si>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</si>
  <si>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</si>
  <si>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</si>
  <si>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</si>
  <si>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</si>
  <si>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</si>
  <si>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</si>
  <si>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</si>
  <si>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</si>
  <si>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</si>
  <si>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</si>
  <si>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</si>
  <si>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</si>
  <si>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</si>
  <si>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</si>
  <si>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</si>
  <si>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</si>
  <si>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</si>
  <si>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</si>
  <si>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</si>
  <si>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</si>
  <si>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</si>
  <si>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</si>
  <si>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</si>
  <si>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</si>
  <si>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</si>
  <si>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</si>
  <si>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</si>
  <si>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</si>
  <si>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</si>
  <si>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</si>
  <si>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</si>
  <si>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</si>
  <si>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</si>
  <si>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</si>
  <si>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</si>
  <si>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</si>
  <si>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</si>
  <si>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</si>
  <si>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</si>
  <si>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</si>
  <si>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</si>
  <si>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</si>
  <si>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</si>
  <si>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</si>
  <si>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</si>
  <si>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</si>
  <si>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</si>
  <si>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</si>
  <si>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</si>
  <si>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</si>
  <si>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</si>
  <si>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</si>
  <si>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</si>
  <si>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</si>
  <si>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</si>
  <si>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</si>
  <si>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</si>
  <si>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</si>
  <si>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</si>
  <si>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</si>
  <si>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</si>
  <si>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</si>
  <si>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</si>
  <si>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</si>
  <si>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</si>
  <si>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</si>
  <si>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</si>
  <si>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</si>
  <si>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</si>
  <si>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</si>
  <si>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</si>
  <si>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</si>
  <si>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</si>
  <si>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</si>
  <si>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</si>
  <si>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</si>
  <si>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</si>
  <si>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</si>
  <si>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</si>
  <si>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</si>
  <si>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</si>
  <si>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</si>
  <si>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</si>
  <si>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</si>
  <si>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</si>
  <si>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</si>
  <si>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</si>
  <si>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</si>
  <si>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</si>
  <si>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</si>
  <si>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</si>
  <si>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</si>
  <si>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</si>
  <si>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</si>
  <si>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</si>
  <si>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</si>
  <si>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</si>
  <si>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</si>
  <si>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</si>
  <si>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</si>
  <si>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</si>
  <si>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</si>
  <si>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</si>
  <si>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</si>
  <si>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</si>
  <si>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</si>
  <si>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</si>
  <si>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</si>
  <si>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</si>
  <si>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</si>
  <si>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</si>
  <si>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</si>
  <si>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</si>
  <si>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</si>
  <si>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</si>
  <si>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</si>
  <si>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</si>
  <si>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</si>
  <si>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</si>
  <si>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</si>
  <si>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</si>
  <si>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</si>
  <si>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</si>
  <si>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</si>
  <si>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</si>
  <si>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</si>
  <si>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</si>
  <si>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</si>
  <si>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</si>
  <si>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</si>
  <si>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</si>
  <si>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</si>
  <si>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</si>
  <si>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</si>
  <si>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</si>
  <si>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</si>
  <si>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</si>
  <si>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</si>
  <si>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</si>
  <si>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</si>
  <si>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</si>
  <si>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</si>
  <si>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</si>
  <si>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</si>
  <si>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</si>
  <si>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</si>
  <si>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</si>
  <si>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</si>
  <si>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</si>
  <si>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</si>
  <si>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</si>
  <si>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</si>
  <si>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</si>
  <si>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</si>
  <si>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</si>
  <si>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</si>
  <si>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</si>
  <si>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</si>
  <si>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</si>
  <si>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</si>
  <si>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</si>
  <si>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</si>
  <si>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</si>
  <si>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</si>
  <si>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</si>
  <si>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</si>
  <si>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</si>
  <si>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</si>
  <si>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</si>
  <si>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</si>
  <si>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</si>
  <si>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</si>
  <si>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</si>
  <si>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</si>
  <si>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</si>
  <si>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</si>
  <si>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</si>
  <si>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</si>
  <si>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</si>
  <si>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</si>
  <si>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</si>
  <si>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</si>
  <si>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</si>
  <si>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</si>
  <si>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</si>
  <si>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</si>
  <si>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</si>
  <si>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</si>
  <si>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</si>
  <si>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</si>
  <si>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</si>
  <si>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</si>
  <si>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</si>
  <si>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</si>
  <si>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</si>
  <si>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</si>
  <si>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</si>
  <si>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</si>
  <si>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</si>
  <si>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</si>
  <si>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</si>
  <si>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</si>
  <si>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</si>
  <si>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</si>
  <si>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</si>
  <si>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</si>
  <si>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</si>
  <si>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</si>
  <si>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</si>
  <si>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</si>
  <si>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</si>
  <si>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</si>
  <si>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</si>
  <si>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</si>
  <si>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</si>
  <si>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</si>
  <si>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</si>
  <si>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</si>
  <si>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</si>
  <si>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</si>
  <si>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</si>
  <si>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</si>
  <si>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</si>
  <si>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</si>
  <si>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</si>
  <si>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</si>
  <si>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</si>
  <si>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</si>
  <si>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</si>
  <si>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</si>
  <si>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</si>
  <si>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</si>
  <si>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</si>
  <si>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</si>
  <si>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</si>
  <si>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</si>
  <si>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</si>
  <si>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</si>
  <si>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</si>
  <si>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</si>
  <si>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</si>
  <si>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</si>
  <si>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</si>
  <si>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</si>
  <si>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</si>
  <si>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</si>
  <si>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</si>
  <si>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</si>
  <si>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</si>
  <si>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</si>
  <si>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</si>
  <si>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</si>
  <si>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</si>
  <si>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</si>
  <si>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</si>
  <si>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</si>
  <si>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</si>
  <si>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</si>
  <si>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</si>
  <si>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</si>
  <si>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</si>
  <si>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</si>
  <si>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</si>
  <si>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</si>
  <si>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</si>
  <si>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</si>
  <si>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</si>
  <si>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</si>
  <si>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</si>
  <si>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</si>
  <si>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</si>
  <si>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</si>
  <si>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</si>
  <si>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</si>
  <si>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</si>
  <si>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</si>
  <si>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</si>
  <si>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</si>
  <si>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</si>
  <si>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</si>
  <si>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</si>
  <si>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</si>
  <si>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</si>
  <si>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</si>
  <si>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</si>
  <si>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</si>
  <si>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</si>
  <si>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</si>
  <si>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</si>
  <si>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</si>
  <si>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</si>
  <si>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</si>
  <si>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</si>
  <si>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</si>
  <si>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</si>
  <si>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</si>
  <si>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</si>
  <si>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</si>
  <si>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</si>
  <si>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</si>
  <si>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</si>
  <si>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</si>
  <si>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</si>
  <si>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</si>
  <si>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</si>
  <si>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</si>
  <si>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</si>
  <si>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</si>
  <si>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</si>
  <si>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</si>
  <si>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</si>
  <si>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</si>
  <si>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</si>
  <si>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</si>
  <si>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</si>
  <si>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</si>
  <si>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</si>
  <si>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</si>
  <si>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</si>
  <si>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</si>
  <si>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</si>
  <si>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</si>
  <si>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</si>
  <si>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</si>
  <si>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</si>
  <si>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</si>
  <si>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</si>
  <si>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</si>
  <si>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</si>
  <si>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</si>
  <si>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</si>
  <si>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</si>
  <si>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</si>
  <si>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</si>
  <si>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</si>
  <si>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</si>
  <si>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</si>
  <si>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</si>
  <si>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</si>
  <si>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</si>
  <si>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</si>
  <si>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</si>
  <si>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</si>
  <si>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</si>
  <si>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</si>
  <si>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</si>
  <si>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</si>
  <si>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</si>
  <si>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</si>
  <si>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</si>
  <si>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</si>
  <si>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</si>
  <si>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</si>
  <si>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</si>
  <si>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</si>
  <si>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</si>
  <si>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</si>
  <si>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</si>
  <si>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</si>
  <si>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</si>
  <si>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</si>
  <si>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</si>
  <si>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</si>
  <si>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</si>
  <si>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</si>
  <si>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</si>
  <si>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</si>
  <si>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</si>
  <si>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</si>
  <si>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</si>
  <si>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</si>
  <si>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</si>
  <si>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</si>
  <si>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</si>
  <si>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</si>
  <si>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</si>
  <si>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</si>
  <si>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</si>
  <si>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</si>
  <si>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</si>
  <si>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</si>
  <si>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</si>
  <si>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</si>
  <si>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</si>
  <si>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</si>
  <si>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</si>
  <si>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</si>
  <si>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</si>
  <si>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</si>
  <si>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</si>
  <si>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</si>
  <si>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</si>
  <si>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</si>
  <si>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</si>
  <si>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</si>
  <si>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</si>
  <si>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</si>
  <si>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</si>
  <si>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</si>
  <si>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</si>
  <si>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</si>
  <si>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</si>
  <si>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</si>
  <si>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</si>
  <si>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</si>
  <si>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</si>
  <si>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</si>
  <si>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</si>
  <si>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</si>
  <si>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</si>
  <si>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</si>
  <si>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</si>
  <si>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</si>
  <si>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</si>
  <si>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</si>
  <si>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</si>
  <si>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</si>
  <si>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</si>
  <si>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</si>
  <si>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</si>
  <si>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</si>
  <si>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</si>
  <si>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</si>
  <si>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</si>
  <si>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</si>
  <si>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</si>
  <si>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</si>
  <si>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</si>
  <si>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</si>
  <si>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</si>
  <si>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</si>
  <si>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</si>
  <si>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</si>
  <si>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</si>
  <si>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</si>
  <si>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</si>
  <si>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</si>
  <si>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</si>
  <si>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</si>
  <si>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</si>
  <si>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</si>
  <si>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</si>
  <si>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</si>
  <si>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</si>
  <si>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</si>
  <si>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</si>
  <si>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</si>
  <si>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</si>
  <si>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</si>
  <si>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</si>
  <si>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</si>
  <si>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</si>
  <si>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</si>
  <si>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</si>
  <si>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</si>
  <si>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</si>
  <si>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</si>
  <si>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</si>
  <si>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</si>
  <si>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</si>
  <si>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</si>
  <si>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</si>
  <si>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</si>
  <si>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</si>
  <si>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</si>
  <si>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</si>
  <si>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</si>
  <si>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</si>
  <si>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</si>
  <si>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</si>
  <si>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</si>
  <si>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</si>
  <si>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</si>
  <si>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</si>
  <si>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</si>
  <si>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</si>
  <si>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</si>
  <si>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</si>
  <si>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</si>
  <si>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</si>
  <si>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</si>
  <si>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</si>
  <si>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</si>
  <si>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</si>
  <si>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</si>
  <si>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</si>
  <si>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</si>
  <si>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</si>
  <si>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</si>
  <si>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</si>
  <si>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</si>
  <si>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</si>
  <si>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</si>
  <si>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</si>
  <si>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</si>
  <si>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</si>
  <si>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</si>
  <si>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</si>
  <si>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</si>
  <si>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</si>
  <si>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</si>
  <si>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</si>
  <si>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</si>
  <si>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</si>
  <si>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</si>
  <si>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</si>
  <si>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</si>
  <si>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</si>
  <si>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</si>
  <si>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</si>
  <si>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</si>
  <si>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</si>
  <si>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</si>
  <si>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</si>
  <si>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</si>
  <si>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</si>
  <si>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</si>
  <si>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</si>
  <si>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</si>
  <si>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</si>
  <si>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</si>
  <si>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</si>
  <si>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</si>
  <si>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</si>
  <si>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</si>
  <si>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</si>
  <si>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</si>
  <si>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</si>
  <si>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</si>
  <si>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</si>
  <si>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</si>
  <si>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</si>
  <si>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</si>
  <si>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</si>
  <si>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</si>
  <si>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</si>
  <si>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</si>
  <si>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</si>
  <si>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</si>
  <si>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</si>
  <si>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</si>
  <si>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</si>
  <si>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</si>
  <si>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</si>
  <si>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</si>
  <si>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</si>
  <si>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</si>
  <si>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</si>
  <si>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</si>
  <si>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</si>
  <si>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</si>
  <si>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</si>
  <si>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</si>
  <si>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</si>
  <si>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</si>
  <si>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</si>
  <si>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</si>
  <si>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</si>
  <si>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</si>
  <si>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</si>
  <si>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</si>
  <si>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</si>
  <si>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</si>
  <si>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</si>
  <si>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</si>
  <si>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</si>
  <si>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</si>
  <si>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</si>
  <si>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</si>
  <si>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</si>
  <si>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</si>
  <si>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</si>
  <si>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</si>
  <si>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</si>
  <si>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</si>
  <si>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</si>
  <si>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</si>
  <si>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</si>
  <si>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</si>
  <si>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</si>
  <si>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</si>
  <si>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</si>
  <si>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</si>
  <si>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</si>
  <si>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</si>
  <si>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</si>
  <si>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</si>
  <si>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</si>
  <si>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</si>
  <si>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</si>
  <si>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</si>
  <si>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</si>
  <si>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</si>
  <si>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</si>
  <si>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</si>
  <si>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</si>
  <si>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</si>
  <si>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</si>
  <si>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</si>
  <si>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</si>
  <si>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</si>
  <si>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</si>
  <si>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</si>
  <si>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</si>
  <si>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</si>
  <si>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</si>
  <si>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</si>
  <si>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</si>
  <si>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</si>
  <si>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</si>
  <si>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</si>
  <si>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</si>
  <si>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</si>
  <si>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</si>
  <si>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</si>
  <si>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</si>
  <si>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</si>
  <si>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</si>
  <si>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</si>
  <si>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</si>
  <si>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</si>
  <si>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</si>
  <si>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</si>
  <si>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</si>
  <si>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</si>
  <si>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</si>
  <si>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</si>
  <si>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</si>
  <si>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</si>
  <si>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</si>
  <si>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</si>
  <si>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</si>
  <si>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</si>
  <si>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</si>
  <si>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</si>
  <si>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</si>
  <si>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</si>
  <si>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</si>
  <si>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</si>
  <si>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</si>
  <si>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</si>
  <si>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</si>
  <si>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</si>
  <si>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</si>
  <si>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</si>
  <si>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</si>
  <si>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</si>
  <si>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</si>
  <si>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</si>
  <si>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</si>
  <si>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</si>
  <si>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</si>
  <si>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</si>
  <si>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</si>
  <si>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</si>
  <si>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</si>
  <si>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</si>
  <si>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</si>
  <si>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</si>
  <si>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</si>
  <si>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</si>
  <si>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</si>
  <si>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</si>
  <si>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</si>
  <si>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</si>
  <si>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</si>
  <si>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</si>
  <si>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</si>
  <si>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</si>
  <si>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</si>
  <si>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</si>
  <si>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</si>
  <si>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</si>
  <si>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</si>
  <si>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</si>
  <si>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</si>
  <si>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</si>
  <si>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</si>
  <si>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</si>
  <si>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</si>
  <si>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</si>
  <si>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</si>
  <si>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</si>
  <si>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</si>
  <si>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</si>
  <si>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</si>
  <si>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</si>
  <si>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</si>
  <si>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</si>
  <si>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</si>
  <si>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</si>
  <si>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</si>
  <si>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</si>
  <si>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</si>
  <si>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</si>
  <si>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</si>
  <si>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</si>
  <si>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</si>
  <si>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</si>
  <si>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</si>
  <si>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</si>
  <si>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</si>
  <si>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</si>
  <si>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</si>
  <si>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</si>
  <si>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</si>
  <si>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</si>
  <si>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</si>
  <si>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</si>
  <si>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</si>
  <si>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</si>
  <si>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</si>
  <si>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</si>
  <si>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</si>
  <si>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</si>
  <si>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</si>
  <si>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</si>
  <si>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</si>
  <si>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</si>
  <si>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</si>
  <si>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</si>
  <si>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</si>
  <si>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</si>
  <si>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</si>
  <si>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</si>
  <si>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</si>
  <si>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</si>
  <si>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</si>
  <si>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</si>
  <si>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</si>
  <si>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</si>
  <si>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</si>
  <si>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</si>
  <si>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</si>
  <si>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</si>
  <si>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</si>
  <si>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</si>
  <si>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</si>
  <si>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</si>
  <si>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</si>
  <si>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</si>
  <si>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</si>
  <si>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</si>
  <si>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</si>
  <si>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</si>
  <si>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</si>
  <si>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</si>
  <si>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</si>
  <si>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</si>
  <si>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</si>
  <si>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</si>
  <si>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</si>
  <si>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</si>
  <si>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</si>
  <si>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</si>
  <si>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</si>
  <si>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</si>
  <si>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</si>
  <si>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</si>
  <si>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</si>
  <si>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</si>
  <si>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</si>
  <si>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</si>
  <si>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</si>
  <si>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</si>
  <si>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</si>
  <si>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</si>
  <si>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</si>
  <si>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</si>
  <si>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</si>
  <si>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</si>
  <si>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</si>
  <si>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</si>
  <si>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</si>
  <si>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</si>
  <si>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</si>
  <si>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</si>
  <si>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</si>
  <si>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Change in Expected Power Plant Capacity Factor</t>
  </si>
  <si>
    <t>**Description:**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</si>
  <si>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t>
  </si>
  <si>
    <t>**Description:** This policy increases the sequestration of CO2 by planting forests.  Planted forests are assumed to be managed with best practices and are not used for timber harvesting. // **Guidance for setting values:**</t>
  </si>
  <si>
    <t>**Description:**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</si>
  <si>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Wind</t>
  </si>
  <si>
    <t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t>
  </si>
  <si>
    <t>**Description:**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</si>
  <si>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t>
  </si>
  <si>
    <t>**Description:** The business-as-usual case includes all planned CCUS retrofits (as modeled by the EPA for its latest Clean Air Act Section 111 regulations for power plants). Turning this policy lever on assumes those retrofits do not happen.</t>
  </si>
  <si>
    <t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t>
  </si>
  <si>
    <t>**Description:**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t>
  </si>
  <si>
    <t>**Description:** By default, carbon taxes apply to only domestically produced goods. Turning this policy lever on enables carbon tax border adjustments, meaning the carbon tax will apply to both domestically produced and imported goods.</t>
  </si>
  <si>
    <t>**Description:**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t>
  </si>
  <si>
    <t>**Description:**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t>
  </si>
  <si>
    <t>**Description:**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</si>
  <si>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t>
  </si>
  <si>
    <t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</si>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</sst>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14" fillId="0" borderId="0" xfId="1" applyNumberFormat="1" applyFont="1" applyFill="1" applyBorder="1" applyAlignment="1"/>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14" fillId="12" borderId="0" xfId="0" applyFont="1" applyFill="1"/>
    <xf numFmtId="0" fontId="14" fillId="12" borderId="0" xfId="0" applyFont="1" applyFill="1" applyAlignment="1">
      <alignment horizontal="left"/>
    </xf>
    <xf numFmtId="0" fontId="14" fillId="0" borderId="0" xfId="3474" applyNumberFormat="1" applyFont="1" applyFill="1" applyBorder="1" applyAlignment="1">
      <alignment wrapText="1"/>
    </xf>
    <xf numFmtId="9" fontId="0" fillId="0" borderId="0" xfId="3474" applyFont="1" applyFill="1" applyBorder="1" applyAlignment="1"/>
    <xf numFmtId="0" fontId="94" fillId="0" borderId="0" xfId="0" applyFont="1"/>
    <xf numFmtId="9" fontId="14" fillId="0" borderId="0" xfId="0" applyNumberFormat="1" applyFont="1"/>
    <xf numFmtId="0" fontId="14" fillId="0" borderId="0" xfId="3474" applyNumberFormat="1" applyFont="1" applyFill="1" applyBorder="1" applyAlignment="1"/>
    <xf numFmtId="49" fontId="0" fillId="0" borderId="28" xfId="0" applyNumberFormat="1" applyBorder="1"/>
    <xf numFmtId="49" fontId="14" fillId="0" borderId="27" xfId="3474" applyNumberFormat="1" applyFont="1" applyFill="1" applyBorder="1" applyAlignment="1"/>
    <xf numFmtId="49" fontId="14" fillId="0" borderId="0" xfId="3474" applyNumberFormat="1" applyFont="1" applyFill="1" applyBorder="1" applyAlignment="1"/>
    <xf numFmtId="49" fontId="0" fillId="0" borderId="27" xfId="0" applyNumberFormat="1" applyBorder="1"/>
    <xf numFmtId="2" fontId="0" fillId="0" borderId="0" xfId="3474" applyNumberFormat="1" applyFont="1" applyFill="1" applyBorder="1" applyAlignment="1"/>
    <xf numFmtId="0" fontId="20" fillId="3" borderId="27" xfId="0" applyFont="1" applyFill="1" applyBorder="1"/>
    <xf numFmtId="0" fontId="20" fillId="3" borderId="0" xfId="0" applyFont="1" applyFill="1"/>
    <xf numFmtId="0" fontId="0" fillId="99" borderId="28" xfId="0" applyFill="1" applyBorder="1"/>
    <xf numFmtId="49" fontId="14" fillId="0" borderId="27" xfId="0" applyNumberFormat="1" applyFont="1" applyBorder="1"/>
    <xf numFmtId="49" fontId="18" fillId="0" borderId="27" xfId="0" applyNumberFormat="1" applyFont="1" applyBorder="1"/>
    <xf numFmtId="0" fontId="95" fillId="0" borderId="0" xfId="0" applyFont="1"/>
    <xf numFmtId="0" fontId="14" fillId="92" borderId="0" xfId="0" applyFont="1" applyFill="1"/>
    <xf numFmtId="49" fontId="0" fillId="92" borderId="0" xfId="0" applyNumberForma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49" fontId="14" fillId="92" borderId="0" xfId="0" applyNumberFormat="1" applyFont="1" applyFill="1"/>
    <xf numFmtId="0" fontId="0" fillId="92" borderId="28" xfId="0" applyFill="1" applyBorder="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6328125" defaultRowHeight="14.75" x14ac:dyDescent="0.75"/>
  <cols>
    <col min="1" max="1" width="28.40625" customWidth="1"/>
    <col min="2" max="2" width="24.40625" customWidth="1"/>
    <col min="3" max="3" width="9.7265625" bestFit="1" customWidth="1"/>
  </cols>
  <sheetData>
    <row r="1" spans="1:8" ht="15.5" thickBot="1" x14ac:dyDescent="0.9">
      <c r="A1" s="4" t="s">
        <v>102</v>
      </c>
      <c r="B1" t="s">
        <v>2406</v>
      </c>
      <c r="C1" s="194">
        <v>45764</v>
      </c>
      <c r="G1" s="123" t="s">
        <v>2263</v>
      </c>
      <c r="H1" s="123" t="s">
        <v>2264</v>
      </c>
    </row>
    <row r="2" spans="1:8" x14ac:dyDescent="0.75">
      <c r="B2" t="str">
        <f>_xlfn.XLOOKUP(B1,H:H,G:G,0,0,1)</f>
        <v>TX</v>
      </c>
      <c r="C2" t="str">
        <f>_xlfn.XLOOKUP(B2,G:G, H:H, 0,0,1)</f>
        <v>Texas</v>
      </c>
      <c r="G2" t="s">
        <v>2080</v>
      </c>
      <c r="H2" t="s">
        <v>2280</v>
      </c>
    </row>
    <row r="3" spans="1:8" x14ac:dyDescent="0.75">
      <c r="A3" t="s">
        <v>103</v>
      </c>
      <c r="G3" t="s">
        <v>2081</v>
      </c>
      <c r="H3" t="s">
        <v>2281</v>
      </c>
    </row>
    <row r="4" spans="1:8" x14ac:dyDescent="0.75">
      <c r="A4" t="s">
        <v>136</v>
      </c>
      <c r="G4" t="s">
        <v>2082</v>
      </c>
      <c r="H4" t="s">
        <v>2282</v>
      </c>
    </row>
    <row r="5" spans="1:8" x14ac:dyDescent="0.75">
      <c r="A5" t="s">
        <v>107</v>
      </c>
      <c r="G5" t="s">
        <v>2083</v>
      </c>
      <c r="H5" t="s">
        <v>2283</v>
      </c>
    </row>
    <row r="6" spans="1:8" x14ac:dyDescent="0.75">
      <c r="A6" t="s">
        <v>104</v>
      </c>
      <c r="G6" t="s">
        <v>2084</v>
      </c>
      <c r="H6" t="s">
        <v>2284</v>
      </c>
    </row>
    <row r="7" spans="1:8" x14ac:dyDescent="0.75">
      <c r="G7" t="s">
        <v>474</v>
      </c>
      <c r="H7" t="s">
        <v>2290</v>
      </c>
    </row>
    <row r="8" spans="1:8" x14ac:dyDescent="0.75">
      <c r="A8" t="s">
        <v>105</v>
      </c>
      <c r="G8" t="s">
        <v>2085</v>
      </c>
      <c r="H8" t="s">
        <v>2296</v>
      </c>
    </row>
    <row r="9" spans="1:8" x14ac:dyDescent="0.75">
      <c r="A9" t="s">
        <v>106</v>
      </c>
      <c r="G9" t="s">
        <v>2086</v>
      </c>
      <c r="H9" t="s">
        <v>2086</v>
      </c>
    </row>
    <row r="10" spans="1:8" x14ac:dyDescent="0.75">
      <c r="A10" s="36" t="s">
        <v>1003</v>
      </c>
      <c r="G10" t="s">
        <v>2087</v>
      </c>
      <c r="H10" t="s">
        <v>2302</v>
      </c>
    </row>
    <row r="11" spans="1:8" x14ac:dyDescent="0.75">
      <c r="A11" s="36"/>
      <c r="G11" t="s">
        <v>2088</v>
      </c>
      <c r="H11" t="s">
        <v>2307</v>
      </c>
    </row>
    <row r="12" spans="1:8" x14ac:dyDescent="0.75">
      <c r="A12" t="s">
        <v>108</v>
      </c>
      <c r="G12" t="s">
        <v>2089</v>
      </c>
      <c r="H12" t="s">
        <v>2311</v>
      </c>
    </row>
    <row r="13" spans="1:8" x14ac:dyDescent="0.75">
      <c r="A13" t="s">
        <v>109</v>
      </c>
      <c r="G13" t="s">
        <v>2090</v>
      </c>
      <c r="H13" t="s">
        <v>2312</v>
      </c>
    </row>
    <row r="14" spans="1:8" x14ac:dyDescent="0.75">
      <c r="A14" t="s">
        <v>110</v>
      </c>
      <c r="G14" t="s">
        <v>2091</v>
      </c>
      <c r="H14" t="s">
        <v>2313</v>
      </c>
    </row>
    <row r="15" spans="1:8" x14ac:dyDescent="0.75">
      <c r="G15" t="s">
        <v>2092</v>
      </c>
      <c r="H15" t="s">
        <v>2314</v>
      </c>
    </row>
    <row r="16" spans="1:8" x14ac:dyDescent="0.75">
      <c r="A16" s="37" t="s">
        <v>1089</v>
      </c>
      <c r="B16" s="38"/>
      <c r="G16" t="s">
        <v>2093</v>
      </c>
      <c r="H16" t="s">
        <v>2315</v>
      </c>
    </row>
    <row r="17" spans="1:8" x14ac:dyDescent="0.75">
      <c r="A17" t="s">
        <v>1072</v>
      </c>
      <c r="B17" s="15">
        <f>MAX(PolicyLevers!H:H)</f>
        <v>2769</v>
      </c>
      <c r="G17" t="s">
        <v>2094</v>
      </c>
      <c r="H17" t="s">
        <v>2316</v>
      </c>
    </row>
    <row r="18" spans="1:8" x14ac:dyDescent="0.75">
      <c r="A18" t="s">
        <v>1088</v>
      </c>
      <c r="B18" s="15" t="str" cm="1">
        <f t="array" ref="B18">IF(MIN(IF(COUNTIF(PolicyLevers!$H$2:$H$2025,PolicyLevers!$H$2:$H$2025)&gt;1,PolicyLevers!$H$2:$H$2025, ""))=0,"No duplicate ID numbers",MIN(IF(COUNTIF(PolicyLevers!$H$2:$H$2025,PolicyLevers!$H$2:$H$2025)&gt;1,PolicyLevers!$H$2:$H$2025, "")))</f>
        <v>No duplicate ID numbers</v>
      </c>
      <c r="G18" t="s">
        <v>2095</v>
      </c>
      <c r="H18" t="s">
        <v>2317</v>
      </c>
    </row>
    <row r="19" spans="1:8" ht="29.5" x14ac:dyDescent="0.7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2096</v>
      </c>
      <c r="H19" t="s">
        <v>2318</v>
      </c>
    </row>
    <row r="20" spans="1:8" x14ac:dyDescent="0.75">
      <c r="G20" t="s">
        <v>2097</v>
      </c>
      <c r="H20" t="s">
        <v>2321</v>
      </c>
    </row>
    <row r="21" spans="1:8" x14ac:dyDescent="0.75">
      <c r="A21" s="37" t="s">
        <v>1437</v>
      </c>
      <c r="B21" s="38"/>
      <c r="G21" t="s">
        <v>2098</v>
      </c>
      <c r="H21" t="s">
        <v>2326</v>
      </c>
    </row>
    <row r="22" spans="1:8" x14ac:dyDescent="0.75">
      <c r="A22" t="s">
        <v>1431</v>
      </c>
      <c r="G22" t="s">
        <v>2099</v>
      </c>
      <c r="H22" t="s">
        <v>2331</v>
      </c>
    </row>
    <row r="23" spans="1:8" x14ac:dyDescent="0.75">
      <c r="A23" t="s">
        <v>1432</v>
      </c>
      <c r="G23" t="s">
        <v>2100</v>
      </c>
      <c r="H23" t="s">
        <v>2337</v>
      </c>
    </row>
    <row r="24" spans="1:8" x14ac:dyDescent="0.75">
      <c r="A24" t="s">
        <v>1433</v>
      </c>
      <c r="G24" t="s">
        <v>2101</v>
      </c>
      <c r="H24" t="s">
        <v>2342</v>
      </c>
    </row>
    <row r="25" spans="1:8" x14ac:dyDescent="0.75">
      <c r="A25" t="s">
        <v>1434</v>
      </c>
      <c r="G25" t="s">
        <v>2102</v>
      </c>
      <c r="H25" t="s">
        <v>2348</v>
      </c>
    </row>
    <row r="26" spans="1:8" x14ac:dyDescent="0.75">
      <c r="G26" t="s">
        <v>2103</v>
      </c>
      <c r="H26" t="s">
        <v>2354</v>
      </c>
    </row>
    <row r="27" spans="1:8" x14ac:dyDescent="0.75">
      <c r="A27" s="37" t="s">
        <v>1435</v>
      </c>
      <c r="B27" s="38"/>
      <c r="C27" s="38"/>
      <c r="G27" t="s">
        <v>2104</v>
      </c>
      <c r="H27" t="s">
        <v>2355</v>
      </c>
    </row>
    <row r="28" spans="1:8" x14ac:dyDescent="0.75">
      <c r="A28" t="s">
        <v>1082</v>
      </c>
      <c r="G28" t="s">
        <v>2105</v>
      </c>
      <c r="H28" t="s">
        <v>2356</v>
      </c>
    </row>
    <row r="29" spans="1:8" x14ac:dyDescent="0.75">
      <c r="A29" t="s">
        <v>1068</v>
      </c>
      <c r="G29" t="s">
        <v>2106</v>
      </c>
      <c r="H29" t="s">
        <v>2358</v>
      </c>
    </row>
    <row r="30" spans="1:8" x14ac:dyDescent="0.75">
      <c r="A30" t="s">
        <v>1069</v>
      </c>
      <c r="G30" t="s">
        <v>2107</v>
      </c>
      <c r="H30" t="s">
        <v>2362</v>
      </c>
    </row>
    <row r="31" spans="1:8" x14ac:dyDescent="0.75">
      <c r="A31" t="s">
        <v>1070</v>
      </c>
      <c r="G31" t="s">
        <v>475</v>
      </c>
      <c r="H31" t="s">
        <v>2363</v>
      </c>
    </row>
    <row r="32" spans="1:8" x14ac:dyDescent="0.75">
      <c r="A32" t="s">
        <v>1071</v>
      </c>
      <c r="G32" t="s">
        <v>2108</v>
      </c>
      <c r="H32" t="s">
        <v>2364</v>
      </c>
    </row>
    <row r="33" spans="1:8" x14ac:dyDescent="0.75">
      <c r="G33" t="s">
        <v>2109</v>
      </c>
      <c r="H33" t="s">
        <v>2369</v>
      </c>
    </row>
    <row r="34" spans="1:8" x14ac:dyDescent="0.75">
      <c r="A34" t="s">
        <v>1083</v>
      </c>
      <c r="G34" t="s">
        <v>2110</v>
      </c>
      <c r="H34" t="s">
        <v>2375</v>
      </c>
    </row>
    <row r="35" spans="1:8" x14ac:dyDescent="0.75">
      <c r="A35" t="s">
        <v>1066</v>
      </c>
      <c r="G35" t="s">
        <v>2111</v>
      </c>
      <c r="H35" t="s">
        <v>2378</v>
      </c>
    </row>
    <row r="36" spans="1:8" x14ac:dyDescent="0.75">
      <c r="A36" t="s">
        <v>1067</v>
      </c>
      <c r="G36" t="s">
        <v>2112</v>
      </c>
      <c r="H36" t="s">
        <v>2382</v>
      </c>
    </row>
    <row r="37" spans="1:8" x14ac:dyDescent="0.75">
      <c r="G37" t="s">
        <v>2113</v>
      </c>
      <c r="H37" t="s">
        <v>2386</v>
      </c>
    </row>
    <row r="38" spans="1:8" x14ac:dyDescent="0.75">
      <c r="A38" t="s">
        <v>1084</v>
      </c>
      <c r="G38" t="s">
        <v>2114</v>
      </c>
      <c r="H38" t="s">
        <v>2387</v>
      </c>
    </row>
    <row r="39" spans="1:8" x14ac:dyDescent="0.75">
      <c r="A39" t="s">
        <v>1073</v>
      </c>
      <c r="G39" t="s">
        <v>2115</v>
      </c>
      <c r="H39" t="s">
        <v>2388</v>
      </c>
    </row>
    <row r="40" spans="1:8" x14ac:dyDescent="0.75">
      <c r="A40" t="s">
        <v>1074</v>
      </c>
      <c r="G40" t="s">
        <v>2116</v>
      </c>
      <c r="H40" t="s">
        <v>2393</v>
      </c>
    </row>
    <row r="41" spans="1:8" x14ac:dyDescent="0.75">
      <c r="G41" t="s">
        <v>2117</v>
      </c>
      <c r="H41" t="s">
        <v>2398</v>
      </c>
    </row>
    <row r="42" spans="1:8" x14ac:dyDescent="0.75">
      <c r="A42" t="s">
        <v>1085</v>
      </c>
      <c r="G42" t="s">
        <v>2118</v>
      </c>
      <c r="H42" t="s">
        <v>2403</v>
      </c>
    </row>
    <row r="43" spans="1:8" x14ac:dyDescent="0.75">
      <c r="A43" t="s">
        <v>1075</v>
      </c>
      <c r="G43" t="s">
        <v>2119</v>
      </c>
      <c r="H43" t="s">
        <v>2404</v>
      </c>
    </row>
    <row r="44" spans="1:8" x14ac:dyDescent="0.75">
      <c r="A44" t="s">
        <v>1076</v>
      </c>
      <c r="G44" t="s">
        <v>2120</v>
      </c>
      <c r="H44" t="s">
        <v>2405</v>
      </c>
    </row>
    <row r="45" spans="1:8" x14ac:dyDescent="0.75">
      <c r="G45" t="s">
        <v>2121</v>
      </c>
      <c r="H45" t="s">
        <v>2406</v>
      </c>
    </row>
    <row r="46" spans="1:8" x14ac:dyDescent="0.75">
      <c r="A46" s="37" t="s">
        <v>1436</v>
      </c>
      <c r="B46" s="38"/>
      <c r="G46" t="s">
        <v>2122</v>
      </c>
      <c r="H46" t="s">
        <v>2407</v>
      </c>
    </row>
    <row r="47" spans="1:8" x14ac:dyDescent="0.75">
      <c r="A47" t="s">
        <v>1077</v>
      </c>
      <c r="G47" t="s">
        <v>2123</v>
      </c>
      <c r="H47" t="s">
        <v>2408</v>
      </c>
    </row>
    <row r="48" spans="1:8" x14ac:dyDescent="0.75">
      <c r="A48" t="s">
        <v>1078</v>
      </c>
      <c r="G48" t="s">
        <v>2124</v>
      </c>
      <c r="H48" t="s">
        <v>2410</v>
      </c>
    </row>
    <row r="49" spans="1:8" x14ac:dyDescent="0.75">
      <c r="G49" t="s">
        <v>2125</v>
      </c>
      <c r="H49" t="s">
        <v>2414</v>
      </c>
    </row>
    <row r="50" spans="1:8" x14ac:dyDescent="0.75">
      <c r="A50" t="s">
        <v>1079</v>
      </c>
      <c r="G50" t="s">
        <v>2126</v>
      </c>
      <c r="H50" t="s">
        <v>2418</v>
      </c>
    </row>
    <row r="51" spans="1:8" x14ac:dyDescent="0.75">
      <c r="A51" t="s">
        <v>1086</v>
      </c>
      <c r="G51" t="s">
        <v>2127</v>
      </c>
      <c r="H51" t="s">
        <v>2419</v>
      </c>
    </row>
    <row r="52" spans="1:8" x14ac:dyDescent="0.75">
      <c r="A52" t="s">
        <v>1080</v>
      </c>
      <c r="G52" t="s">
        <v>2128</v>
      </c>
      <c r="H52" t="s">
        <v>2420</v>
      </c>
    </row>
    <row r="53" spans="1:8" x14ac:dyDescent="0.7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C1" zoomScale="80" zoomScaleNormal="80" workbookViewId="0">
      <selection activeCell="I1" sqref="I1"/>
    </sheetView>
  </sheetViews>
  <sheetFormatPr defaultColWidth="8.86328125" defaultRowHeight="14.75" x14ac:dyDescent="0.75"/>
  <cols>
    <col min="1" max="12" width="12.2265625" customWidth="1"/>
    <col min="13" max="13" width="12.2265625" style="102" customWidth="1"/>
    <col min="14" max="14" width="12.2265625" customWidth="1"/>
  </cols>
  <sheetData>
    <row r="1" spans="1:14" x14ac:dyDescent="0.75">
      <c r="A1" s="4" t="s">
        <v>1413</v>
      </c>
      <c r="M1"/>
    </row>
    <row r="2" spans="1:14" x14ac:dyDescent="0.75">
      <c r="A2" s="11" t="s">
        <v>1414</v>
      </c>
      <c r="M2"/>
    </row>
    <row r="3" spans="1:14" x14ac:dyDescent="0.75">
      <c r="A3" s="98" t="s">
        <v>3</v>
      </c>
      <c r="B3" s="98" t="s">
        <v>0</v>
      </c>
      <c r="C3" s="98" t="s">
        <v>1</v>
      </c>
      <c r="D3" s="99" t="s">
        <v>341</v>
      </c>
      <c r="E3" s="98" t="s">
        <v>506</v>
      </c>
      <c r="F3" s="100" t="s">
        <v>69</v>
      </c>
      <c r="G3" s="100" t="s">
        <v>70</v>
      </c>
      <c r="H3" s="100" t="s">
        <v>81</v>
      </c>
      <c r="I3" s="98" t="s">
        <v>28</v>
      </c>
      <c r="J3" s="98" t="s">
        <v>2</v>
      </c>
      <c r="K3" s="98" t="s">
        <v>438</v>
      </c>
      <c r="L3" s="98" t="s">
        <v>187</v>
      </c>
      <c r="M3" s="230" t="s">
        <v>143</v>
      </c>
      <c r="N3" s="231" t="s">
        <v>144</v>
      </c>
    </row>
    <row r="4" spans="1:14" x14ac:dyDescent="0.75">
      <c r="A4" s="143" t="s">
        <v>4</v>
      </c>
      <c r="B4" s="143" t="s">
        <v>630</v>
      </c>
      <c r="C4" t="s">
        <v>625</v>
      </c>
      <c r="D4" s="143" t="s">
        <v>624</v>
      </c>
      <c r="E4" s="143" t="s">
        <v>626</v>
      </c>
      <c r="F4" s="223">
        <v>0</v>
      </c>
      <c r="G4" s="223">
        <v>1</v>
      </c>
      <c r="H4" s="223">
        <v>0.02</v>
      </c>
      <c r="I4" s="143" t="s">
        <v>627</v>
      </c>
      <c r="J4" s="88" t="s">
        <v>1625</v>
      </c>
      <c r="K4" s="101" t="s">
        <v>629</v>
      </c>
      <c r="L4" s="143" t="s">
        <v>628</v>
      </c>
    </row>
    <row r="5" spans="1:14" x14ac:dyDescent="0.75">
      <c r="A5" s="143" t="s">
        <v>4</v>
      </c>
      <c r="B5" s="143" t="s">
        <v>695</v>
      </c>
      <c r="C5" t="s">
        <v>1632</v>
      </c>
      <c r="D5" s="143" t="s">
        <v>696</v>
      </c>
      <c r="E5" s="143" t="s">
        <v>697</v>
      </c>
      <c r="F5" s="103">
        <v>-2</v>
      </c>
      <c r="G5" s="103">
        <v>3</v>
      </c>
      <c r="H5" s="103">
        <v>0.1</v>
      </c>
      <c r="I5" s="143" t="s">
        <v>1115</v>
      </c>
      <c r="J5" s="78" t="s">
        <v>2636</v>
      </c>
      <c r="K5" s="143"/>
      <c r="L5" s="143" t="s">
        <v>935</v>
      </c>
      <c r="M5" s="102" t="s">
        <v>1429</v>
      </c>
    </row>
    <row r="6" spans="1:14" x14ac:dyDescent="0.75">
      <c r="A6" s="143" t="s">
        <v>4</v>
      </c>
      <c r="B6" s="143" t="s">
        <v>1629</v>
      </c>
      <c r="C6" t="s">
        <v>1630</v>
      </c>
      <c r="D6" s="143" t="s">
        <v>699</v>
      </c>
      <c r="E6" t="s">
        <v>1633</v>
      </c>
      <c r="F6" s="104">
        <v>0</v>
      </c>
      <c r="G6" s="104">
        <v>1</v>
      </c>
      <c r="H6" s="104">
        <v>0.02</v>
      </c>
      <c r="I6" s="88" t="s">
        <v>694</v>
      </c>
      <c r="J6" s="88" t="s">
        <v>1631</v>
      </c>
      <c r="K6" s="101"/>
      <c r="L6" s="101" t="s">
        <v>936</v>
      </c>
      <c r="M6" s="105" t="s">
        <v>698</v>
      </c>
    </row>
    <row r="7" spans="1:14" x14ac:dyDescent="0.75">
      <c r="A7" s="143" t="s">
        <v>4</v>
      </c>
      <c r="B7" s="143" t="s">
        <v>1609</v>
      </c>
      <c r="C7" t="s">
        <v>1611</v>
      </c>
      <c r="D7" s="143" t="s">
        <v>1613</v>
      </c>
      <c r="E7" t="s">
        <v>1614</v>
      </c>
      <c r="F7" s="199">
        <v>-45000</v>
      </c>
      <c r="G7" s="199">
        <v>50000</v>
      </c>
      <c r="H7" s="199">
        <v>100</v>
      </c>
      <c r="I7" s="199" t="s">
        <v>1616</v>
      </c>
      <c r="J7" s="232" t="str">
        <f>_xlfn.XLOOKUP($C7,'State Policy Descriptions'!$C:$C,'State Policy Descriptions'!$L:$L,0,1,1)</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K7" s="101" t="s">
        <v>457</v>
      </c>
      <c r="L7" s="101" t="s">
        <v>458</v>
      </c>
      <c r="M7" s="105" t="s">
        <v>459</v>
      </c>
    </row>
    <row r="8" spans="1:14" x14ac:dyDescent="0.75">
      <c r="A8" s="143" t="s">
        <v>4</v>
      </c>
      <c r="B8" s="143" t="s">
        <v>1610</v>
      </c>
      <c r="C8" t="s">
        <v>1612</v>
      </c>
      <c r="D8" s="143" t="s">
        <v>1613</v>
      </c>
      <c r="E8" t="s">
        <v>1615</v>
      </c>
      <c r="F8" s="199">
        <v>-45000</v>
      </c>
      <c r="G8" s="199">
        <v>50000</v>
      </c>
      <c r="H8" s="199">
        <v>100</v>
      </c>
      <c r="I8" s="199" t="s">
        <v>1616</v>
      </c>
      <c r="J8" s="232" t="str">
        <f>_xlfn.XLOOKUP($C8,'State Policy Descriptions'!$C:$C,'State Policy Descriptions'!$L:$L,0,1,1)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75">
      <c r="A9" t="s">
        <v>4</v>
      </c>
      <c r="B9" t="s">
        <v>11</v>
      </c>
      <c r="C9" t="s">
        <v>111</v>
      </c>
      <c r="D9" s="15" t="s">
        <v>11</v>
      </c>
      <c r="E9" t="s">
        <v>545</v>
      </c>
      <c r="F9" s="106">
        <v>0</v>
      </c>
      <c r="G9" s="106">
        <v>1</v>
      </c>
      <c r="H9" s="8">
        <v>0.02</v>
      </c>
      <c r="I9" s="88" t="s">
        <v>439</v>
      </c>
      <c r="J9" s="88" t="s">
        <v>1481</v>
      </c>
      <c r="K9" s="88" t="s">
        <v>188</v>
      </c>
      <c r="L9" s="78" t="s">
        <v>189</v>
      </c>
      <c r="M9" s="228" t="s">
        <v>145</v>
      </c>
      <c r="N9" s="88" t="s">
        <v>171</v>
      </c>
    </row>
    <row r="10" spans="1:14" x14ac:dyDescent="0.75">
      <c r="A10" t="s">
        <v>4</v>
      </c>
      <c r="B10" t="s">
        <v>5</v>
      </c>
      <c r="C10" t="s">
        <v>296</v>
      </c>
      <c r="D10" s="15" t="s">
        <v>342</v>
      </c>
      <c r="E10" t="s">
        <v>544</v>
      </c>
      <c r="F10" s="106">
        <v>-0.25</v>
      </c>
      <c r="G10" s="106">
        <f>ROUND(MaxBoundCalculations!B88,1)</f>
        <v>1</v>
      </c>
      <c r="H10" s="106">
        <v>0.01</v>
      </c>
      <c r="I10" s="88" t="s">
        <v>1953</v>
      </c>
      <c r="J10" s="88" t="s">
        <v>2623</v>
      </c>
      <c r="K10" s="88" t="s">
        <v>190</v>
      </c>
      <c r="L10" s="78" t="s">
        <v>191</v>
      </c>
      <c r="M10" s="228" t="s">
        <v>1416</v>
      </c>
      <c r="N10" s="88" t="s">
        <v>1417</v>
      </c>
    </row>
    <row r="11" spans="1:14" x14ac:dyDescent="0.75">
      <c r="A11" s="143" t="s">
        <v>4</v>
      </c>
      <c r="B11" s="143" t="s">
        <v>462</v>
      </c>
      <c r="C11" t="s">
        <v>463</v>
      </c>
      <c r="D11" s="143" t="s">
        <v>462</v>
      </c>
      <c r="E11" t="s">
        <v>543</v>
      </c>
      <c r="F11" s="223">
        <v>0</v>
      </c>
      <c r="G11" s="223">
        <v>1</v>
      </c>
      <c r="H11" s="223">
        <v>0.01</v>
      </c>
      <c r="I11" s="78" t="s">
        <v>464</v>
      </c>
      <c r="J11" s="88" t="s">
        <v>2597</v>
      </c>
      <c r="K11" s="88" t="s">
        <v>465</v>
      </c>
      <c r="L11" s="78" t="s">
        <v>466</v>
      </c>
      <c r="M11" s="233" t="s">
        <v>467</v>
      </c>
    </row>
    <row r="12" spans="1:14" x14ac:dyDescent="0.75">
      <c r="A12" s="143" t="s">
        <v>4</v>
      </c>
      <c r="B12" s="143" t="s">
        <v>1825</v>
      </c>
      <c r="C12" t="s">
        <v>1826</v>
      </c>
      <c r="D12" s="143" t="s">
        <v>462</v>
      </c>
      <c r="E12" t="s">
        <v>1827</v>
      </c>
      <c r="F12" s="107">
        <v>0</v>
      </c>
      <c r="G12" s="107">
        <v>1</v>
      </c>
      <c r="H12" s="107">
        <v>1</v>
      </c>
      <c r="I12" s="88" t="s">
        <v>29</v>
      </c>
      <c r="J12" s="88" t="s">
        <v>1828</v>
      </c>
      <c r="K12" s="88" t="s">
        <v>465</v>
      </c>
      <c r="L12" s="78" t="s">
        <v>466</v>
      </c>
      <c r="M12" s="233" t="s">
        <v>467</v>
      </c>
    </row>
    <row r="13" spans="1:14" x14ac:dyDescent="0.75">
      <c r="A13" t="s">
        <v>4</v>
      </c>
      <c r="B13" t="s">
        <v>1225</v>
      </c>
      <c r="C13" t="s">
        <v>1226</v>
      </c>
      <c r="D13" t="s">
        <v>1225</v>
      </c>
      <c r="E13" t="s">
        <v>1227</v>
      </c>
      <c r="F13" s="8">
        <v>0</v>
      </c>
      <c r="G13" s="8">
        <f>-ROUND(MaxBoundCalculations!$B$206,2)</f>
        <v>0.33</v>
      </c>
      <c r="H13" s="8">
        <v>0.01</v>
      </c>
      <c r="I13" s="88" t="s">
        <v>1228</v>
      </c>
      <c r="J13" s="88" t="s">
        <v>2598</v>
      </c>
      <c r="K13" s="88" t="s">
        <v>192</v>
      </c>
      <c r="L13" s="78" t="s">
        <v>193</v>
      </c>
      <c r="M13" s="234" t="s">
        <v>1428</v>
      </c>
    </row>
    <row r="14" spans="1:14" ht="16" x14ac:dyDescent="0.8">
      <c r="A14" s="143" t="s">
        <v>4</v>
      </c>
      <c r="B14" s="143" t="s">
        <v>1601</v>
      </c>
      <c r="C14" s="235" t="s">
        <v>2585</v>
      </c>
      <c r="D14" s="143" t="s">
        <v>1602</v>
      </c>
      <c r="E14" t="s">
        <v>1603</v>
      </c>
      <c r="F14" s="106">
        <v>-1</v>
      </c>
      <c r="G14" s="106">
        <v>1</v>
      </c>
      <c r="H14" s="106">
        <v>0.01</v>
      </c>
      <c r="I14" s="88" t="s">
        <v>1834</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75">
      <c r="A15" s="143" t="s">
        <v>4</v>
      </c>
      <c r="B15" s="143" t="s">
        <v>1606</v>
      </c>
      <c r="C15" t="s">
        <v>1607</v>
      </c>
      <c r="D15" s="143" t="s">
        <v>1602</v>
      </c>
      <c r="E15" t="s">
        <v>1604</v>
      </c>
      <c r="F15" s="107">
        <v>0</v>
      </c>
      <c r="G15" s="107">
        <v>1</v>
      </c>
      <c r="H15" s="107">
        <v>1</v>
      </c>
      <c r="I15" s="88" t="s">
        <v>29</v>
      </c>
      <c r="J15" s="88" t="s">
        <v>1605</v>
      </c>
      <c r="K15" s="101"/>
      <c r="L15" s="101"/>
    </row>
    <row r="16" spans="1:14" x14ac:dyDescent="0.75">
      <c r="A16" s="143" t="s">
        <v>4</v>
      </c>
      <c r="B16" s="143" t="s">
        <v>1790</v>
      </c>
      <c r="C16" t="s">
        <v>1791</v>
      </c>
      <c r="D16" s="143" t="s">
        <v>1792</v>
      </c>
      <c r="E16" t="s">
        <v>1793</v>
      </c>
      <c r="F16" s="107">
        <v>-50</v>
      </c>
      <c r="G16" s="107">
        <v>50</v>
      </c>
      <c r="H16" s="107">
        <v>1</v>
      </c>
      <c r="I16" s="88" t="s">
        <v>1833</v>
      </c>
      <c r="J16" s="88" t="s">
        <v>2619</v>
      </c>
      <c r="K16" s="101"/>
      <c r="L16" s="101"/>
    </row>
    <row r="17" spans="1:14" s="112" customFormat="1" x14ac:dyDescent="0.75">
      <c r="A17" s="112" t="s">
        <v>4</v>
      </c>
      <c r="B17" s="112" t="s">
        <v>1938</v>
      </c>
      <c r="C17" s="112" t="s">
        <v>1940</v>
      </c>
      <c r="D17" s="236" t="s">
        <v>1602</v>
      </c>
      <c r="E17" s="112" t="s">
        <v>1939</v>
      </c>
      <c r="F17" s="195">
        <v>0</v>
      </c>
      <c r="G17" s="195">
        <v>1</v>
      </c>
      <c r="H17" s="195">
        <v>1</v>
      </c>
      <c r="I17" s="237" t="s">
        <v>29</v>
      </c>
      <c r="J17" s="237" t="s">
        <v>2645</v>
      </c>
      <c r="K17" s="196"/>
      <c r="L17" s="196"/>
      <c r="M17" s="238"/>
    </row>
    <row r="18" spans="1:14" x14ac:dyDescent="0.75">
      <c r="A18" t="s">
        <v>71</v>
      </c>
      <c r="B18" t="s">
        <v>15</v>
      </c>
      <c r="C18" t="s">
        <v>727</v>
      </c>
      <c r="D18" t="s">
        <v>15</v>
      </c>
      <c r="E18" t="s">
        <v>726</v>
      </c>
      <c r="F18" s="106">
        <v>0</v>
      </c>
      <c r="G18" s="106">
        <v>1</v>
      </c>
      <c r="H18" s="106">
        <v>0.01</v>
      </c>
      <c r="I18" s="88" t="s">
        <v>113</v>
      </c>
      <c r="J18" s="23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K18" s="88" t="s">
        <v>194</v>
      </c>
      <c r="L18" s="78" t="s">
        <v>195</v>
      </c>
      <c r="M18" s="228" t="s">
        <v>1418</v>
      </c>
    </row>
    <row r="19" spans="1:14" x14ac:dyDescent="0.75">
      <c r="A19" t="s">
        <v>71</v>
      </c>
      <c r="B19" t="s">
        <v>100</v>
      </c>
      <c r="C19" t="s">
        <v>297</v>
      </c>
      <c r="D19" t="s">
        <v>100</v>
      </c>
      <c r="E19" t="s">
        <v>542</v>
      </c>
      <c r="F19" s="106">
        <v>0</v>
      </c>
      <c r="G19" s="106">
        <v>0.75</v>
      </c>
      <c r="H19" s="106">
        <v>0.01</v>
      </c>
      <c r="I19" s="88" t="s">
        <v>30</v>
      </c>
      <c r="J19" s="23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28" t="s">
        <v>146</v>
      </c>
      <c r="N19" s="88" t="s">
        <v>427</v>
      </c>
    </row>
    <row r="20" spans="1:14" x14ac:dyDescent="0.75">
      <c r="A20" t="s">
        <v>71</v>
      </c>
      <c r="B20" t="s">
        <v>14</v>
      </c>
      <c r="C20" t="s">
        <v>7</v>
      </c>
      <c r="D20" t="s">
        <v>14</v>
      </c>
      <c r="E20" t="s">
        <v>541</v>
      </c>
      <c r="F20">
        <v>0</v>
      </c>
      <c r="G20">
        <v>1</v>
      </c>
      <c r="H20">
        <v>1</v>
      </c>
      <c r="I20" s="88" t="s">
        <v>29</v>
      </c>
      <c r="J20" s="88" t="s">
        <v>552</v>
      </c>
      <c r="K20" s="88" t="s">
        <v>198</v>
      </c>
      <c r="L20" s="78" t="s">
        <v>199</v>
      </c>
    </row>
    <row r="21" spans="1:14" x14ac:dyDescent="0.75">
      <c r="A21" t="s">
        <v>71</v>
      </c>
      <c r="B21" t="s">
        <v>257</v>
      </c>
      <c r="C21" t="s">
        <v>298</v>
      </c>
      <c r="D21" s="15" t="s">
        <v>343</v>
      </c>
      <c r="E21" t="s">
        <v>540</v>
      </c>
      <c r="F21" s="8">
        <v>0</v>
      </c>
      <c r="G21" s="8">
        <f>ROUND(MaxBoundCalculations!B172,2)</f>
        <v>0.24</v>
      </c>
      <c r="H21" s="239">
        <v>5.0000000000000001E-3</v>
      </c>
      <c r="I21" s="88" t="s">
        <v>258</v>
      </c>
      <c r="J21" s="88" t="s">
        <v>2592</v>
      </c>
      <c r="K21" s="88" t="s">
        <v>259</v>
      </c>
      <c r="L21" s="78" t="s">
        <v>260</v>
      </c>
      <c r="M21" s="233" t="s">
        <v>302</v>
      </c>
      <c r="N21" s="78" t="s">
        <v>393</v>
      </c>
    </row>
    <row r="22" spans="1:14" x14ac:dyDescent="0.75">
      <c r="A22" t="s">
        <v>71</v>
      </c>
      <c r="B22" t="s">
        <v>261</v>
      </c>
      <c r="C22" t="s">
        <v>1628</v>
      </c>
      <c r="D22" s="15" t="s">
        <v>343</v>
      </c>
      <c r="E22" t="s">
        <v>539</v>
      </c>
      <c r="F22" s="106">
        <v>0</v>
      </c>
      <c r="G22" s="106">
        <v>0.5</v>
      </c>
      <c r="H22" s="8">
        <v>0.01</v>
      </c>
      <c r="I22" s="88" t="s">
        <v>264</v>
      </c>
      <c r="J22" s="88" t="s">
        <v>2624</v>
      </c>
      <c r="K22" s="88" t="s">
        <v>262</v>
      </c>
      <c r="L22" s="78" t="s">
        <v>263</v>
      </c>
      <c r="M22" s="233" t="s">
        <v>303</v>
      </c>
      <c r="N22" s="240"/>
    </row>
    <row r="23" spans="1:14" s="112" customFormat="1" x14ac:dyDescent="0.75">
      <c r="A23" s="112" t="s">
        <v>71</v>
      </c>
      <c r="B23" s="112" t="s">
        <v>1896</v>
      </c>
      <c r="C23" s="112" t="s">
        <v>1897</v>
      </c>
      <c r="D23" s="197" t="s">
        <v>343</v>
      </c>
      <c r="E23" s="112" t="s">
        <v>1898</v>
      </c>
      <c r="F23" s="241">
        <v>0</v>
      </c>
      <c r="G23" s="241">
        <v>600000</v>
      </c>
      <c r="H23" s="241">
        <v>5000</v>
      </c>
      <c r="I23" s="237" t="s">
        <v>1899</v>
      </c>
      <c r="J23" s="237" t="s">
        <v>2593</v>
      </c>
      <c r="K23" s="237"/>
      <c r="L23" s="242"/>
      <c r="M23" s="238"/>
    </row>
    <row r="24" spans="1:14" s="112" customFormat="1" x14ac:dyDescent="0.75">
      <c r="A24" s="112" t="s">
        <v>71</v>
      </c>
      <c r="B24" s="112" t="s">
        <v>1951</v>
      </c>
      <c r="C24" s="112" t="s">
        <v>1950</v>
      </c>
      <c r="D24" s="197" t="s">
        <v>343</v>
      </c>
      <c r="E24" s="112" t="s">
        <v>1952</v>
      </c>
      <c r="F24" s="112">
        <v>0</v>
      </c>
      <c r="G24" s="112">
        <v>1</v>
      </c>
      <c r="H24" s="112">
        <v>1</v>
      </c>
      <c r="I24" s="237" t="s">
        <v>29</v>
      </c>
      <c r="J24" s="237" t="s">
        <v>2646</v>
      </c>
      <c r="K24" s="237"/>
      <c r="L24" s="242"/>
      <c r="M24" s="238"/>
    </row>
    <row r="25" spans="1:14" x14ac:dyDescent="0.75">
      <c r="A25" t="s">
        <v>71</v>
      </c>
      <c r="B25" t="s">
        <v>13</v>
      </c>
      <c r="C25" t="s">
        <v>126</v>
      </c>
      <c r="D25" t="s">
        <v>13</v>
      </c>
      <c r="E25" t="s">
        <v>538</v>
      </c>
      <c r="F25">
        <v>0</v>
      </c>
      <c r="G25">
        <v>1</v>
      </c>
      <c r="H25">
        <v>1</v>
      </c>
      <c r="I25" s="88" t="s">
        <v>29</v>
      </c>
      <c r="J25" s="88" t="s">
        <v>1181</v>
      </c>
      <c r="K25" s="88" t="s">
        <v>200</v>
      </c>
      <c r="L25" s="78" t="s">
        <v>201</v>
      </c>
      <c r="M25" s="233" t="s">
        <v>74</v>
      </c>
      <c r="N25" s="240"/>
    </row>
    <row r="26" spans="1:14" x14ac:dyDescent="0.75">
      <c r="A26" t="s">
        <v>71</v>
      </c>
      <c r="B26" t="s">
        <v>704</v>
      </c>
      <c r="C26" t="s">
        <v>703</v>
      </c>
      <c r="D26" t="s">
        <v>16</v>
      </c>
      <c r="E26" t="s">
        <v>537</v>
      </c>
      <c r="F26" s="106">
        <v>0</v>
      </c>
      <c r="G26" s="106">
        <v>1</v>
      </c>
      <c r="H26" s="106">
        <v>0.01</v>
      </c>
      <c r="I26" s="88" t="s">
        <v>705</v>
      </c>
      <c r="J26" s="88" t="s">
        <v>2594</v>
      </c>
      <c r="K26" s="88" t="s">
        <v>202</v>
      </c>
      <c r="L26" s="78" t="s">
        <v>203</v>
      </c>
      <c r="M26" s="228" t="s">
        <v>150</v>
      </c>
    </row>
    <row r="27" spans="1:14" x14ac:dyDescent="0.75">
      <c r="A27" t="s">
        <v>71</v>
      </c>
      <c r="B27" t="s">
        <v>12</v>
      </c>
      <c r="C27" t="s">
        <v>6</v>
      </c>
      <c r="D27" t="s">
        <v>12</v>
      </c>
      <c r="E27" t="s">
        <v>536</v>
      </c>
      <c r="F27">
        <v>0</v>
      </c>
      <c r="G27">
        <v>1</v>
      </c>
      <c r="H27">
        <v>1</v>
      </c>
      <c r="I27" s="88" t="s">
        <v>29</v>
      </c>
      <c r="J27" s="88" t="s">
        <v>1420</v>
      </c>
      <c r="K27" s="88" t="s">
        <v>204</v>
      </c>
      <c r="L27" s="78" t="s">
        <v>205</v>
      </c>
    </row>
    <row r="28" spans="1:14" x14ac:dyDescent="0.75">
      <c r="A28" s="143" t="s">
        <v>8</v>
      </c>
      <c r="B28" s="143" t="s">
        <v>326</v>
      </c>
      <c r="C28" t="s">
        <v>327</v>
      </c>
      <c r="D28" s="143" t="s">
        <v>326</v>
      </c>
      <c r="E28" t="s">
        <v>535</v>
      </c>
      <c r="F28" s="143">
        <v>0</v>
      </c>
      <c r="G28" s="143">
        <v>1</v>
      </c>
      <c r="H28" s="143">
        <v>1</v>
      </c>
      <c r="I28" s="78" t="s">
        <v>29</v>
      </c>
      <c r="J28" s="232" t="str">
        <f>_xlfn.XLOOKUP($C28,'State Policy Descriptions'!$C:$C,'State Policy Descriptions'!$L:$L,0,1,1)</f>
        <v>**Description:** This policy prevents new capacity of the selected type(s) from being built or deployed.  // **Guidance for setting values:** No new coal is planned in Texas.</v>
      </c>
      <c r="K28" s="88" t="s">
        <v>328</v>
      </c>
      <c r="L28" s="78" t="s">
        <v>329</v>
      </c>
    </row>
    <row r="29" spans="1:14" s="112" customFormat="1" x14ac:dyDescent="0.75">
      <c r="A29" s="236" t="s">
        <v>8</v>
      </c>
      <c r="B29" s="236" t="s">
        <v>1900</v>
      </c>
      <c r="C29" s="112" t="s">
        <v>1901</v>
      </c>
      <c r="D29" s="236" t="s">
        <v>1900</v>
      </c>
      <c r="E29" s="112" t="s">
        <v>1902</v>
      </c>
      <c r="F29" s="236">
        <v>0</v>
      </c>
      <c r="G29" s="236">
        <v>1</v>
      </c>
      <c r="H29" s="236">
        <v>1</v>
      </c>
      <c r="I29" s="242" t="s">
        <v>29</v>
      </c>
      <c r="J29" s="243" t="s">
        <v>1903</v>
      </c>
      <c r="K29" s="237"/>
      <c r="L29" s="242"/>
      <c r="M29" s="238"/>
    </row>
    <row r="30" spans="1:14" x14ac:dyDescent="0.75">
      <c r="A30" t="s">
        <v>8</v>
      </c>
      <c r="B30" s="88" t="s">
        <v>1360</v>
      </c>
      <c r="C30" t="s">
        <v>980</v>
      </c>
      <c r="D30" s="88" t="s">
        <v>1360</v>
      </c>
      <c r="E30" t="s">
        <v>526</v>
      </c>
      <c r="F30" s="8">
        <v>0</v>
      </c>
      <c r="G30" s="8">
        <v>1</v>
      </c>
      <c r="H30" s="8">
        <v>0.01</v>
      </c>
      <c r="I30" s="88" t="s">
        <v>34</v>
      </c>
      <c r="J30" s="23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33" t="s">
        <v>148</v>
      </c>
    </row>
    <row r="31" spans="1:14" x14ac:dyDescent="0.75">
      <c r="A31" t="s">
        <v>8</v>
      </c>
      <c r="B31" s="88" t="s">
        <v>1711</v>
      </c>
      <c r="C31" t="s">
        <v>1712</v>
      </c>
      <c r="D31" s="58"/>
      <c r="E31" s="58"/>
      <c r="F31" s="143">
        <v>0</v>
      </c>
      <c r="G31" s="143">
        <v>1</v>
      </c>
      <c r="H31" s="143">
        <v>1</v>
      </c>
      <c r="I31" s="78" t="s">
        <v>29</v>
      </c>
      <c r="J31" s="88" t="s">
        <v>1713</v>
      </c>
      <c r="K31" s="88"/>
      <c r="L31" s="78"/>
      <c r="M31" s="233"/>
    </row>
    <row r="32" spans="1:14" x14ac:dyDescent="0.75">
      <c r="A32" t="s">
        <v>8</v>
      </c>
      <c r="B32" s="88" t="s">
        <v>1888</v>
      </c>
      <c r="C32" t="s">
        <v>1889</v>
      </c>
      <c r="D32" s="88" t="s">
        <v>1360</v>
      </c>
      <c r="E32" t="s">
        <v>1886</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33"/>
    </row>
    <row r="33" spans="1:14" x14ac:dyDescent="0.75">
      <c r="A33" s="143" t="s">
        <v>8</v>
      </c>
      <c r="B33" s="143" t="s">
        <v>265</v>
      </c>
      <c r="C33" t="s">
        <v>268</v>
      </c>
      <c r="D33" s="143" t="s">
        <v>344</v>
      </c>
      <c r="E33" t="s">
        <v>534</v>
      </c>
      <c r="F33" s="223">
        <v>-0.5</v>
      </c>
      <c r="G33" s="223">
        <v>1</v>
      </c>
      <c r="H33" s="223">
        <v>0.02</v>
      </c>
      <c r="I33" s="78" t="s">
        <v>269</v>
      </c>
      <c r="J33" s="23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33" t="s">
        <v>304</v>
      </c>
    </row>
    <row r="34" spans="1:14" x14ac:dyDescent="0.75">
      <c r="A34" s="143" t="s">
        <v>8</v>
      </c>
      <c r="B34" s="143" t="s">
        <v>266</v>
      </c>
      <c r="C34" t="s">
        <v>267</v>
      </c>
      <c r="D34" s="143" t="s">
        <v>344</v>
      </c>
      <c r="E34" t="s">
        <v>533</v>
      </c>
      <c r="F34" s="223">
        <v>-0.5</v>
      </c>
      <c r="G34" s="223">
        <v>1</v>
      </c>
      <c r="H34" s="223">
        <v>0.02</v>
      </c>
      <c r="I34" s="78" t="s">
        <v>270</v>
      </c>
      <c r="J34" s="23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K34" s="88" t="s">
        <v>272</v>
      </c>
      <c r="L34" s="78" t="s">
        <v>273</v>
      </c>
      <c r="M34" s="233" t="s">
        <v>304</v>
      </c>
    </row>
    <row r="35" spans="1:14" x14ac:dyDescent="0.75">
      <c r="A35" t="s">
        <v>8</v>
      </c>
      <c r="B35" t="s">
        <v>300</v>
      </c>
      <c r="C35" t="s">
        <v>299</v>
      </c>
      <c r="D35" t="s">
        <v>300</v>
      </c>
      <c r="E35" t="s">
        <v>532</v>
      </c>
      <c r="F35">
        <v>0</v>
      </c>
      <c r="G35">
        <v>1</v>
      </c>
      <c r="H35">
        <v>1</v>
      </c>
      <c r="I35" s="88" t="s">
        <v>29</v>
      </c>
    </row>
    <row r="36" spans="1:14" x14ac:dyDescent="0.75">
      <c r="A36" t="s">
        <v>8</v>
      </c>
      <c r="B36" t="s">
        <v>1649</v>
      </c>
      <c r="C36" t="s">
        <v>1650</v>
      </c>
      <c r="D36" t="s">
        <v>1651</v>
      </c>
      <c r="E36" t="s">
        <v>1807</v>
      </c>
      <c r="F36" s="103">
        <v>0</v>
      </c>
      <c r="G36" s="103">
        <v>1</v>
      </c>
      <c r="H36" s="143">
        <v>1</v>
      </c>
      <c r="I36" s="143" t="s">
        <v>1652</v>
      </c>
      <c r="J36" s="88" t="s">
        <v>1653</v>
      </c>
      <c r="K36" s="88"/>
      <c r="L36" s="78"/>
      <c r="M36" s="36" t="s">
        <v>1654</v>
      </c>
    </row>
    <row r="37" spans="1:14" x14ac:dyDescent="0.75">
      <c r="A37" t="s">
        <v>8</v>
      </c>
      <c r="B37" t="s">
        <v>17</v>
      </c>
      <c r="C37" t="s">
        <v>27</v>
      </c>
      <c r="D37" t="s">
        <v>17</v>
      </c>
      <c r="E37" t="s">
        <v>531</v>
      </c>
      <c r="F37" s="8">
        <v>0</v>
      </c>
      <c r="G37" s="8">
        <v>1</v>
      </c>
      <c r="H37" s="8">
        <v>0.01</v>
      </c>
      <c r="I37" s="88" t="s">
        <v>33</v>
      </c>
      <c r="J37" s="23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K37" s="88" t="s">
        <v>206</v>
      </c>
      <c r="L37" s="78" t="s">
        <v>207</v>
      </c>
      <c r="M37" s="228" t="s">
        <v>150</v>
      </c>
    </row>
    <row r="38" spans="1:14" x14ac:dyDescent="0.75">
      <c r="A38" t="s">
        <v>8</v>
      </c>
      <c r="B38" t="s">
        <v>128</v>
      </c>
      <c r="C38" t="s">
        <v>127</v>
      </c>
      <c r="D38" t="s">
        <v>128</v>
      </c>
      <c r="E38" t="s">
        <v>530</v>
      </c>
      <c r="F38" s="34">
        <v>0</v>
      </c>
      <c r="G38" s="34">
        <v>5000</v>
      </c>
      <c r="H38" s="34">
        <v>50</v>
      </c>
      <c r="I38" s="88" t="s">
        <v>185</v>
      </c>
      <c r="J38" s="232" t="str">
        <f>_xlfn.XLOOKUP($C38,'State Policy Descriptions'!$C:$C,'State Policy Descriptions'!$L:$L,0,1,1)</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K38" s="88" t="s">
        <v>208</v>
      </c>
      <c r="L38" s="78" t="s">
        <v>209</v>
      </c>
      <c r="M38" s="228" t="s">
        <v>147</v>
      </c>
      <c r="N38" s="88" t="s">
        <v>186</v>
      </c>
    </row>
    <row r="39" spans="1:14" x14ac:dyDescent="0.75">
      <c r="A39" t="s">
        <v>8</v>
      </c>
      <c r="B39" t="s">
        <v>1257</v>
      </c>
      <c r="C39" t="s">
        <v>1258</v>
      </c>
      <c r="D39" t="s">
        <v>1257</v>
      </c>
      <c r="E39" s="58"/>
      <c r="F39">
        <v>0</v>
      </c>
      <c r="G39">
        <v>1</v>
      </c>
      <c r="H39">
        <v>1</v>
      </c>
      <c r="I39" s="88" t="s">
        <v>29</v>
      </c>
      <c r="J39" s="225" t="s">
        <v>2637</v>
      </c>
    </row>
    <row r="40" spans="1:14" x14ac:dyDescent="0.75">
      <c r="A40" t="s">
        <v>8</v>
      </c>
      <c r="B40" t="s">
        <v>59</v>
      </c>
      <c r="C40" t="s">
        <v>129</v>
      </c>
      <c r="D40" t="s">
        <v>59</v>
      </c>
      <c r="E40" s="58"/>
      <c r="F40">
        <v>0</v>
      </c>
      <c r="G40">
        <v>1</v>
      </c>
      <c r="H40">
        <v>1</v>
      </c>
      <c r="I40" s="88" t="s">
        <v>29</v>
      </c>
      <c r="J40" s="225" t="s">
        <v>2625</v>
      </c>
    </row>
    <row r="41" spans="1:14" x14ac:dyDescent="0.75">
      <c r="A41" t="s">
        <v>8</v>
      </c>
      <c r="B41" t="s">
        <v>1857</v>
      </c>
      <c r="C41" t="s">
        <v>1858</v>
      </c>
      <c r="D41" t="s">
        <v>1857</v>
      </c>
      <c r="E41" s="58"/>
      <c r="F41">
        <v>0</v>
      </c>
      <c r="G41">
        <v>1</v>
      </c>
      <c r="H41">
        <v>1</v>
      </c>
      <c r="I41" s="88" t="s">
        <v>29</v>
      </c>
      <c r="J41" s="225" t="s">
        <v>2638</v>
      </c>
    </row>
    <row r="42" spans="1:14" s="244" customFormat="1" x14ac:dyDescent="0.75">
      <c r="A42" s="244" t="s">
        <v>8</v>
      </c>
      <c r="B42" s="244" t="s">
        <v>355</v>
      </c>
      <c r="C42" s="244" t="s">
        <v>356</v>
      </c>
      <c r="D42" s="244" t="s">
        <v>355</v>
      </c>
      <c r="E42" s="244" t="s">
        <v>529</v>
      </c>
      <c r="F42" s="245">
        <v>0</v>
      </c>
      <c r="G42" s="245">
        <v>1</v>
      </c>
      <c r="H42" s="245">
        <v>1</v>
      </c>
      <c r="I42" s="246" t="s">
        <v>29</v>
      </c>
      <c r="J42" s="232" t="s">
        <v>2546</v>
      </c>
      <c r="K42" s="246"/>
      <c r="L42" s="247" t="s">
        <v>2547</v>
      </c>
      <c r="M42" s="248"/>
      <c r="N42" s="246"/>
    </row>
    <row r="43" spans="1:14" x14ac:dyDescent="0.75">
      <c r="A43" s="143" t="s">
        <v>8</v>
      </c>
      <c r="B43" s="143" t="s">
        <v>2629</v>
      </c>
      <c r="C43" t="s">
        <v>253</v>
      </c>
      <c r="D43" s="143" t="s">
        <v>252</v>
      </c>
      <c r="E43" t="s">
        <v>528</v>
      </c>
      <c r="F43" s="223">
        <v>-0.3</v>
      </c>
      <c r="G43" s="223">
        <v>0.6</v>
      </c>
      <c r="H43" s="223">
        <v>0.01</v>
      </c>
      <c r="I43" s="78" t="s">
        <v>254</v>
      </c>
      <c r="J43" s="88" t="s">
        <v>2630</v>
      </c>
      <c r="K43" s="78" t="s">
        <v>489</v>
      </c>
      <c r="L43" s="78" t="s">
        <v>255</v>
      </c>
      <c r="M43" s="228" t="s">
        <v>1427</v>
      </c>
    </row>
    <row r="44" spans="1:14" x14ac:dyDescent="0.75">
      <c r="A44" s="143" t="s">
        <v>8</v>
      </c>
      <c r="B44" s="80" t="s">
        <v>565</v>
      </c>
      <c r="C44" t="s">
        <v>566</v>
      </c>
      <c r="D44" s="80" t="s">
        <v>565</v>
      </c>
      <c r="E44" s="143" t="s">
        <v>567</v>
      </c>
      <c r="F44" s="223">
        <v>0</v>
      </c>
      <c r="G44" s="223">
        <v>0.9</v>
      </c>
      <c r="H44" s="223">
        <v>0.01</v>
      </c>
      <c r="I44" s="78" t="s">
        <v>568</v>
      </c>
      <c r="J44" s="88" t="s">
        <v>1421</v>
      </c>
      <c r="K44" s="78" t="s">
        <v>621</v>
      </c>
      <c r="L44" s="78" t="s">
        <v>620</v>
      </c>
    </row>
    <row r="45" spans="1:14" x14ac:dyDescent="0.75">
      <c r="A45" s="143" t="s">
        <v>8</v>
      </c>
      <c r="B45" s="143" t="s">
        <v>249</v>
      </c>
      <c r="C45" t="s">
        <v>279</v>
      </c>
      <c r="D45" s="143" t="s">
        <v>345</v>
      </c>
      <c r="E45" t="s">
        <v>527</v>
      </c>
      <c r="F45" s="223">
        <v>0</v>
      </c>
      <c r="G45" s="223">
        <v>0.4</v>
      </c>
      <c r="H45" s="223">
        <v>0.01</v>
      </c>
      <c r="I45" s="78" t="s">
        <v>250</v>
      </c>
      <c r="J45" s="88" t="s">
        <v>546</v>
      </c>
      <c r="K45" s="78" t="s">
        <v>490</v>
      </c>
      <c r="L45" s="78" t="s">
        <v>251</v>
      </c>
      <c r="M45" s="233" t="s">
        <v>305</v>
      </c>
    </row>
    <row r="46" spans="1:14" x14ac:dyDescent="0.75">
      <c r="A46" s="143" t="s">
        <v>8</v>
      </c>
      <c r="B46" t="s">
        <v>1026</v>
      </c>
      <c r="C46" t="s">
        <v>1028</v>
      </c>
      <c r="D46" t="s">
        <v>1026</v>
      </c>
      <c r="E46" t="s">
        <v>1029</v>
      </c>
      <c r="F46" s="223">
        <v>0</v>
      </c>
      <c r="G46" s="223">
        <v>0.95</v>
      </c>
      <c r="H46" s="223">
        <v>0.01</v>
      </c>
      <c r="I46" s="78" t="s">
        <v>1030</v>
      </c>
      <c r="J46" s="88" t="s">
        <v>2642</v>
      </c>
      <c r="K46" s="88" t="s">
        <v>210</v>
      </c>
      <c r="L46" s="78"/>
      <c r="M46" s="228" t="s">
        <v>1426</v>
      </c>
    </row>
    <row r="47" spans="1:14" x14ac:dyDescent="0.75">
      <c r="A47" t="s">
        <v>8</v>
      </c>
      <c r="B47" t="s">
        <v>18</v>
      </c>
      <c r="C47" t="s">
        <v>130</v>
      </c>
      <c r="D47" t="s">
        <v>18</v>
      </c>
      <c r="E47" t="s">
        <v>1027</v>
      </c>
      <c r="F47" s="143">
        <v>0</v>
      </c>
      <c r="G47" s="143">
        <v>60</v>
      </c>
      <c r="H47" s="143">
        <v>1</v>
      </c>
      <c r="I47" s="143" t="str">
        <f>UnitControlCenter!$B$51</f>
        <v>$/MWh</v>
      </c>
      <c r="J47" s="88" t="s">
        <v>2626</v>
      </c>
      <c r="K47" s="88" t="s">
        <v>210</v>
      </c>
      <c r="L47" s="78" t="s">
        <v>211</v>
      </c>
      <c r="M47" s="228" t="s">
        <v>149</v>
      </c>
    </row>
    <row r="48" spans="1:14" x14ac:dyDescent="0.75">
      <c r="A48" t="s">
        <v>8</v>
      </c>
      <c r="B48" t="s">
        <v>1740</v>
      </c>
      <c r="C48" t="s">
        <v>1741</v>
      </c>
      <c r="D48" t="s">
        <v>1742</v>
      </c>
      <c r="E48" t="s">
        <v>1743</v>
      </c>
      <c r="F48" s="8">
        <v>0</v>
      </c>
      <c r="G48" s="8">
        <v>1</v>
      </c>
      <c r="H48" s="8">
        <v>0.01</v>
      </c>
      <c r="I48" s="143" t="s">
        <v>1744</v>
      </c>
      <c r="J48" s="88" t="s">
        <v>1745</v>
      </c>
      <c r="K48" s="88"/>
      <c r="L48" s="78"/>
      <c r="M48" s="228"/>
    </row>
    <row r="49" spans="1:14" x14ac:dyDescent="0.75">
      <c r="A49" t="s">
        <v>8</v>
      </c>
      <c r="B49" t="s">
        <v>2586</v>
      </c>
      <c r="C49" t="s">
        <v>2588</v>
      </c>
      <c r="D49" t="s">
        <v>1795</v>
      </c>
      <c r="E49" t="s">
        <v>2589</v>
      </c>
      <c r="F49" s="217">
        <v>-100</v>
      </c>
      <c r="G49">
        <v>100</v>
      </c>
      <c r="H49">
        <v>1</v>
      </c>
      <c r="I49" s="88" t="s">
        <v>1833</v>
      </c>
      <c r="J49" s="88" t="s">
        <v>2621</v>
      </c>
      <c r="K49" s="88"/>
      <c r="L49" s="78"/>
      <c r="M49" s="228"/>
    </row>
    <row r="50" spans="1:14" x14ac:dyDescent="0.75">
      <c r="A50" t="s">
        <v>8</v>
      </c>
      <c r="B50" t="s">
        <v>1796</v>
      </c>
      <c r="C50" t="s">
        <v>1794</v>
      </c>
      <c r="D50" t="s">
        <v>1795</v>
      </c>
      <c r="E50" t="s">
        <v>1799</v>
      </c>
      <c r="F50" s="217">
        <v>-100</v>
      </c>
      <c r="G50">
        <v>100</v>
      </c>
      <c r="H50">
        <v>1</v>
      </c>
      <c r="I50" t="s">
        <v>1802</v>
      </c>
      <c r="J50" s="88" t="s">
        <v>1954</v>
      </c>
      <c r="K50" s="88"/>
      <c r="L50" s="88"/>
      <c r="M50" s="228"/>
    </row>
    <row r="51" spans="1:14" x14ac:dyDescent="0.75">
      <c r="A51" t="s">
        <v>8</v>
      </c>
      <c r="B51" t="s">
        <v>1797</v>
      </c>
      <c r="C51" t="s">
        <v>1798</v>
      </c>
      <c r="D51" t="s">
        <v>1795</v>
      </c>
      <c r="E51" t="s">
        <v>1800</v>
      </c>
      <c r="F51" s="106">
        <v>-1</v>
      </c>
      <c r="G51" s="8">
        <v>1</v>
      </c>
      <c r="H51" s="8">
        <v>0.01</v>
      </c>
      <c r="I51" s="143" t="s">
        <v>1801</v>
      </c>
      <c r="J51" s="88" t="s">
        <v>2627</v>
      </c>
      <c r="K51" s="88"/>
      <c r="L51" s="78"/>
      <c r="M51" s="228"/>
    </row>
    <row r="52" spans="1:14" x14ac:dyDescent="0.75">
      <c r="A52" t="s">
        <v>8</v>
      </c>
      <c r="B52" t="s">
        <v>1803</v>
      </c>
      <c r="C52" t="s">
        <v>1804</v>
      </c>
      <c r="D52" t="s">
        <v>1803</v>
      </c>
      <c r="E52" t="s">
        <v>1805</v>
      </c>
      <c r="F52">
        <v>-100</v>
      </c>
      <c r="G52">
        <v>100</v>
      </c>
      <c r="H52">
        <v>1</v>
      </c>
      <c r="I52" s="143" t="s">
        <v>1806</v>
      </c>
      <c r="J52" s="88" t="s">
        <v>2599</v>
      </c>
      <c r="K52" s="88"/>
      <c r="L52" s="78"/>
      <c r="M52" s="228"/>
    </row>
    <row r="53" spans="1:14" x14ac:dyDescent="0.75">
      <c r="A53" t="s">
        <v>9</v>
      </c>
      <c r="B53" t="s">
        <v>1446</v>
      </c>
      <c r="C53" t="s">
        <v>1411</v>
      </c>
      <c r="D53" t="s">
        <v>1446</v>
      </c>
      <c r="E53" t="s">
        <v>1412</v>
      </c>
      <c r="F53" s="223">
        <v>0</v>
      </c>
      <c r="G53" s="223">
        <v>0.5</v>
      </c>
      <c r="H53" s="223">
        <v>0.01</v>
      </c>
      <c r="I53" s="78" t="s">
        <v>1410</v>
      </c>
      <c r="J53" s="88" t="s">
        <v>1447</v>
      </c>
    </row>
    <row r="54" spans="1:14" x14ac:dyDescent="0.75">
      <c r="A54" t="s">
        <v>9</v>
      </c>
      <c r="B54" t="s">
        <v>26</v>
      </c>
      <c r="C54" t="s">
        <v>1260</v>
      </c>
      <c r="D54" t="s">
        <v>1261</v>
      </c>
      <c r="E54" t="s">
        <v>1259</v>
      </c>
      <c r="F54" s="8">
        <v>0</v>
      </c>
      <c r="G54" s="8">
        <v>1</v>
      </c>
      <c r="H54" s="8">
        <v>0.01</v>
      </c>
      <c r="I54" s="88" t="s">
        <v>1053</v>
      </c>
      <c r="J54" s="88" t="s">
        <v>2628</v>
      </c>
      <c r="K54" s="88" t="s">
        <v>237</v>
      </c>
      <c r="L54" s="78" t="s">
        <v>238</v>
      </c>
    </row>
    <row r="55" spans="1:14" s="112" customFormat="1" x14ac:dyDescent="0.75">
      <c r="A55" s="112" t="s">
        <v>9</v>
      </c>
      <c r="B55" s="112" t="s">
        <v>1948</v>
      </c>
      <c r="C55" s="112" t="s">
        <v>1947</v>
      </c>
      <c r="D55" s="112" t="s">
        <v>1261</v>
      </c>
      <c r="E55" s="112" t="s">
        <v>1949</v>
      </c>
      <c r="F55" s="112">
        <v>0</v>
      </c>
      <c r="G55" s="112">
        <v>1</v>
      </c>
      <c r="H55" s="112">
        <v>1</v>
      </c>
      <c r="I55" s="237" t="s">
        <v>29</v>
      </c>
      <c r="J55" s="237" t="s">
        <v>2622</v>
      </c>
      <c r="K55" s="237" t="s">
        <v>237</v>
      </c>
      <c r="L55" s="242" t="s">
        <v>238</v>
      </c>
      <c r="M55" s="238"/>
    </row>
    <row r="56" spans="1:14" x14ac:dyDescent="0.75">
      <c r="A56" t="s">
        <v>9</v>
      </c>
      <c r="B56" t="s">
        <v>20</v>
      </c>
      <c r="C56" t="s">
        <v>1008</v>
      </c>
      <c r="D56" t="s">
        <v>20</v>
      </c>
      <c r="E56" t="s">
        <v>1009</v>
      </c>
      <c r="F56" s="8">
        <v>0</v>
      </c>
      <c r="G56" s="8">
        <v>1</v>
      </c>
      <c r="H56" s="8">
        <v>0.01</v>
      </c>
      <c r="I56" s="88" t="s">
        <v>33</v>
      </c>
      <c r="J56" s="88" t="s">
        <v>633</v>
      </c>
      <c r="K56" s="88" t="s">
        <v>212</v>
      </c>
      <c r="L56" s="78" t="s">
        <v>213</v>
      </c>
      <c r="M56" s="228" t="s">
        <v>634</v>
      </c>
    </row>
    <row r="57" spans="1:14" x14ac:dyDescent="0.75">
      <c r="A57" t="s">
        <v>9</v>
      </c>
      <c r="B57" t="s">
        <v>24</v>
      </c>
      <c r="C57" t="s">
        <v>280</v>
      </c>
      <c r="D57" t="s">
        <v>24</v>
      </c>
      <c r="E57" t="s">
        <v>525</v>
      </c>
      <c r="F57" s="8">
        <v>0</v>
      </c>
      <c r="G57" s="8">
        <v>1</v>
      </c>
      <c r="H57" s="8">
        <v>0.01</v>
      </c>
      <c r="I57" s="88" t="s">
        <v>33</v>
      </c>
      <c r="J57" s="88" t="s">
        <v>547</v>
      </c>
      <c r="K57" s="88" t="s">
        <v>214</v>
      </c>
      <c r="L57" s="78" t="s">
        <v>215</v>
      </c>
      <c r="M57" s="228" t="s">
        <v>150</v>
      </c>
    </row>
    <row r="58" spans="1:14" x14ac:dyDescent="0.75">
      <c r="A58" t="s">
        <v>9</v>
      </c>
      <c r="B58" t="s">
        <v>22</v>
      </c>
      <c r="C58" t="s">
        <v>58</v>
      </c>
      <c r="D58" t="s">
        <v>22</v>
      </c>
      <c r="E58" t="s">
        <v>524</v>
      </c>
      <c r="F58" s="8">
        <v>0</v>
      </c>
      <c r="G58" s="8">
        <v>1</v>
      </c>
      <c r="H58" s="8">
        <v>0.01</v>
      </c>
      <c r="I58" s="88" t="s">
        <v>33</v>
      </c>
      <c r="J58" s="88" t="s">
        <v>548</v>
      </c>
      <c r="K58" s="88" t="s">
        <v>216</v>
      </c>
      <c r="L58" s="78" t="s">
        <v>217</v>
      </c>
      <c r="M58" s="228" t="s">
        <v>150</v>
      </c>
    </row>
    <row r="59" spans="1:14" x14ac:dyDescent="0.75">
      <c r="A59" t="s">
        <v>9</v>
      </c>
      <c r="B59" t="s">
        <v>101</v>
      </c>
      <c r="C59" t="s">
        <v>281</v>
      </c>
      <c r="D59" t="s">
        <v>101</v>
      </c>
      <c r="E59" t="s">
        <v>523</v>
      </c>
      <c r="F59" s="8">
        <v>0</v>
      </c>
      <c r="G59" s="8">
        <v>0.25</v>
      </c>
      <c r="H59" s="8">
        <v>0.01</v>
      </c>
      <c r="I59" s="88" t="s">
        <v>30</v>
      </c>
      <c r="J59" s="88" t="s">
        <v>1265</v>
      </c>
      <c r="K59" s="88" t="s">
        <v>218</v>
      </c>
      <c r="L59" s="78" t="s">
        <v>219</v>
      </c>
      <c r="M59" s="233" t="s">
        <v>502</v>
      </c>
      <c r="N59" s="78" t="s">
        <v>502</v>
      </c>
    </row>
    <row r="60" spans="1:14" x14ac:dyDescent="0.75">
      <c r="A60" t="s">
        <v>9</v>
      </c>
      <c r="B60" t="s">
        <v>23</v>
      </c>
      <c r="C60" t="s">
        <v>282</v>
      </c>
      <c r="D60" t="s">
        <v>23</v>
      </c>
      <c r="E60" t="s">
        <v>522</v>
      </c>
      <c r="F60" s="8">
        <v>0</v>
      </c>
      <c r="G60" s="8">
        <v>1</v>
      </c>
      <c r="H60" s="8">
        <v>0.01</v>
      </c>
      <c r="I60" s="88" t="s">
        <v>33</v>
      </c>
      <c r="J60" s="88" t="s">
        <v>549</v>
      </c>
      <c r="K60" s="88" t="s">
        <v>220</v>
      </c>
      <c r="L60" s="78" t="s">
        <v>221</v>
      </c>
      <c r="M60" s="228" t="s">
        <v>150</v>
      </c>
    </row>
    <row r="61" spans="1:14" x14ac:dyDescent="0.75">
      <c r="A61" t="s">
        <v>9</v>
      </c>
      <c r="B61" t="s">
        <v>1703</v>
      </c>
      <c r="C61" t="s">
        <v>1705</v>
      </c>
      <c r="D61" t="s">
        <v>1703</v>
      </c>
      <c r="E61" t="s">
        <v>1707</v>
      </c>
      <c r="F61" s="106">
        <v>0</v>
      </c>
      <c r="G61" s="106">
        <v>1</v>
      </c>
      <c r="H61" s="8">
        <v>0.01</v>
      </c>
      <c r="I61" s="88" t="s">
        <v>654</v>
      </c>
      <c r="J61" s="88" t="s">
        <v>1710</v>
      </c>
      <c r="K61" s="88" t="s">
        <v>222</v>
      </c>
      <c r="L61" s="78" t="s">
        <v>942</v>
      </c>
      <c r="M61" s="228"/>
    </row>
    <row r="62" spans="1:14" x14ac:dyDescent="0.75">
      <c r="A62" s="143" t="s">
        <v>9</v>
      </c>
      <c r="B62" s="143" t="s">
        <v>1013</v>
      </c>
      <c r="C62" t="s">
        <v>1016</v>
      </c>
      <c r="D62" s="143" t="s">
        <v>1020</v>
      </c>
      <c r="E62" s="143" t="s">
        <v>1021</v>
      </c>
      <c r="F62" s="223">
        <v>0</v>
      </c>
      <c r="G62" s="223">
        <v>1</v>
      </c>
      <c r="H62" s="223">
        <v>0.01</v>
      </c>
      <c r="I62" s="78" t="s">
        <v>33</v>
      </c>
      <c r="J62" s="78" t="s">
        <v>1842</v>
      </c>
      <c r="K62" s="78" t="s">
        <v>504</v>
      </c>
      <c r="L62" s="78" t="s">
        <v>505</v>
      </c>
      <c r="M62" s="233" t="s">
        <v>150</v>
      </c>
    </row>
    <row r="63" spans="1:14" x14ac:dyDescent="0.75">
      <c r="A63" s="143" t="s">
        <v>9</v>
      </c>
      <c r="B63" s="143" t="s">
        <v>1014</v>
      </c>
      <c r="C63" t="s">
        <v>1017</v>
      </c>
      <c r="D63" s="143" t="s">
        <v>1020</v>
      </c>
      <c r="E63" s="143" t="s">
        <v>1022</v>
      </c>
      <c r="F63" s="223">
        <v>0</v>
      </c>
      <c r="G63" s="223">
        <v>1</v>
      </c>
      <c r="H63" s="223">
        <v>0.01</v>
      </c>
      <c r="I63" s="78" t="s">
        <v>33</v>
      </c>
      <c r="J63" s="78" t="s">
        <v>1843</v>
      </c>
      <c r="K63" s="78" t="s">
        <v>504</v>
      </c>
      <c r="L63" s="78" t="s">
        <v>505</v>
      </c>
      <c r="M63" s="233"/>
    </row>
    <row r="64" spans="1:14" x14ac:dyDescent="0.75">
      <c r="A64" s="143" t="s">
        <v>9</v>
      </c>
      <c r="B64" s="143" t="s">
        <v>1015</v>
      </c>
      <c r="C64" t="s">
        <v>1018</v>
      </c>
      <c r="D64" s="143" t="s">
        <v>1020</v>
      </c>
      <c r="E64" s="143" t="s">
        <v>1023</v>
      </c>
      <c r="F64" s="223">
        <v>0</v>
      </c>
      <c r="G64" s="223">
        <v>1</v>
      </c>
      <c r="H64" s="223">
        <v>0.01</v>
      </c>
      <c r="I64" s="78" t="s">
        <v>33</v>
      </c>
      <c r="J64" s="78" t="s">
        <v>1844</v>
      </c>
      <c r="K64" s="78" t="s">
        <v>504</v>
      </c>
      <c r="L64" s="78" t="s">
        <v>505</v>
      </c>
      <c r="M64" s="233"/>
    </row>
    <row r="65" spans="1:14" x14ac:dyDescent="0.75">
      <c r="A65" s="143" t="s">
        <v>9</v>
      </c>
      <c r="B65" s="143" t="s">
        <v>1025</v>
      </c>
      <c r="C65" t="s">
        <v>1019</v>
      </c>
      <c r="D65" s="143" t="s">
        <v>1020</v>
      </c>
      <c r="E65" s="143" t="s">
        <v>1024</v>
      </c>
      <c r="F65" s="223">
        <v>0</v>
      </c>
      <c r="G65" s="223">
        <v>1</v>
      </c>
      <c r="H65" s="223">
        <v>0.01</v>
      </c>
      <c r="I65" s="78" t="s">
        <v>33</v>
      </c>
      <c r="J65" s="78" t="s">
        <v>1845</v>
      </c>
      <c r="K65" s="78" t="s">
        <v>504</v>
      </c>
      <c r="L65" s="78" t="s">
        <v>505</v>
      </c>
      <c r="M65" s="233"/>
    </row>
    <row r="66" spans="1:14" s="112" customFormat="1" x14ac:dyDescent="0.75">
      <c r="A66" s="112" t="s">
        <v>9</v>
      </c>
      <c r="B66" s="112" t="s">
        <v>1904</v>
      </c>
      <c r="C66" s="112" t="s">
        <v>1925</v>
      </c>
      <c r="D66" s="112" t="s">
        <v>1904</v>
      </c>
      <c r="E66" s="236" t="s">
        <v>1905</v>
      </c>
      <c r="F66" s="249">
        <v>0</v>
      </c>
      <c r="G66" s="249">
        <v>1</v>
      </c>
      <c r="H66" s="249">
        <v>0.01</v>
      </c>
      <c r="I66" s="242" t="s">
        <v>33</v>
      </c>
      <c r="J66" s="242" t="s">
        <v>1906</v>
      </c>
      <c r="K66" s="242"/>
      <c r="L66" s="242"/>
      <c r="M66" s="250"/>
    </row>
    <row r="67" spans="1:14" x14ac:dyDescent="0.75">
      <c r="A67" t="s">
        <v>9</v>
      </c>
      <c r="B67" t="s">
        <v>1704</v>
      </c>
      <c r="C67" t="s">
        <v>1706</v>
      </c>
      <c r="D67" t="s">
        <v>1704</v>
      </c>
      <c r="E67" t="s">
        <v>1708</v>
      </c>
      <c r="F67" s="106">
        <v>0</v>
      </c>
      <c r="G67" s="106">
        <v>1</v>
      </c>
      <c r="H67" s="8">
        <v>0.01</v>
      </c>
      <c r="I67" s="88" t="s">
        <v>654</v>
      </c>
      <c r="J67" s="88" t="s">
        <v>1709</v>
      </c>
      <c r="K67" s="88" t="s">
        <v>222</v>
      </c>
      <c r="L67" s="78" t="s">
        <v>942</v>
      </c>
      <c r="M67" s="228"/>
    </row>
    <row r="68" spans="1:14" x14ac:dyDescent="0.75">
      <c r="A68" t="s">
        <v>9</v>
      </c>
      <c r="B68" t="s">
        <v>679</v>
      </c>
      <c r="C68" t="s">
        <v>678</v>
      </c>
      <c r="D68" t="s">
        <v>679</v>
      </c>
      <c r="E68" t="s">
        <v>681</v>
      </c>
      <c r="F68" s="8">
        <v>0</v>
      </c>
      <c r="G68" s="8">
        <v>1</v>
      </c>
      <c r="H68" s="8">
        <v>0.01</v>
      </c>
      <c r="I68" s="88" t="s">
        <v>682</v>
      </c>
      <c r="J68" s="88" t="s">
        <v>1422</v>
      </c>
      <c r="K68" s="88"/>
      <c r="L68" s="78" t="s">
        <v>937</v>
      </c>
      <c r="M68" s="228" t="s">
        <v>1425</v>
      </c>
    </row>
    <row r="69" spans="1:14" x14ac:dyDescent="0.75">
      <c r="A69" t="s">
        <v>9</v>
      </c>
      <c r="B69" t="s">
        <v>21</v>
      </c>
      <c r="C69" t="s">
        <v>283</v>
      </c>
      <c r="D69" s="15" t="s">
        <v>346</v>
      </c>
      <c r="E69" t="s">
        <v>521</v>
      </c>
      <c r="F69" s="8">
        <v>0</v>
      </c>
      <c r="G69" s="8">
        <v>1</v>
      </c>
      <c r="H69" s="8">
        <v>0.01</v>
      </c>
      <c r="I69" s="88" t="s">
        <v>33</v>
      </c>
      <c r="J69" s="88" t="s">
        <v>2595</v>
      </c>
      <c r="K69" s="88" t="s">
        <v>223</v>
      </c>
      <c r="L69" s="78" t="s">
        <v>224</v>
      </c>
      <c r="M69" s="228"/>
    </row>
    <row r="70" spans="1:14" x14ac:dyDescent="0.75">
      <c r="A70" t="s">
        <v>9</v>
      </c>
      <c r="B70" t="s">
        <v>19</v>
      </c>
      <c r="C70" t="s">
        <v>284</v>
      </c>
      <c r="D70" s="15" t="s">
        <v>346</v>
      </c>
      <c r="E70" t="s">
        <v>520</v>
      </c>
      <c r="F70" s="8">
        <v>0</v>
      </c>
      <c r="G70" s="8">
        <v>1</v>
      </c>
      <c r="H70" s="8">
        <v>0.01</v>
      </c>
      <c r="I70" s="88" t="s">
        <v>33</v>
      </c>
      <c r="J70" s="88" t="s">
        <v>1841</v>
      </c>
      <c r="K70" s="88" t="s">
        <v>225</v>
      </c>
      <c r="L70" s="78" t="s">
        <v>226</v>
      </c>
      <c r="M70" s="228"/>
    </row>
    <row r="71" spans="1:14" x14ac:dyDescent="0.75">
      <c r="A71" t="s">
        <v>9</v>
      </c>
      <c r="B71" t="s">
        <v>1454</v>
      </c>
      <c r="C71" t="s">
        <v>1455</v>
      </c>
      <c r="D71" t="s">
        <v>1454</v>
      </c>
      <c r="E71" t="s">
        <v>1456</v>
      </c>
      <c r="F71" s="8">
        <v>0</v>
      </c>
      <c r="G71" s="8">
        <v>1</v>
      </c>
      <c r="H71" s="8">
        <v>0.01</v>
      </c>
      <c r="I71" s="88" t="s">
        <v>33</v>
      </c>
      <c r="J71" s="88" t="s">
        <v>1846</v>
      </c>
      <c r="K71" s="88"/>
      <c r="L71" s="78"/>
      <c r="M71" s="228"/>
    </row>
    <row r="72" spans="1:14" s="112" customFormat="1" x14ac:dyDescent="0.75">
      <c r="A72" s="112" t="s">
        <v>9</v>
      </c>
      <c r="B72" s="112" t="s">
        <v>2582</v>
      </c>
      <c r="C72" s="112" t="s">
        <v>1941</v>
      </c>
      <c r="D72" s="112" t="s">
        <v>2583</v>
      </c>
      <c r="E72" s="112" t="s">
        <v>2584</v>
      </c>
      <c r="F72" s="251">
        <v>0</v>
      </c>
      <c r="G72" s="251">
        <v>1</v>
      </c>
      <c r="H72" s="251">
        <v>1</v>
      </c>
      <c r="I72" s="237" t="s">
        <v>29</v>
      </c>
      <c r="J72" s="237" t="s">
        <v>2620</v>
      </c>
      <c r="K72" s="237"/>
      <c r="L72" s="242"/>
      <c r="M72" s="252"/>
    </row>
    <row r="73" spans="1:14" x14ac:dyDescent="0.75">
      <c r="A73" t="s">
        <v>9</v>
      </c>
      <c r="B73" t="s">
        <v>731</v>
      </c>
      <c r="C73" t="s">
        <v>732</v>
      </c>
      <c r="D73" t="s">
        <v>732</v>
      </c>
      <c r="E73" t="s">
        <v>733</v>
      </c>
      <c r="F73" s="8">
        <v>0</v>
      </c>
      <c r="G73" s="8">
        <v>1</v>
      </c>
      <c r="H73" s="8">
        <v>0.01</v>
      </c>
      <c r="I73" s="88" t="s">
        <v>734</v>
      </c>
      <c r="J73" s="232" t="str">
        <f>_xlfn.XLOOKUP($C73,'State Policy Descriptions'!$C:$C,'State Policy Descriptions'!$L:$L,0,1,1)</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K73" s="88"/>
      <c r="L73" s="78" t="s">
        <v>938</v>
      </c>
      <c r="M73" s="228" t="s">
        <v>150</v>
      </c>
    </row>
    <row r="74" spans="1:14" x14ac:dyDescent="0.75">
      <c r="A74" t="s">
        <v>132</v>
      </c>
      <c r="B74" t="s">
        <v>134</v>
      </c>
      <c r="C74" t="s">
        <v>428</v>
      </c>
      <c r="D74" t="s">
        <v>134</v>
      </c>
      <c r="E74" t="s">
        <v>519</v>
      </c>
      <c r="F74" s="8">
        <v>0</v>
      </c>
      <c r="G74" s="8">
        <v>1</v>
      </c>
      <c r="H74" s="8">
        <v>0.01</v>
      </c>
      <c r="I74" s="88" t="s">
        <v>33</v>
      </c>
      <c r="J74" s="232"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179 thousand acres per year in 2050.</v>
      </c>
      <c r="K74" s="88" t="s">
        <v>227</v>
      </c>
      <c r="L74" s="78" t="s">
        <v>228</v>
      </c>
      <c r="M74" s="228" t="s">
        <v>150</v>
      </c>
      <c r="N74" s="88" t="s">
        <v>183</v>
      </c>
    </row>
    <row r="75" spans="1:14" x14ac:dyDescent="0.75">
      <c r="A75" t="s">
        <v>132</v>
      </c>
      <c r="B75" t="s">
        <v>256</v>
      </c>
      <c r="C75" t="s">
        <v>435</v>
      </c>
      <c r="D75" t="s">
        <v>256</v>
      </c>
      <c r="E75" t="s">
        <v>518</v>
      </c>
      <c r="F75" s="8">
        <v>0</v>
      </c>
      <c r="G75" s="8">
        <v>1</v>
      </c>
      <c r="H75" s="8">
        <v>0.01</v>
      </c>
      <c r="I75" s="88" t="s">
        <v>33</v>
      </c>
      <c r="J75" s="88" t="s">
        <v>1490</v>
      </c>
      <c r="K75" s="88" t="s">
        <v>310</v>
      </c>
      <c r="L75" s="78" t="s">
        <v>311</v>
      </c>
      <c r="M75" s="228"/>
      <c r="N75" s="88"/>
    </row>
    <row r="76" spans="1:14" x14ac:dyDescent="0.75">
      <c r="A76" t="s">
        <v>132</v>
      </c>
      <c r="B76" t="s">
        <v>1588</v>
      </c>
      <c r="C76" t="s">
        <v>432</v>
      </c>
      <c r="D76" t="s">
        <v>1588</v>
      </c>
      <c r="E76" t="s">
        <v>517</v>
      </c>
      <c r="F76" s="8">
        <v>0</v>
      </c>
      <c r="G76" s="8">
        <v>1</v>
      </c>
      <c r="H76" s="8">
        <v>0.01</v>
      </c>
      <c r="I76" s="88" t="s">
        <v>33</v>
      </c>
      <c r="J76" s="88" t="s">
        <v>1589</v>
      </c>
      <c r="K76" s="88"/>
      <c r="L76" s="78" t="s">
        <v>943</v>
      </c>
      <c r="M76" s="228" t="s">
        <v>1590</v>
      </c>
      <c r="N76" s="88"/>
    </row>
    <row r="77" spans="1:14" x14ac:dyDescent="0.75">
      <c r="A77" t="s">
        <v>132</v>
      </c>
      <c r="B77" t="s">
        <v>184</v>
      </c>
      <c r="C77" t="s">
        <v>429</v>
      </c>
      <c r="D77" t="s">
        <v>184</v>
      </c>
      <c r="E77" t="s">
        <v>516</v>
      </c>
      <c r="F77" s="8">
        <v>0</v>
      </c>
      <c r="G77" s="8">
        <v>1</v>
      </c>
      <c r="H77" s="8">
        <v>0.01</v>
      </c>
      <c r="I77" s="88" t="s">
        <v>33</v>
      </c>
      <c r="J77" s="88" t="s">
        <v>550</v>
      </c>
      <c r="K77" s="88" t="s">
        <v>229</v>
      </c>
      <c r="L77" s="78" t="s">
        <v>230</v>
      </c>
      <c r="M77" s="228" t="s">
        <v>150</v>
      </c>
      <c r="N77" s="88"/>
    </row>
    <row r="78" spans="1:14" x14ac:dyDescent="0.75">
      <c r="A78" t="s">
        <v>132</v>
      </c>
      <c r="B78" t="s">
        <v>1010</v>
      </c>
      <c r="C78" t="s">
        <v>1011</v>
      </c>
      <c r="D78" t="s">
        <v>1010</v>
      </c>
      <c r="E78" t="s">
        <v>1012</v>
      </c>
      <c r="F78" s="8">
        <v>0</v>
      </c>
      <c r="G78" s="8">
        <v>1</v>
      </c>
      <c r="H78" s="8">
        <v>0.01</v>
      </c>
      <c r="I78" s="88" t="s">
        <v>33</v>
      </c>
      <c r="J78" s="88" t="s">
        <v>1867</v>
      </c>
      <c r="K78" s="88" t="s">
        <v>231</v>
      </c>
      <c r="L78" s="78" t="s">
        <v>232</v>
      </c>
      <c r="M78" s="228" t="s">
        <v>150</v>
      </c>
      <c r="N78" s="88"/>
    </row>
    <row r="79" spans="1:14" x14ac:dyDescent="0.75">
      <c r="A79" t="s">
        <v>132</v>
      </c>
      <c r="B79" t="s">
        <v>1591</v>
      </c>
      <c r="C79" t="s">
        <v>1535</v>
      </c>
      <c r="D79" t="s">
        <v>1591</v>
      </c>
      <c r="E79" t="s">
        <v>1536</v>
      </c>
      <c r="F79" s="8">
        <v>0</v>
      </c>
      <c r="G79" s="8">
        <v>1</v>
      </c>
      <c r="H79" s="8">
        <v>0.01</v>
      </c>
      <c r="I79" s="88" t="s">
        <v>33</v>
      </c>
      <c r="J79" s="88" t="s">
        <v>1592</v>
      </c>
      <c r="K79" s="88"/>
      <c r="L79" s="78"/>
      <c r="M79" s="228"/>
      <c r="N79" s="88"/>
    </row>
    <row r="80" spans="1:14" x14ac:dyDescent="0.75">
      <c r="A80" t="s">
        <v>132</v>
      </c>
      <c r="B80" t="s">
        <v>135</v>
      </c>
      <c r="C80" t="s">
        <v>430</v>
      </c>
      <c r="D80" t="s">
        <v>135</v>
      </c>
      <c r="E80" t="s">
        <v>515</v>
      </c>
      <c r="F80" s="8">
        <v>0</v>
      </c>
      <c r="G80" s="8">
        <v>1</v>
      </c>
      <c r="H80" s="8">
        <v>0.01</v>
      </c>
      <c r="I80" s="88" t="s">
        <v>33</v>
      </c>
      <c r="J80" s="88" t="s">
        <v>2633</v>
      </c>
      <c r="K80" s="88" t="s">
        <v>233</v>
      </c>
      <c r="L80" s="78" t="s">
        <v>234</v>
      </c>
      <c r="M80" s="228" t="s">
        <v>150</v>
      </c>
      <c r="N80" s="88"/>
    </row>
    <row r="81" spans="1:14" x14ac:dyDescent="0.75">
      <c r="A81" t="s">
        <v>132</v>
      </c>
      <c r="B81" t="s">
        <v>133</v>
      </c>
      <c r="C81" t="s">
        <v>1043</v>
      </c>
      <c r="D81" t="s">
        <v>133</v>
      </c>
      <c r="E81" t="s">
        <v>514</v>
      </c>
      <c r="F81" s="8">
        <v>0</v>
      </c>
      <c r="G81" s="8">
        <v>1</v>
      </c>
      <c r="H81" s="8">
        <v>0.01</v>
      </c>
      <c r="I81" s="88" t="s">
        <v>33</v>
      </c>
      <c r="J81" s="88" t="s">
        <v>1868</v>
      </c>
      <c r="K81" s="88" t="s">
        <v>235</v>
      </c>
      <c r="L81" s="78" t="s">
        <v>236</v>
      </c>
      <c r="M81" s="228" t="s">
        <v>150</v>
      </c>
      <c r="N81" s="88"/>
    </row>
    <row r="82" spans="1:14" x14ac:dyDescent="0.75">
      <c r="A82" t="s">
        <v>132</v>
      </c>
      <c r="B82" t="s">
        <v>1585</v>
      </c>
      <c r="C82" t="s">
        <v>431</v>
      </c>
      <c r="D82" t="s">
        <v>1585</v>
      </c>
      <c r="E82" t="s">
        <v>513</v>
      </c>
      <c r="F82" s="8">
        <v>0</v>
      </c>
      <c r="G82" s="8">
        <v>1</v>
      </c>
      <c r="H82" s="8">
        <v>0.01</v>
      </c>
      <c r="I82" s="88" t="s">
        <v>33</v>
      </c>
      <c r="J82" s="88" t="s">
        <v>1586</v>
      </c>
      <c r="K82" s="88"/>
      <c r="L82" s="78" t="s">
        <v>944</v>
      </c>
      <c r="M82" s="228" t="s">
        <v>1587</v>
      </c>
      <c r="N82" s="88"/>
    </row>
    <row r="83" spans="1:14" x14ac:dyDescent="0.75">
      <c r="A83" t="s">
        <v>132</v>
      </c>
      <c r="B83" t="s">
        <v>683</v>
      </c>
      <c r="C83" t="s">
        <v>684</v>
      </c>
      <c r="D83" t="s">
        <v>683</v>
      </c>
      <c r="E83" t="s">
        <v>685</v>
      </c>
      <c r="F83" s="8">
        <v>0</v>
      </c>
      <c r="G83" s="8">
        <v>1</v>
      </c>
      <c r="H83" s="8">
        <v>0.01</v>
      </c>
      <c r="I83" s="88" t="s">
        <v>686</v>
      </c>
      <c r="J83" s="88" t="s">
        <v>1457</v>
      </c>
      <c r="K83" s="88"/>
      <c r="L83" s="78" t="s">
        <v>939</v>
      </c>
      <c r="M83" s="102" t="s">
        <v>687</v>
      </c>
      <c r="N83" s="88"/>
    </row>
    <row r="84" spans="1:14" x14ac:dyDescent="0.75">
      <c r="A84" s="143" t="s">
        <v>720</v>
      </c>
      <c r="B84" s="143" t="s">
        <v>723</v>
      </c>
      <c r="C84" t="s">
        <v>285</v>
      </c>
      <c r="D84" s="143" t="s">
        <v>722</v>
      </c>
      <c r="E84" t="s">
        <v>512</v>
      </c>
      <c r="F84" s="223">
        <v>0</v>
      </c>
      <c r="G84" s="223">
        <v>1</v>
      </c>
      <c r="H84" s="223">
        <v>0.01</v>
      </c>
      <c r="I84" s="78" t="s">
        <v>57</v>
      </c>
      <c r="J84" s="78" t="s">
        <v>551</v>
      </c>
      <c r="K84" s="78" t="s">
        <v>241</v>
      </c>
      <c r="L84" s="78" t="s">
        <v>242</v>
      </c>
      <c r="M84" s="228" t="s">
        <v>150</v>
      </c>
      <c r="N84" s="78"/>
    </row>
    <row r="85" spans="1:14" x14ac:dyDescent="0.75">
      <c r="A85" s="143" t="s">
        <v>720</v>
      </c>
      <c r="B85" s="143" t="s">
        <v>1892</v>
      </c>
      <c r="C85" t="s">
        <v>979</v>
      </c>
      <c r="D85" s="143" t="s">
        <v>347</v>
      </c>
      <c r="E85" t="s">
        <v>977</v>
      </c>
      <c r="F85" s="223">
        <v>0</v>
      </c>
      <c r="G85" s="223">
        <v>1</v>
      </c>
      <c r="H85" s="223">
        <v>0.01</v>
      </c>
      <c r="I85" s="88" t="s">
        <v>978</v>
      </c>
      <c r="J85" s="78" t="s">
        <v>1847</v>
      </c>
      <c r="K85" s="78" t="s">
        <v>340</v>
      </c>
      <c r="L85" s="78" t="s">
        <v>940</v>
      </c>
      <c r="M85" s="228" t="s">
        <v>150</v>
      </c>
      <c r="N85" s="78"/>
    </row>
    <row r="86" spans="1:14" x14ac:dyDescent="0.75">
      <c r="A86" s="143" t="s">
        <v>720</v>
      </c>
      <c r="B86" s="143" t="s">
        <v>1945</v>
      </c>
      <c r="C86" t="s">
        <v>721</v>
      </c>
      <c r="D86" s="143" t="s">
        <v>1945</v>
      </c>
      <c r="E86" t="s">
        <v>724</v>
      </c>
      <c r="F86" s="223">
        <v>0</v>
      </c>
      <c r="G86" s="223">
        <v>1</v>
      </c>
      <c r="H86" s="223">
        <v>0.01</v>
      </c>
      <c r="I86" s="88" t="s">
        <v>725</v>
      </c>
      <c r="J86" s="78" t="s">
        <v>2647</v>
      </c>
      <c r="K86" s="78"/>
      <c r="L86" s="78" t="s">
        <v>941</v>
      </c>
      <c r="M86" s="228"/>
      <c r="N86" s="78"/>
    </row>
    <row r="87" spans="1:14" s="112" customFormat="1" x14ac:dyDescent="0.75">
      <c r="A87" s="236" t="s">
        <v>720</v>
      </c>
      <c r="B87" s="112" t="s">
        <v>1946</v>
      </c>
      <c r="C87" s="112" t="s">
        <v>1942</v>
      </c>
      <c r="D87" s="112" t="s">
        <v>1943</v>
      </c>
      <c r="E87" s="112" t="s">
        <v>1944</v>
      </c>
      <c r="F87" s="112">
        <v>0</v>
      </c>
      <c r="G87" s="112">
        <v>1</v>
      </c>
      <c r="H87" s="112">
        <v>1</v>
      </c>
      <c r="I87" s="237" t="s">
        <v>29</v>
      </c>
      <c r="J87" s="242" t="s">
        <v>2648</v>
      </c>
      <c r="K87" s="242"/>
      <c r="L87" s="242" t="s">
        <v>941</v>
      </c>
      <c r="M87" s="252"/>
      <c r="N87" s="242"/>
    </row>
    <row r="88" spans="1:14" x14ac:dyDescent="0.75">
      <c r="A88" t="s">
        <v>10</v>
      </c>
      <c r="B88" t="s">
        <v>1359</v>
      </c>
      <c r="C88" t="s">
        <v>655</v>
      </c>
      <c r="D88" t="s">
        <v>1359</v>
      </c>
      <c r="E88" t="s">
        <v>511</v>
      </c>
      <c r="F88">
        <v>0</v>
      </c>
      <c r="G88">
        <v>300</v>
      </c>
      <c r="H88">
        <v>5</v>
      </c>
      <c r="I88" s="58" t="str">
        <f>UnitControlCenter!$B$50</f>
        <v>$/metric ton CO2e</v>
      </c>
      <c r="J88" s="88" t="s">
        <v>1840</v>
      </c>
      <c r="K88" s="88" t="s">
        <v>239</v>
      </c>
      <c r="L88" s="78" t="s">
        <v>240</v>
      </c>
      <c r="M88" s="233" t="s">
        <v>631</v>
      </c>
      <c r="N88" s="78" t="s">
        <v>395</v>
      </c>
    </row>
    <row r="89" spans="1:14" x14ac:dyDescent="0.75">
      <c r="A89" t="s">
        <v>10</v>
      </c>
      <c r="B89" t="s">
        <v>25</v>
      </c>
      <c r="C89" t="s">
        <v>138</v>
      </c>
      <c r="D89" t="s">
        <v>25</v>
      </c>
      <c r="E89" t="s">
        <v>510</v>
      </c>
      <c r="F89" s="223">
        <v>0</v>
      </c>
      <c r="G89" s="223">
        <v>1</v>
      </c>
      <c r="H89" s="223">
        <v>0.01</v>
      </c>
      <c r="I89" s="88" t="s">
        <v>140</v>
      </c>
      <c r="J89" s="88" t="s">
        <v>2639</v>
      </c>
      <c r="K89" s="78" t="s">
        <v>243</v>
      </c>
      <c r="L89" s="78" t="s">
        <v>244</v>
      </c>
      <c r="M89" s="228" t="s">
        <v>150</v>
      </c>
    </row>
    <row r="90" spans="1:14" x14ac:dyDescent="0.75">
      <c r="A90" s="143" t="s">
        <v>10</v>
      </c>
      <c r="B90" s="143" t="s">
        <v>688</v>
      </c>
      <c r="C90" t="s">
        <v>689</v>
      </c>
      <c r="D90" s="58"/>
      <c r="E90" s="143" t="s">
        <v>690</v>
      </c>
      <c r="F90">
        <v>0</v>
      </c>
      <c r="G90">
        <v>1</v>
      </c>
      <c r="H90">
        <v>1</v>
      </c>
      <c r="I90" s="88" t="s">
        <v>29</v>
      </c>
      <c r="J90" s="88" t="s">
        <v>1520</v>
      </c>
      <c r="K90" s="88" t="s">
        <v>239</v>
      </c>
      <c r="L90" s="78" t="s">
        <v>240</v>
      </c>
    </row>
    <row r="91" spans="1:14" x14ac:dyDescent="0.75">
      <c r="A91" s="143" t="s">
        <v>10</v>
      </c>
      <c r="B91" s="143" t="s">
        <v>1213</v>
      </c>
      <c r="C91" t="s">
        <v>1561</v>
      </c>
      <c r="D91" s="58"/>
      <c r="E91" s="143" t="s">
        <v>1563</v>
      </c>
      <c r="F91">
        <v>0</v>
      </c>
      <c r="G91">
        <v>1</v>
      </c>
      <c r="H91">
        <v>1</v>
      </c>
      <c r="I91" s="88" t="s">
        <v>29</v>
      </c>
      <c r="J91" s="88" t="s">
        <v>2640</v>
      </c>
      <c r="K91" s="88" t="s">
        <v>239</v>
      </c>
      <c r="L91" s="78" t="s">
        <v>240</v>
      </c>
    </row>
    <row r="92" spans="1:14" x14ac:dyDescent="0.75">
      <c r="A92" s="143" t="s">
        <v>10</v>
      </c>
      <c r="B92" t="s">
        <v>1519</v>
      </c>
      <c r="C92" t="s">
        <v>1562</v>
      </c>
      <c r="D92" s="58"/>
      <c r="E92" s="58"/>
      <c r="F92">
        <v>0</v>
      </c>
      <c r="G92">
        <v>1</v>
      </c>
      <c r="H92">
        <v>1</v>
      </c>
      <c r="I92" s="88" t="s">
        <v>29</v>
      </c>
      <c r="J92" t="s">
        <v>2641</v>
      </c>
      <c r="K92" s="88" t="s">
        <v>239</v>
      </c>
      <c r="L92" s="78" t="s">
        <v>240</v>
      </c>
    </row>
    <row r="93" spans="1:14" x14ac:dyDescent="0.75">
      <c r="A93" s="143" t="s">
        <v>10</v>
      </c>
      <c r="B93" s="143" t="s">
        <v>954</v>
      </c>
      <c r="C93" t="s">
        <v>953</v>
      </c>
      <c r="D93" s="143" t="s">
        <v>954</v>
      </c>
      <c r="E93" t="s">
        <v>955</v>
      </c>
      <c r="F93">
        <v>0</v>
      </c>
      <c r="G93">
        <v>1</v>
      </c>
      <c r="H93">
        <v>1</v>
      </c>
      <c r="I93" s="88" t="s">
        <v>29</v>
      </c>
      <c r="J93" s="78"/>
    </row>
    <row r="94" spans="1:14" x14ac:dyDescent="0.75">
      <c r="A94" s="143" t="s">
        <v>10</v>
      </c>
      <c r="B94" s="143" t="s">
        <v>996</v>
      </c>
      <c r="C94" t="s">
        <v>996</v>
      </c>
      <c r="D94" s="143" t="s">
        <v>996</v>
      </c>
      <c r="E94" s="143" t="s">
        <v>997</v>
      </c>
      <c r="F94" s="223">
        <v>0</v>
      </c>
      <c r="G94" s="223">
        <v>1</v>
      </c>
      <c r="H94" s="223">
        <v>0.01</v>
      </c>
      <c r="I94" s="88" t="s">
        <v>998</v>
      </c>
      <c r="J94" s="88" t="s">
        <v>1423</v>
      </c>
      <c r="K94" s="78" t="s">
        <v>1148</v>
      </c>
    </row>
    <row r="95" spans="1:14" x14ac:dyDescent="0.75">
      <c r="A95" t="s">
        <v>10</v>
      </c>
      <c r="B95" t="s">
        <v>1466</v>
      </c>
      <c r="C95" t="s">
        <v>1465</v>
      </c>
      <c r="D95" t="s">
        <v>1466</v>
      </c>
      <c r="E95" t="s">
        <v>509</v>
      </c>
      <c r="F95" s="106">
        <v>-0.9</v>
      </c>
      <c r="G95" s="106">
        <v>0.9</v>
      </c>
      <c r="H95" s="223">
        <v>0.01</v>
      </c>
      <c r="I95" s="88" t="s">
        <v>141</v>
      </c>
      <c r="J95" s="88" t="s">
        <v>1467</v>
      </c>
      <c r="K95" s="78" t="s">
        <v>245</v>
      </c>
      <c r="L95" s="78" t="s">
        <v>246</v>
      </c>
      <c r="M95" s="233" t="s">
        <v>151</v>
      </c>
    </row>
    <row r="96" spans="1:14" s="112" customFormat="1" x14ac:dyDescent="0.75">
      <c r="A96" s="112" t="s">
        <v>10</v>
      </c>
      <c r="B96" s="112" t="s">
        <v>1848</v>
      </c>
      <c r="C96" s="112" t="s">
        <v>1851</v>
      </c>
      <c r="F96" s="112">
        <v>0</v>
      </c>
      <c r="G96" s="112">
        <v>1</v>
      </c>
      <c r="H96" s="112">
        <v>1</v>
      </c>
      <c r="I96" s="237" t="s">
        <v>29</v>
      </c>
      <c r="J96" s="237" t="s">
        <v>1854</v>
      </c>
      <c r="M96" s="238"/>
    </row>
    <row r="97" spans="1:13" s="112" customFormat="1" x14ac:dyDescent="0.75">
      <c r="A97" s="112" t="s">
        <v>10</v>
      </c>
      <c r="B97" s="112" t="s">
        <v>1849</v>
      </c>
      <c r="C97" s="112" t="s">
        <v>1852</v>
      </c>
      <c r="F97" s="112">
        <v>0</v>
      </c>
      <c r="G97" s="112">
        <v>1</v>
      </c>
      <c r="H97" s="112">
        <v>1</v>
      </c>
      <c r="I97" s="237" t="s">
        <v>29</v>
      </c>
      <c r="J97" s="237" t="s">
        <v>1855</v>
      </c>
      <c r="M97" s="238"/>
    </row>
    <row r="98" spans="1:13" s="112" customFormat="1" x14ac:dyDescent="0.75">
      <c r="A98" s="112" t="s">
        <v>10</v>
      </c>
      <c r="B98" s="112" t="s">
        <v>1850</v>
      </c>
      <c r="C98" s="112" t="s">
        <v>1853</v>
      </c>
      <c r="F98" s="112">
        <v>0</v>
      </c>
      <c r="G98" s="112">
        <v>1</v>
      </c>
      <c r="H98" s="112">
        <v>1</v>
      </c>
      <c r="I98" s="237" t="s">
        <v>29</v>
      </c>
      <c r="J98" s="237" t="s">
        <v>1856</v>
      </c>
      <c r="M98" s="238"/>
    </row>
    <row r="99" spans="1:13" x14ac:dyDescent="0.75">
      <c r="A99" t="s">
        <v>899</v>
      </c>
      <c r="B99" s="58" t="s">
        <v>312</v>
      </c>
      <c r="C99" t="s">
        <v>286</v>
      </c>
      <c r="D99" t="s">
        <v>348</v>
      </c>
      <c r="E99" t="s">
        <v>508</v>
      </c>
      <c r="F99" s="8">
        <v>0</v>
      </c>
      <c r="G99" s="8">
        <v>0.4</v>
      </c>
      <c r="H99" s="106">
        <v>0.01</v>
      </c>
      <c r="I99" s="88" t="s">
        <v>31</v>
      </c>
      <c r="J99" s="88" t="s">
        <v>1424</v>
      </c>
      <c r="K99" s="88" t="s">
        <v>247</v>
      </c>
      <c r="L99" s="78" t="s">
        <v>248</v>
      </c>
      <c r="M99" s="228"/>
    </row>
    <row r="100" spans="1:13" x14ac:dyDescent="0.75">
      <c r="A100" s="76" t="str">
        <f>A$99</f>
        <v>Research and Development</v>
      </c>
      <c r="B100" s="76" t="str">
        <f t="shared" ref="B100:B103" si="0">B$99</f>
        <v>Capital Cost Reduction</v>
      </c>
      <c r="C100" t="s">
        <v>287</v>
      </c>
      <c r="D100" s="76" t="str">
        <f t="shared" ref="D100:L103" si="1">D$99</f>
        <v>R&amp;D Capital Cost Reductions</v>
      </c>
      <c r="E100" t="s">
        <v>1438</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28"/>
    </row>
    <row r="101" spans="1:13" x14ac:dyDescent="0.75">
      <c r="A101" s="76" t="str">
        <f t="shared" ref="A101:A103" si="2">A$99</f>
        <v>Research and Development</v>
      </c>
      <c r="B101" s="76" t="str">
        <f t="shared" si="0"/>
        <v>Capital Cost Reduction</v>
      </c>
      <c r="C101" t="s">
        <v>288</v>
      </c>
      <c r="D101" s="76" t="str">
        <f t="shared" si="1"/>
        <v>R&amp;D Capital Cost Reductions</v>
      </c>
      <c r="E101" t="s">
        <v>1439</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28"/>
    </row>
    <row r="102" spans="1:13" x14ac:dyDescent="0.75">
      <c r="A102" s="76" t="str">
        <f t="shared" si="2"/>
        <v>Research and Development</v>
      </c>
      <c r="B102" s="76" t="str">
        <f t="shared" si="0"/>
        <v>Capital Cost Reduction</v>
      </c>
      <c r="C102" t="s">
        <v>289</v>
      </c>
      <c r="D102" s="76" t="str">
        <f t="shared" si="1"/>
        <v>R&amp;D Capital Cost Reductions</v>
      </c>
      <c r="E102" t="s">
        <v>1440</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28"/>
    </row>
    <row r="103" spans="1:13" x14ac:dyDescent="0.75">
      <c r="A103" s="76" t="str">
        <f t="shared" si="2"/>
        <v>Research and Development</v>
      </c>
      <c r="B103" s="76" t="str">
        <f t="shared" si="0"/>
        <v>Capital Cost Reduction</v>
      </c>
      <c r="C103" s="143" t="s">
        <v>290</v>
      </c>
      <c r="D103" s="76" t="str">
        <f t="shared" si="1"/>
        <v>R&amp;D Capital Cost Reductions</v>
      </c>
      <c r="E103" t="s">
        <v>1441</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28"/>
    </row>
    <row r="104" spans="1:13" x14ac:dyDescent="0.75">
      <c r="A104" s="143" t="s">
        <v>899</v>
      </c>
      <c r="B104" s="143" t="s">
        <v>1041</v>
      </c>
      <c r="C104" t="s">
        <v>1042</v>
      </c>
      <c r="D104" s="143" t="s">
        <v>1895</v>
      </c>
      <c r="E104" s="104" t="s">
        <v>1044</v>
      </c>
      <c r="F104" s="8">
        <v>0</v>
      </c>
      <c r="G104" s="8">
        <v>1</v>
      </c>
      <c r="H104" s="106">
        <v>0.01</v>
      </c>
      <c r="I104" s="88" t="s">
        <v>33</v>
      </c>
      <c r="J104" s="88" t="s">
        <v>1584</v>
      </c>
      <c r="K104" s="78" t="s">
        <v>1047</v>
      </c>
      <c r="L104" s="78" t="s">
        <v>1046</v>
      </c>
      <c r="M104" s="233" t="s">
        <v>1045</v>
      </c>
    </row>
    <row r="105" spans="1:13" x14ac:dyDescent="0.75">
      <c r="A105" s="143" t="s">
        <v>899</v>
      </c>
      <c r="B105" s="143" t="s">
        <v>1881</v>
      </c>
      <c r="C105" t="s">
        <v>1882</v>
      </c>
      <c r="D105" s="143" t="s">
        <v>1895</v>
      </c>
      <c r="E105" s="104" t="s">
        <v>1883</v>
      </c>
      <c r="F105" s="8">
        <v>0</v>
      </c>
      <c r="G105" s="8">
        <v>1</v>
      </c>
      <c r="H105" s="106">
        <v>0.01</v>
      </c>
      <c r="I105" s="88" t="s">
        <v>33</v>
      </c>
      <c r="J105" s="88" t="s">
        <v>1885</v>
      </c>
      <c r="K105" s="78"/>
      <c r="L105" s="78"/>
      <c r="M105" s="233" t="s">
        <v>1884</v>
      </c>
    </row>
    <row r="106" spans="1:13" x14ac:dyDescent="0.75">
      <c r="A106" t="s">
        <v>899</v>
      </c>
      <c r="B106" s="58" t="s">
        <v>325</v>
      </c>
      <c r="C106" t="s">
        <v>291</v>
      </c>
      <c r="D106" t="s">
        <v>349</v>
      </c>
      <c r="E106" t="s">
        <v>507</v>
      </c>
      <c r="F106" s="8">
        <v>0</v>
      </c>
      <c r="G106" s="8">
        <v>0.4</v>
      </c>
      <c r="H106" s="106">
        <v>0.01</v>
      </c>
      <c r="I106" s="88" t="s">
        <v>32</v>
      </c>
      <c r="J106" s="88" t="s">
        <v>1430</v>
      </c>
      <c r="K106" s="88" t="s">
        <v>247</v>
      </c>
      <c r="L106" s="78" t="s">
        <v>248</v>
      </c>
    </row>
    <row r="107" spans="1:13" x14ac:dyDescent="0.75">
      <c r="A107" s="76" t="str">
        <f>A$106</f>
        <v>Research and Development</v>
      </c>
      <c r="B107" s="76" t="str">
        <f>B$106</f>
        <v>Fuel Use Reduction</v>
      </c>
      <c r="C107" t="s">
        <v>292</v>
      </c>
      <c r="D107" s="76" t="str">
        <f t="shared" ref="D107:L110" si="3">D$106</f>
        <v>R&amp;D Fuel Use Reductions</v>
      </c>
      <c r="E107" t="s">
        <v>1442</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75">
      <c r="A108" s="76" t="str">
        <f t="shared" ref="A108:B110" si="4">A$106</f>
        <v>Research and Development</v>
      </c>
      <c r="B108" s="76" t="str">
        <f t="shared" si="4"/>
        <v>Fuel Use Reduction</v>
      </c>
      <c r="C108" t="s">
        <v>293</v>
      </c>
      <c r="D108" s="76" t="str">
        <f t="shared" si="3"/>
        <v>R&amp;D Fuel Use Reductions</v>
      </c>
      <c r="E108" t="s">
        <v>1443</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75">
      <c r="A109" s="76" t="str">
        <f t="shared" si="4"/>
        <v>Research and Development</v>
      </c>
      <c r="B109" s="76" t="str">
        <f t="shared" si="4"/>
        <v>Fuel Use Reduction</v>
      </c>
      <c r="C109" t="s">
        <v>294</v>
      </c>
      <c r="D109" s="76" t="str">
        <f t="shared" si="3"/>
        <v>R&amp;D Fuel Use Reductions</v>
      </c>
      <c r="E109" t="s">
        <v>1444</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75">
      <c r="A110" s="76" t="str">
        <f t="shared" si="4"/>
        <v>Research and Development</v>
      </c>
      <c r="B110" s="76" t="str">
        <f t="shared" si="4"/>
        <v>Fuel Use Reduction</v>
      </c>
      <c r="C110" t="s">
        <v>295</v>
      </c>
      <c r="D110" s="76" t="str">
        <f t="shared" si="3"/>
        <v>R&amp;D Fuel Use Reductions</v>
      </c>
      <c r="E110" t="s">
        <v>1445</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75">
      <c r="A111" t="s">
        <v>1183</v>
      </c>
      <c r="B111" t="s">
        <v>1184</v>
      </c>
      <c r="C111" t="s">
        <v>1191</v>
      </c>
      <c r="D111" s="58"/>
      <c r="E111" t="s">
        <v>1216</v>
      </c>
      <c r="F111">
        <v>0</v>
      </c>
      <c r="G111">
        <v>10</v>
      </c>
      <c r="H111">
        <v>1</v>
      </c>
      <c r="I111" t="s">
        <v>1161</v>
      </c>
      <c r="J111" t="s">
        <v>2635</v>
      </c>
      <c r="K111" t="s">
        <v>1162</v>
      </c>
    </row>
    <row r="112" spans="1:13" x14ac:dyDescent="0.75">
      <c r="A112" t="s">
        <v>1183</v>
      </c>
      <c r="B112" t="s">
        <v>1185</v>
      </c>
      <c r="C112" t="s">
        <v>1192</v>
      </c>
      <c r="D112" s="58"/>
      <c r="E112" t="s">
        <v>1217</v>
      </c>
      <c r="F112">
        <v>0</v>
      </c>
      <c r="G112">
        <v>10</v>
      </c>
      <c r="H112">
        <v>1</v>
      </c>
      <c r="I112" t="s">
        <v>1161</v>
      </c>
      <c r="J112" s="76" t="str">
        <f>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2" s="76" t="str">
        <f t="shared" ref="K112:K121" si="5">K$111</f>
        <v>io-model.html</v>
      </c>
    </row>
    <row r="113" spans="1:13" x14ac:dyDescent="0.75">
      <c r="A113" t="s">
        <v>1183</v>
      </c>
      <c r="B113" t="s">
        <v>1613</v>
      </c>
      <c r="C113" t="s">
        <v>1786</v>
      </c>
      <c r="D113" s="58"/>
      <c r="E113" t="s">
        <v>1218</v>
      </c>
      <c r="F113">
        <v>0</v>
      </c>
      <c r="G113">
        <v>10</v>
      </c>
      <c r="H113">
        <v>1</v>
      </c>
      <c r="I113" t="s">
        <v>1161</v>
      </c>
      <c r="J113" s="76" t="str">
        <f t="shared" ref="J113:J121" si="6">J$111</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3" s="76" t="str">
        <f t="shared" si="5"/>
        <v>io-model.html</v>
      </c>
    </row>
    <row r="114" spans="1:13" x14ac:dyDescent="0.75">
      <c r="A114" t="s">
        <v>1183</v>
      </c>
      <c r="B114" t="s">
        <v>2587</v>
      </c>
      <c r="C114" t="s">
        <v>2590</v>
      </c>
      <c r="D114" s="58"/>
      <c r="E114" t="s">
        <v>2591</v>
      </c>
      <c r="F114">
        <v>0</v>
      </c>
      <c r="G114">
        <v>10</v>
      </c>
      <c r="H114">
        <v>1</v>
      </c>
      <c r="I114" t="s">
        <v>1161</v>
      </c>
      <c r="J114"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4" s="76" t="str">
        <f t="shared" si="5"/>
        <v>io-model.html</v>
      </c>
    </row>
    <row r="115" spans="1:13" x14ac:dyDescent="0.75">
      <c r="A115" t="s">
        <v>1183</v>
      </c>
      <c r="B115" t="s">
        <v>1186</v>
      </c>
      <c r="C115" t="s">
        <v>1193</v>
      </c>
      <c r="D115" s="58"/>
      <c r="E115" t="s">
        <v>1219</v>
      </c>
      <c r="F115">
        <v>0</v>
      </c>
      <c r="G115">
        <v>10</v>
      </c>
      <c r="H115">
        <v>1</v>
      </c>
      <c r="I115" t="s">
        <v>1161</v>
      </c>
      <c r="J115"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5" s="76" t="str">
        <f t="shared" si="5"/>
        <v>io-model.html</v>
      </c>
    </row>
    <row r="116" spans="1:13" x14ac:dyDescent="0.75">
      <c r="A116" t="s">
        <v>1183</v>
      </c>
      <c r="B116" t="s">
        <v>1187</v>
      </c>
      <c r="C116" t="s">
        <v>1194</v>
      </c>
      <c r="D116" s="58"/>
      <c r="E116" t="s">
        <v>1220</v>
      </c>
      <c r="F116">
        <v>0</v>
      </c>
      <c r="G116">
        <v>10</v>
      </c>
      <c r="H116">
        <v>1</v>
      </c>
      <c r="I116" t="s">
        <v>1161</v>
      </c>
      <c r="J116"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6" s="76" t="str">
        <f t="shared" si="5"/>
        <v>io-model.html</v>
      </c>
    </row>
    <row r="117" spans="1:13" x14ac:dyDescent="0.75">
      <c r="A117" t="s">
        <v>1183</v>
      </c>
      <c r="B117" t="s">
        <v>261</v>
      </c>
      <c r="C117" t="s">
        <v>1195</v>
      </c>
      <c r="D117" s="58"/>
      <c r="E117" t="s">
        <v>1221</v>
      </c>
      <c r="F117">
        <v>0</v>
      </c>
      <c r="G117">
        <v>10</v>
      </c>
      <c r="H117">
        <v>1</v>
      </c>
      <c r="I117" t="s">
        <v>1161</v>
      </c>
      <c r="J117"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7" s="76" t="str">
        <f t="shared" si="5"/>
        <v>io-model.html</v>
      </c>
    </row>
    <row r="118" spans="1:13" x14ac:dyDescent="0.75">
      <c r="A118" t="s">
        <v>1183</v>
      </c>
      <c r="B118" t="s">
        <v>1188</v>
      </c>
      <c r="C118" t="s">
        <v>1196</v>
      </c>
      <c r="D118" s="58"/>
      <c r="E118" t="s">
        <v>1222</v>
      </c>
      <c r="F118">
        <v>0</v>
      </c>
      <c r="G118">
        <v>10</v>
      </c>
      <c r="H118">
        <v>1</v>
      </c>
      <c r="I118" t="s">
        <v>1161</v>
      </c>
      <c r="J118"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8" s="76" t="str">
        <f t="shared" si="5"/>
        <v>io-model.html</v>
      </c>
    </row>
    <row r="119" spans="1:13" x14ac:dyDescent="0.75">
      <c r="A119" t="s">
        <v>1183</v>
      </c>
      <c r="B119" t="s">
        <v>1787</v>
      </c>
      <c r="C119" t="s">
        <v>1788</v>
      </c>
      <c r="D119" s="58"/>
      <c r="E119" t="s">
        <v>1789</v>
      </c>
      <c r="F119">
        <v>0</v>
      </c>
      <c r="G119">
        <v>10</v>
      </c>
      <c r="H119">
        <v>1</v>
      </c>
      <c r="I119" t="s">
        <v>1161</v>
      </c>
      <c r="J119"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19" s="76" t="str">
        <f t="shared" si="5"/>
        <v>io-model.html</v>
      </c>
    </row>
    <row r="120" spans="1:13" x14ac:dyDescent="0.75">
      <c r="A120" t="s">
        <v>1183</v>
      </c>
      <c r="B120" t="s">
        <v>1189</v>
      </c>
      <c r="C120" t="s">
        <v>1197</v>
      </c>
      <c r="D120" s="58"/>
      <c r="E120" t="s">
        <v>1223</v>
      </c>
      <c r="F120">
        <v>0</v>
      </c>
      <c r="G120">
        <v>10</v>
      </c>
      <c r="H120">
        <v>1</v>
      </c>
      <c r="I120" t="s">
        <v>1161</v>
      </c>
      <c r="J120"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0" s="76" t="str">
        <f t="shared" si="5"/>
        <v>io-model.html</v>
      </c>
    </row>
    <row r="121" spans="1:13" x14ac:dyDescent="0.75">
      <c r="A121" t="s">
        <v>1183</v>
      </c>
      <c r="B121" t="s">
        <v>1190</v>
      </c>
      <c r="C121" t="s">
        <v>1198</v>
      </c>
      <c r="D121" s="58"/>
      <c r="E121" t="s">
        <v>1224</v>
      </c>
      <c r="F121">
        <v>0</v>
      </c>
      <c r="G121">
        <v>10</v>
      </c>
      <c r="H121">
        <v>1</v>
      </c>
      <c r="I121" t="s">
        <v>1161</v>
      </c>
      <c r="J121" s="76" t="str">
        <f t="shared" si="6"/>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K121" s="76" t="str">
        <f t="shared" si="5"/>
        <v>io-model.html</v>
      </c>
    </row>
    <row r="122" spans="1:13" x14ac:dyDescent="0.75">
      <c r="A122" t="s">
        <v>1062</v>
      </c>
      <c r="B122" t="s">
        <v>1063</v>
      </c>
      <c r="C122" t="s">
        <v>1593</v>
      </c>
      <c r="D122" s="58"/>
      <c r="E122" t="s">
        <v>1064</v>
      </c>
      <c r="F122">
        <v>0</v>
      </c>
      <c r="G122">
        <v>1</v>
      </c>
      <c r="H122">
        <v>1</v>
      </c>
      <c r="I122" s="88" t="s">
        <v>29</v>
      </c>
      <c r="J122" t="s">
        <v>1594</v>
      </c>
      <c r="M122" s="253"/>
    </row>
    <row r="123" spans="1:13" x14ac:dyDescent="0.75">
      <c r="A123" t="s">
        <v>1062</v>
      </c>
      <c r="B123" t="s">
        <v>1479</v>
      </c>
      <c r="C123" t="s">
        <v>1477</v>
      </c>
      <c r="D123" s="58"/>
      <c r="E123" s="58"/>
      <c r="F123">
        <v>0</v>
      </c>
      <c r="G123">
        <v>1</v>
      </c>
      <c r="H123">
        <v>1</v>
      </c>
      <c r="I123" s="88" t="s">
        <v>29</v>
      </c>
      <c r="J123" t="s">
        <v>1478</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A11" sqref="A11"/>
    </sheetView>
  </sheetViews>
  <sheetFormatPr defaultColWidth="9.1328125" defaultRowHeight="14.75" x14ac:dyDescent="0.75"/>
  <cols>
    <col min="1" max="1" width="15.86328125" customWidth="1"/>
    <col min="2" max="2" width="46" customWidth="1"/>
    <col min="3" max="3" width="21.40625" customWidth="1"/>
    <col min="4" max="4" width="31.7265625" customWidth="1"/>
    <col min="5" max="5" width="11.86328125" customWidth="1"/>
    <col min="9" max="9" width="8.7265625" customWidth="1"/>
    <col min="10" max="10" width="88.40625" customWidth="1"/>
    <col min="11" max="11" width="64.40625" customWidth="1"/>
    <col min="12" max="12" width="67.54296875" customWidth="1"/>
    <col min="13" max="13" width="37.1328125" customWidth="1"/>
    <col min="14" max="14" width="29.86328125" customWidth="1"/>
    <col min="15" max="15" width="31.7265625" customWidth="1"/>
    <col min="16" max="16" width="34" customWidth="1"/>
    <col min="17" max="17" width="29.54296875" customWidth="1"/>
    <col min="18" max="18" width="23.54296875" customWidth="1"/>
    <col min="19" max="19" width="23.86328125" customWidth="1"/>
    <col min="20" max="20" width="24.86328125" customWidth="1"/>
  </cols>
  <sheetData>
    <row r="1" spans="1:20" x14ac:dyDescent="0.75">
      <c r="A1" s="98" t="s">
        <v>3</v>
      </c>
      <c r="B1" s="98" t="s">
        <v>0</v>
      </c>
      <c r="C1" s="98" t="s">
        <v>1</v>
      </c>
      <c r="D1" s="99" t="s">
        <v>341</v>
      </c>
      <c r="E1" s="98" t="s">
        <v>506</v>
      </c>
      <c r="F1" s="100" t="s">
        <v>69</v>
      </c>
      <c r="G1" s="100" t="s">
        <v>70</v>
      </c>
      <c r="H1" s="100" t="s">
        <v>81</v>
      </c>
      <c r="I1" s="98" t="s">
        <v>28</v>
      </c>
      <c r="J1" s="98" t="s">
        <v>2516</v>
      </c>
      <c r="K1" s="98" t="s">
        <v>2517</v>
      </c>
      <c r="L1" s="98" t="s">
        <v>2</v>
      </c>
      <c r="M1" s="98" t="s">
        <v>2518</v>
      </c>
      <c r="N1" s="98" t="s">
        <v>2519</v>
      </c>
      <c r="O1" s="98" t="s">
        <v>2520</v>
      </c>
      <c r="P1" s="98" t="s">
        <v>2521</v>
      </c>
      <c r="Q1" s="98" t="s">
        <v>2522</v>
      </c>
      <c r="R1" s="98" t="s">
        <v>2523</v>
      </c>
      <c r="S1" s="98" t="s">
        <v>2524</v>
      </c>
      <c r="T1" s="98" t="s">
        <v>2525</v>
      </c>
    </row>
    <row r="2" spans="1:20" x14ac:dyDescent="0.75">
      <c r="A2" t="s">
        <v>71</v>
      </c>
      <c r="B2" t="s">
        <v>15</v>
      </c>
      <c r="C2" t="s">
        <v>727</v>
      </c>
      <c r="D2" t="s">
        <v>15</v>
      </c>
      <c r="E2" t="s">
        <v>726</v>
      </c>
      <c r="F2" s="221">
        <v>0</v>
      </c>
      <c r="G2" s="221">
        <v>1</v>
      </c>
      <c r="H2" s="221">
        <v>0.01</v>
      </c>
      <c r="I2" s="88" t="s">
        <v>113</v>
      </c>
      <c r="J2" s="88" t="s">
        <v>2526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Texas, the share of electricity among fuels used for heating in urban, residential buildings will rise from 30% to 48%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Texas, the share of electricity among fuels used for appliances in urban, residential buildings will rise from 51% to 52%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Texas, the share of electricity among fuels used for heating in rural, residential buildings will rise from 30% to 48%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Texas, the share of electricity among fuels used for appliances in rural, residential buildings will rise from 51% to 52%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Texas, the share of electricity among fuels used for heating in commercial buildings will rise from 8% to 9%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Texas, the share of electricity among fuels used for appliances in commercial buildings will fall from 53% to 49%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Texas, the share of electricity among fuels used for other components in commercial buildings will rise from 70% to 79% through 2050.</v>
      </c>
    </row>
    <row r="3" spans="1:20" x14ac:dyDescent="0.75">
      <c r="A3" t="s">
        <v>8</v>
      </c>
      <c r="B3" s="88" t="s">
        <v>1360</v>
      </c>
      <c r="C3" s="222" t="s">
        <v>2527</v>
      </c>
      <c r="D3" s="88" t="s">
        <v>1360</v>
      </c>
      <c r="E3" t="s">
        <v>526</v>
      </c>
      <c r="F3" s="221">
        <v>0</v>
      </c>
      <c r="G3" s="8">
        <v>1</v>
      </c>
      <c r="H3" s="8">
        <v>0.01</v>
      </c>
      <c r="I3" s="88" t="s">
        <v>34</v>
      </c>
      <c r="J3" s="114" t="s">
        <v>2528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75">
      <c r="A4" s="143" t="s">
        <v>8</v>
      </c>
      <c r="B4" s="143" t="s">
        <v>265</v>
      </c>
      <c r="C4" t="s">
        <v>268</v>
      </c>
      <c r="D4" s="143" t="s">
        <v>344</v>
      </c>
      <c r="E4" t="s">
        <v>534</v>
      </c>
      <c r="F4" s="223">
        <v>-0.5</v>
      </c>
      <c r="G4" s="223">
        <v>1</v>
      </c>
      <c r="H4" s="223">
        <v>0.02</v>
      </c>
      <c r="I4" s="78" t="s">
        <v>269</v>
      </c>
      <c r="J4" s="88" t="s">
        <v>2529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75">
      <c r="A5" s="143" t="s">
        <v>8</v>
      </c>
      <c r="B5" s="143" t="s">
        <v>266</v>
      </c>
      <c r="C5" t="s">
        <v>267</v>
      </c>
      <c r="D5" s="143" t="s">
        <v>344</v>
      </c>
      <c r="E5" t="s">
        <v>533</v>
      </c>
      <c r="F5" s="223">
        <v>-0.5</v>
      </c>
      <c r="G5" s="223">
        <v>1</v>
      </c>
      <c r="H5" s="223">
        <v>0.02</v>
      </c>
      <c r="I5" s="78" t="s">
        <v>270</v>
      </c>
      <c r="J5" s="88" t="s">
        <v>2530</v>
      </c>
      <c r="K5" t="str">
        <f>_xlfn.CONCAT("From 2008 to 2021, electricity imports grew by ",'Supporting Data'!F3,"%.")</f>
        <v>From 2008 to 2021, electricity imports grew by 2179%.</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row>
    <row r="6" spans="1:20" x14ac:dyDescent="0.75">
      <c r="A6" t="s">
        <v>8</v>
      </c>
      <c r="B6" t="s">
        <v>17</v>
      </c>
      <c r="C6" t="s">
        <v>27</v>
      </c>
      <c r="D6" t="s">
        <v>17</v>
      </c>
      <c r="E6" t="s">
        <v>531</v>
      </c>
      <c r="F6" s="221">
        <v>0</v>
      </c>
      <c r="G6" s="8">
        <v>1</v>
      </c>
      <c r="H6" s="8">
        <v>0.01</v>
      </c>
      <c r="I6" s="88" t="s">
        <v>33</v>
      </c>
      <c r="J6" s="88" t="s">
        <v>2531</v>
      </c>
      <c r="K6" t="str">
        <f>_xlfn.CONCAT("For ", About!$C$2, ", a 100% setting provides for an additional  ",'Supporting Data'!J3," MW of demand response capacity in 2050 (on top of a BAU quantity of ", 'Supporting Data'!L3, " MW).")</f>
        <v>For Texas, a 100% setting provides for an additional  28321 MW of demand response capacity in 2050 (on top of a BAU quantity of 13546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row>
    <row r="7" spans="1:20" x14ac:dyDescent="0.75">
      <c r="A7" s="143" t="s">
        <v>8</v>
      </c>
      <c r="B7" t="s">
        <v>1026</v>
      </c>
      <c r="C7" t="s">
        <v>1028</v>
      </c>
      <c r="D7" t="s">
        <v>1026</v>
      </c>
      <c r="E7" t="s">
        <v>1029</v>
      </c>
      <c r="F7" s="223">
        <v>0</v>
      </c>
      <c r="G7" s="223">
        <v>0.95</v>
      </c>
      <c r="H7" s="223">
        <v>0.01</v>
      </c>
      <c r="I7" s="78" t="s">
        <v>1030</v>
      </c>
      <c r="J7" s="88" t="s">
        <v>2532</v>
      </c>
      <c r="K7" t="s">
        <v>2533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Texas does not have a capacity construction subsidy. However, the Investment Tax Credit, a similar program for solar power, covers 30% of system costs through 2019, with declining amounts thereafter.//**Solar PV: **Texas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**Texas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Texas does not have a capacity construction subsidy. However, the Investment Tax Credit, a similar program for solar power, covers 30% of system costs through 2019, with declining amounts thereafter.</v>
      </c>
      <c r="N7" t="s">
        <v>2534</v>
      </c>
      <c r="O7" t="str">
        <f>_xlfn.CONCAT("//**Solar PV: **",About!$C$2," does not have a capacity construction subsidy. ")&amp;N7</f>
        <v>//**Solar PV: **Texas does not have a capacity construction subsidy. However, the Investment Tax Credit, a similar program for solar power, covers 30% of system costs through 2019, with declining amounts thereafter.</v>
      </c>
      <c r="P7" t="s">
        <v>2535</v>
      </c>
      <c r="Q7" t="str">
        <f>_xlfn.CONCAT("//**Offshore Wind: **",About!$C$2," does not have a capacity construction subsidy. ")&amp;N7</f>
        <v>//**Offshore Wind: **Texas does not have a capacity construction subsidy. However, the Investment Tax Credit, a similar program for solar power, covers 30% of system costs through 2019, with declining amounts thereafter.</v>
      </c>
    </row>
    <row r="8" spans="1:20" x14ac:dyDescent="0.75">
      <c r="A8" t="s">
        <v>132</v>
      </c>
      <c r="B8" t="s">
        <v>134</v>
      </c>
      <c r="C8" t="s">
        <v>428</v>
      </c>
      <c r="D8" t="s">
        <v>134</v>
      </c>
      <c r="E8" t="s">
        <v>519</v>
      </c>
      <c r="F8" s="221">
        <v>0</v>
      </c>
      <c r="G8" s="8">
        <v>1</v>
      </c>
      <c r="H8" s="8">
        <v>0.01</v>
      </c>
      <c r="I8" s="88" t="s">
        <v>33</v>
      </c>
      <c r="J8" s="88" t="s">
        <v>2632</v>
      </c>
      <c r="K8" t="str">
        <f>_xlfn.CONCAT(" If this policy is fully implemented, the afforestation/reforestation rate reaches ",'Supporting Data'!C3," thousand acres per year in 2050.")</f>
        <v xml:space="preserve"> If this policy is fully implemented, the afforestation/reforestation rate reaches 179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179 thousand acres per year in 2050.</v>
      </c>
    </row>
    <row r="9" spans="1:20" x14ac:dyDescent="0.75">
      <c r="A9" s="143" t="s">
        <v>8</v>
      </c>
      <c r="B9" s="143" t="s">
        <v>326</v>
      </c>
      <c r="C9" t="s">
        <v>327</v>
      </c>
      <c r="D9" s="143" t="s">
        <v>326</v>
      </c>
      <c r="E9" t="s">
        <v>535</v>
      </c>
      <c r="F9" s="143">
        <v>0</v>
      </c>
      <c r="G9" s="143">
        <v>1</v>
      </c>
      <c r="H9" s="143">
        <v>1</v>
      </c>
      <c r="I9" s="78" t="s">
        <v>29</v>
      </c>
      <c r="J9" s="88" t="s">
        <v>2536</v>
      </c>
      <c r="K9" t="str">
        <f>_xlfn.CONCAT(" No new coal is planned in ", 'Supporting Data'!A3, ".")</f>
        <v xml:space="preserve"> No new coal is planned in Texas.</v>
      </c>
      <c r="L9" s="143" t="str">
        <f>J9&amp;K9</f>
        <v>**Description:** This policy prevents new capacity of the selected type(s) from being built or deployed.  // **Guidance for setting values:** No new coal is planned in Texas.</v>
      </c>
      <c r="M9" s="102"/>
    </row>
    <row r="10" spans="1:20" ht="147.5" x14ac:dyDescent="0.75">
      <c r="A10" s="143" t="s">
        <v>4</v>
      </c>
      <c r="B10" s="143" t="s">
        <v>1609</v>
      </c>
      <c r="C10" t="s">
        <v>1611</v>
      </c>
      <c r="D10" s="143" t="s">
        <v>1613</v>
      </c>
      <c r="E10" t="s">
        <v>1614</v>
      </c>
      <c r="F10" s="224">
        <v>0</v>
      </c>
      <c r="G10" s="224">
        <v>50000</v>
      </c>
      <c r="H10" s="224">
        <v>100</v>
      </c>
      <c r="I10" s="224" t="s">
        <v>1616</v>
      </c>
      <c r="J10" s="225" t="s">
        <v>2643</v>
      </c>
      <c r="K10" s="220" t="str">
        <f>_xlfn.CONCAT(IF('Supporting Data'!$AN$3=0," This state has no additional state subsidies. ",_xlfn.CONCAT(" As of late 2020, there is an additional state subsidy of $",'Supporting Data'!$AN$3,".")))</f>
        <v xml:space="preserve"> This state has no additional state subsidies. </v>
      </c>
      <c r="L10" s="220" t="str">
        <f>J10&amp;K10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M10" s="226"/>
      <c r="N10" s="227"/>
    </row>
    <row r="11" spans="1:20" ht="88.5" x14ac:dyDescent="0.75">
      <c r="A11" s="143" t="s">
        <v>4</v>
      </c>
      <c r="B11" s="143" t="s">
        <v>1610</v>
      </c>
      <c r="C11" t="s">
        <v>1612</v>
      </c>
      <c r="D11" s="143" t="s">
        <v>1613</v>
      </c>
      <c r="E11" t="s">
        <v>1615</v>
      </c>
      <c r="F11" s="224">
        <v>0</v>
      </c>
      <c r="G11" s="224">
        <v>50000</v>
      </c>
      <c r="H11" s="224">
        <v>100</v>
      </c>
      <c r="I11" s="224" t="s">
        <v>1616</v>
      </c>
      <c r="J11" s="225" t="s">
        <v>2644</v>
      </c>
      <c r="K11" s="220" t="str">
        <f>_xlfn.CONCAT(IF('Supporting Data'!$AO$3=0," This state has no additional state subsidies. ",_xlfn.CONCAT(" As of late 2020, there is an additional state subsidy of $",'Supporting Data'!$AO$3,".")))</f>
        <v xml:space="preserve"> This state has no additional state subsidies. </v>
      </c>
      <c r="L11" s="220" t="str">
        <f>J11&amp;K11</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226"/>
      <c r="N11" s="227"/>
    </row>
    <row r="12" spans="1:20" x14ac:dyDescent="0.75">
      <c r="A12" t="s">
        <v>8</v>
      </c>
      <c r="B12" t="s">
        <v>128</v>
      </c>
      <c r="C12" t="s">
        <v>127</v>
      </c>
      <c r="D12" t="s">
        <v>128</v>
      </c>
      <c r="E12" t="s">
        <v>530</v>
      </c>
      <c r="F12" s="34">
        <v>0</v>
      </c>
      <c r="G12" s="34">
        <v>25000</v>
      </c>
      <c r="H12" s="34">
        <v>500</v>
      </c>
      <c r="I12" s="88" t="s">
        <v>185</v>
      </c>
      <c r="J12" s="88" t="s">
        <v>2537</v>
      </c>
      <c r="K12" s="143" t="str">
        <f>_xlfn.CONCAT("**Hard coal:** The EIA projects that ", About!$C$2, " will retire ", 'Supporting Data'!M3, " MW of coal by 2050. ", About!$C$2, " currently has ",'Supporting Data'!T3, " MW of coal capacity." )</f>
        <v>**Hard coal:** The EIA projects that Texas will retire 5900 MW of coal by 2050. Texas currently has 13382 MW of coal capacity.</v>
      </c>
      <c r="L12" s="78" t="str">
        <f>J12&amp;K12&amp;M12&amp;N12&amp;O12&amp;P12</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TX will retire 6350 MW of natural gas by 2050. TX currently has 37287 MW of natural gas non-peaker capacity.</v>
      </c>
      <c r="N12" t="str">
        <f>_xlfn.CONCAT("//**Nuclear:** The EIA projects that ", About!B2, " will retire ", 'Supporting Data'!$O$3, " MW of nuclear by 2050. ", About!B2, " currently has ",'Supporting Data'!$V$3, " MW of nuclear capacity." )</f>
        <v>//**Nuclear:** The EIA projects that TX will retire 0 MW of nuclear by 2050. TX currently has 4960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TX will retire 0 MW of natural gas by 2050. TX currently has 25103 MW of natural gas peaker capacity.</v>
      </c>
      <c r="P12" t="str">
        <f>_xlfn.CONCAT("//**Lignite:** The EIA projects that ", About!B2, " will retire ", 'Supporting Data'!$S$3, " MW of lignite by 2050. ", About!B2, " currently has ",'Supporting Data'!$AE$3, " MW of lignite capacity." )</f>
        <v>//**Lignite:** The EIA projects that TX will retire 0 MW of lignite by 2050. TX currently has 5491 MW of lignite capacity.</v>
      </c>
    </row>
    <row r="13" spans="1:20" x14ac:dyDescent="0.75">
      <c r="A13" t="s">
        <v>9</v>
      </c>
      <c r="B13" t="s">
        <v>731</v>
      </c>
      <c r="C13" t="s">
        <v>732</v>
      </c>
      <c r="D13" t="s">
        <v>732</v>
      </c>
      <c r="E13" t="s">
        <v>733</v>
      </c>
      <c r="F13" s="221">
        <v>0</v>
      </c>
      <c r="G13" s="8">
        <v>1</v>
      </c>
      <c r="H13" s="8">
        <v>0.01</v>
      </c>
      <c r="I13" s="88" t="s">
        <v>734</v>
      </c>
      <c r="J13" s="88" t="s">
        <v>2596</v>
      </c>
      <c r="K13" t="str">
        <f>_xlfn.CONCAT(IF('Supporting Data'!$BB$3=0,"**Hard coal**: The model assumes the state has no hard coal production. ",_xlfn.CONCAT("**Hard coal:** The model assumes that exports represent ",'Supporting Data'!$BJ$3,"% of the state's production.")))</f>
        <v>**Hard coal:** The model assumes that exports represent 0% of the state's production.</v>
      </c>
      <c r="L13" s="143" t="str">
        <f>J13&amp;K13&amp;M13&amp;N13&amp;O13&amp;P13&amp;Q13&amp;R13&amp;S13</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M13" s="102" t="str">
        <f>_xlfn.CONCAT(IF('Supporting Data'!$BA$3=0,"//**Crude oil:**: The model assumes the state has no crude oil production. ",_xlfn.CONCAT("//**Crude oil:** The model assumes that exports represent ",'Supporting Data'!BI3,"% of the state's production.")))</f>
        <v>//**Crude oil:** The model assumes that exports represent 94.37% of the state's production.</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123.42%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91.73%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94.19% of the state's production.</v>
      </c>
      <c r="Q13" t="str">
        <f>_xlfn.CONCAT(IF('Supporting Data'!$BF$3=0,"//**Natural gas:** The model assumes the state has no natural gas production. ",_xlfn.CONCAT("//**Natural gas:** The model assumes that exports represent ",'Supporting Data'!BN3,"% of the state's production.")))</f>
        <v>//**Natural gas:** The model assumes that exports represent 42.97% of the state's production.</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92.05% of the state's production.</v>
      </c>
      <c r="S13" t="str">
        <f>_xlfn.CONCAT(IF('Supporting Data'!$BB$3=0,"//**Petroleum gasoline:** The model assumes the state has no petroleum gasoline production. ",_xlfn.CONCAT("//**Petroleum gasoline:** The model assumes that exports represent ",'Supporting Data'!BP3,"% of the state's production.")))</f>
        <v>//**Petroleum gasoline:** The model assumes that exports represent 88.51% of the state's production.</v>
      </c>
    </row>
    <row r="14" spans="1:20" x14ac:dyDescent="0.75">
      <c r="A14" t="s">
        <v>71</v>
      </c>
      <c r="B14" t="s">
        <v>100</v>
      </c>
      <c r="C14" t="s">
        <v>297</v>
      </c>
      <c r="D14" t="s">
        <v>100</v>
      </c>
      <c r="E14" t="s">
        <v>542</v>
      </c>
      <c r="F14" s="221">
        <v>0</v>
      </c>
      <c r="G14" s="221">
        <v>0.75</v>
      </c>
      <c r="H14" s="221">
        <v>0.01</v>
      </c>
      <c r="I14" s="88" t="s">
        <v>30</v>
      </c>
      <c r="J14" s="88" t="s">
        <v>1419</v>
      </c>
      <c r="K14" s="88" t="s">
        <v>2538</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28" t="s">
        <v>2539</v>
      </c>
      <c r="N14" s="88"/>
    </row>
    <row r="15" spans="1:20" x14ac:dyDescent="0.75">
      <c r="K15" s="58" t="s">
        <v>2540</v>
      </c>
      <c r="M15" s="58" t="s">
        <v>2541</v>
      </c>
    </row>
    <row r="16" spans="1:20" x14ac:dyDescent="0.75">
      <c r="A16" s="143" t="s">
        <v>4</v>
      </c>
      <c r="B16" s="143" t="s">
        <v>1601</v>
      </c>
      <c r="C16" t="s">
        <v>2585</v>
      </c>
      <c r="D16" s="143" t="s">
        <v>1602</v>
      </c>
      <c r="E16" t="s">
        <v>1603</v>
      </c>
      <c r="F16" s="221">
        <v>0</v>
      </c>
      <c r="G16" s="221">
        <v>1</v>
      </c>
      <c r="H16" s="221">
        <v>0.01</v>
      </c>
      <c r="I16" s="88" t="s">
        <v>1834</v>
      </c>
      <c r="J16" s="88" t="s">
        <v>2631</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2542</v>
      </c>
      <c r="N16" t="s">
        <v>2543</v>
      </c>
    </row>
    <row r="17" spans="1:13" ht="73.7" customHeight="1" x14ac:dyDescent="0.75">
      <c r="A17" t="s">
        <v>8</v>
      </c>
      <c r="B17" s="88" t="s">
        <v>2544</v>
      </c>
      <c r="C17" t="s">
        <v>1889</v>
      </c>
      <c r="F17" s="143">
        <v>0</v>
      </c>
      <c r="G17" s="143">
        <v>1000</v>
      </c>
      <c r="H17" s="229">
        <v>20</v>
      </c>
      <c r="I17" s="143" t="s">
        <v>1835</v>
      </c>
      <c r="J17" s="88" t="s">
        <v>1887</v>
      </c>
      <c r="K17" t="s">
        <v>2545</v>
      </c>
      <c r="L17"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4.75" x14ac:dyDescent="0.75"/>
  <cols>
    <col min="1" max="1" width="11.7265625" customWidth="1"/>
    <col min="2" max="2" width="16.26953125" customWidth="1"/>
    <col min="3" max="3" width="11.1328125" style="131" bestFit="1" customWidth="1"/>
    <col min="4" max="4" width="11.1328125" customWidth="1"/>
    <col min="6" max="6" width="17.86328125" style="131" customWidth="1"/>
    <col min="9" max="9" width="16" style="131" customWidth="1"/>
    <col min="10" max="10" width="21.1328125" style="131" customWidth="1"/>
    <col min="11" max="11" width="16" customWidth="1"/>
    <col min="12" max="12" width="14.7265625" style="131" customWidth="1"/>
    <col min="19" max="19" width="8.7265625" style="131"/>
    <col min="35" max="35" width="8.7265625" style="131"/>
    <col min="39" max="39" width="8.7265625" style="131"/>
    <col min="40" max="40" width="10.54296875" bestFit="1" customWidth="1"/>
    <col min="41" max="41" width="8.7265625" style="131"/>
    <col min="43" max="43" width="13.86328125" customWidth="1"/>
    <col min="44" max="44" width="8.7265625" style="131"/>
    <col min="45" max="45" width="11.54296875" bestFit="1" customWidth="1"/>
    <col min="52" max="52" width="8.7265625" style="131"/>
    <col min="60" max="60" width="8.7265625" style="131"/>
    <col min="68" max="68" width="8.7265625" style="131"/>
    <col min="69" max="69" width="10.40625" customWidth="1"/>
    <col min="70" max="70" width="11.40625" customWidth="1"/>
    <col min="71" max="71" width="12.86328125" customWidth="1"/>
    <col min="72" max="72" width="12.7265625" customWidth="1"/>
    <col min="73" max="73" width="12.40625" customWidth="1"/>
    <col min="74" max="74" width="11.26953125" customWidth="1"/>
    <col min="75" max="75" width="9.26953125" customWidth="1"/>
    <col min="77" max="77" width="9.86328125" customWidth="1"/>
    <col min="78" max="78" width="9.40625" customWidth="1"/>
    <col min="83" max="84" width="10.86328125" customWidth="1"/>
    <col min="86" max="86" width="8.7265625" style="131"/>
  </cols>
  <sheetData>
    <row r="1" spans="1:91" x14ac:dyDescent="0.75">
      <c r="B1" s="255" t="s">
        <v>2435</v>
      </c>
      <c r="C1" s="255"/>
      <c r="D1" s="162"/>
      <c r="E1" s="163" t="s">
        <v>2436</v>
      </c>
      <c r="F1" s="164"/>
      <c r="H1" s="163" t="s">
        <v>2437</v>
      </c>
      <c r="J1" s="165" t="s">
        <v>2438</v>
      </c>
      <c r="K1" s="255" t="s">
        <v>2439</v>
      </c>
      <c r="L1" s="255"/>
      <c r="M1" s="255" t="s">
        <v>2440</v>
      </c>
      <c r="N1" s="255"/>
      <c r="O1" s="255"/>
      <c r="P1" s="255"/>
      <c r="Q1" s="255"/>
      <c r="R1" s="255"/>
      <c r="S1" s="255"/>
      <c r="T1" s="255" t="s">
        <v>2441</v>
      </c>
      <c r="U1" s="255"/>
      <c r="V1" s="255"/>
      <c r="W1" s="255"/>
      <c r="X1" s="255"/>
      <c r="Y1" s="255"/>
      <c r="Z1" s="255"/>
      <c r="AA1" s="255"/>
      <c r="AB1" s="255"/>
      <c r="AC1" s="255"/>
      <c r="AD1" s="255"/>
      <c r="AE1" s="255"/>
      <c r="AF1" s="255"/>
      <c r="AG1" s="255"/>
      <c r="AH1" s="255"/>
      <c r="AI1" s="256"/>
      <c r="AJ1" s="257" t="s">
        <v>2442</v>
      </c>
      <c r="AK1" s="257"/>
      <c r="AL1" s="257"/>
      <c r="AM1"/>
      <c r="AN1" s="254" t="s">
        <v>2443</v>
      </c>
      <c r="AO1" s="254"/>
      <c r="AQ1" t="s">
        <v>2444</v>
      </c>
      <c r="AS1" s="258" t="s">
        <v>2445</v>
      </c>
      <c r="AT1" s="259"/>
      <c r="AU1" s="259"/>
      <c r="AV1" s="259"/>
      <c r="AW1" s="259"/>
      <c r="AX1" s="259"/>
      <c r="AY1" s="259"/>
      <c r="AZ1" s="259"/>
      <c r="BA1" s="258" t="s">
        <v>2446</v>
      </c>
      <c r="BB1" s="259"/>
      <c r="BC1" s="259"/>
      <c r="BD1" s="259"/>
      <c r="BE1" s="259"/>
      <c r="BF1" s="259"/>
      <c r="BG1" s="259"/>
      <c r="BH1" s="259"/>
      <c r="BI1" s="260" t="s">
        <v>2447</v>
      </c>
      <c r="BJ1" s="261"/>
      <c r="BK1" s="261"/>
      <c r="BL1" s="261"/>
      <c r="BM1" s="261"/>
      <c r="BN1" s="261"/>
      <c r="BO1" s="261"/>
      <c r="BP1" s="261"/>
      <c r="BQ1" s="257" t="s">
        <v>2448</v>
      </c>
      <c r="BR1" s="257"/>
      <c r="BS1" s="257"/>
      <c r="BT1" s="257"/>
      <c r="BU1" s="257"/>
      <c r="BV1" s="257"/>
      <c r="BW1" s="257"/>
      <c r="BX1" s="257"/>
      <c r="BY1" s="257"/>
      <c r="BZ1" s="257"/>
      <c r="CA1" s="257"/>
      <c r="CB1" s="257"/>
      <c r="CC1" s="257"/>
      <c r="CD1" s="257"/>
      <c r="CE1" s="257"/>
      <c r="CF1" s="257"/>
      <c r="CG1" s="257"/>
      <c r="CH1" s="257"/>
      <c r="CI1" s="262" t="s">
        <v>2449</v>
      </c>
      <c r="CJ1" s="263"/>
      <c r="CK1" s="264"/>
      <c r="CL1" s="38" t="s">
        <v>2450</v>
      </c>
    </row>
    <row r="2" spans="1:91" s="146" customFormat="1" ht="59.15" customHeight="1" thickBot="1" x14ac:dyDescent="0.9">
      <c r="A2" s="65"/>
      <c r="B2" s="166" t="s">
        <v>2451</v>
      </c>
      <c r="C2" s="167" t="s">
        <v>2452</v>
      </c>
      <c r="D2" s="65" t="s">
        <v>2453</v>
      </c>
      <c r="E2" s="65" t="s">
        <v>2454</v>
      </c>
      <c r="F2" s="167" t="s">
        <v>2455</v>
      </c>
      <c r="G2" s="65" t="s">
        <v>2456</v>
      </c>
      <c r="H2" s="65" t="s">
        <v>2457</v>
      </c>
      <c r="I2" s="167" t="s">
        <v>2458</v>
      </c>
      <c r="J2" s="167" t="s">
        <v>2459</v>
      </c>
      <c r="K2" s="168" t="s">
        <v>2460</v>
      </c>
      <c r="L2" s="169" t="s">
        <v>2461</v>
      </c>
      <c r="M2" s="170" t="s">
        <v>2462</v>
      </c>
      <c r="N2" s="170" t="s">
        <v>2463</v>
      </c>
      <c r="O2" s="170" t="s">
        <v>2464</v>
      </c>
      <c r="P2" s="170" t="s">
        <v>2465</v>
      </c>
      <c r="Q2" s="170" t="s">
        <v>2466</v>
      </c>
      <c r="R2" s="170" t="s">
        <v>2467</v>
      </c>
      <c r="S2" s="171" t="s">
        <v>2468</v>
      </c>
      <c r="T2" s="172" t="s">
        <v>2469</v>
      </c>
      <c r="U2" s="172" t="s">
        <v>2470</v>
      </c>
      <c r="V2" s="172" t="s">
        <v>2471</v>
      </c>
      <c r="W2" s="172" t="s">
        <v>2472</v>
      </c>
      <c r="X2" s="172" t="s">
        <v>2473</v>
      </c>
      <c r="Y2" s="172" t="s">
        <v>2474</v>
      </c>
      <c r="Z2" s="172" t="s">
        <v>2475</v>
      </c>
      <c r="AA2" s="172" t="s">
        <v>2476</v>
      </c>
      <c r="AB2" s="172" t="s">
        <v>2477</v>
      </c>
      <c r="AC2" s="172" t="s">
        <v>2478</v>
      </c>
      <c r="AD2" s="172" t="s">
        <v>2479</v>
      </c>
      <c r="AE2" s="172" t="s">
        <v>2480</v>
      </c>
      <c r="AF2" s="172" t="s">
        <v>2481</v>
      </c>
      <c r="AG2" s="172" t="s">
        <v>2482</v>
      </c>
      <c r="AH2" s="172" t="s">
        <v>2483</v>
      </c>
      <c r="AI2" s="173" t="s">
        <v>2484</v>
      </c>
      <c r="AJ2" s="146">
        <v>2021</v>
      </c>
      <c r="AK2" s="146">
        <v>2030</v>
      </c>
      <c r="AL2" s="146">
        <v>2050</v>
      </c>
      <c r="AM2" s="174" t="s">
        <v>2485</v>
      </c>
      <c r="AN2" s="175" t="s">
        <v>2486</v>
      </c>
      <c r="AO2" s="167" t="s">
        <v>2487</v>
      </c>
      <c r="AP2" s="176" t="s">
        <v>2488</v>
      </c>
      <c r="AQ2" s="176" t="s">
        <v>2489</v>
      </c>
      <c r="AR2" s="174" t="s">
        <v>2490</v>
      </c>
      <c r="AS2" s="177" t="s">
        <v>708</v>
      </c>
      <c r="AT2" s="177" t="s">
        <v>447</v>
      </c>
      <c r="AU2" s="177" t="s">
        <v>2491</v>
      </c>
      <c r="AV2" s="177" t="s">
        <v>716</v>
      </c>
      <c r="AW2" s="177" t="s">
        <v>709</v>
      </c>
      <c r="AX2" s="177" t="s">
        <v>46</v>
      </c>
      <c r="AY2" s="177" t="s">
        <v>54</v>
      </c>
      <c r="AZ2" s="178" t="s">
        <v>53</v>
      </c>
      <c r="BA2" s="177" t="s">
        <v>708</v>
      </c>
      <c r="BB2" s="177" t="s">
        <v>447</v>
      </c>
      <c r="BC2" s="177" t="s">
        <v>2491</v>
      </c>
      <c r="BD2" s="177" t="s">
        <v>716</v>
      </c>
      <c r="BE2" s="177" t="s">
        <v>709</v>
      </c>
      <c r="BF2" s="177" t="s">
        <v>46</v>
      </c>
      <c r="BG2" s="177" t="s">
        <v>54</v>
      </c>
      <c r="BH2" s="178" t="s">
        <v>53</v>
      </c>
      <c r="BI2" s="177" t="s">
        <v>708</v>
      </c>
      <c r="BJ2" s="177" t="s">
        <v>447</v>
      </c>
      <c r="BK2" s="177" t="s">
        <v>2491</v>
      </c>
      <c r="BL2" s="177" t="s">
        <v>716</v>
      </c>
      <c r="BM2" s="177" t="s">
        <v>709</v>
      </c>
      <c r="BN2" s="177" t="s">
        <v>46</v>
      </c>
      <c r="BO2" s="177" t="s">
        <v>54</v>
      </c>
      <c r="BP2" s="178" t="s">
        <v>53</v>
      </c>
      <c r="BQ2" s="65" t="s">
        <v>2492</v>
      </c>
      <c r="BR2" s="65" t="s">
        <v>2493</v>
      </c>
      <c r="BS2" s="65" t="s">
        <v>2494</v>
      </c>
      <c r="BT2" s="65" t="s">
        <v>2495</v>
      </c>
      <c r="BU2" s="65" t="s">
        <v>2496</v>
      </c>
      <c r="BV2" s="65" t="s">
        <v>2497</v>
      </c>
      <c r="BW2" s="65" t="s">
        <v>2498</v>
      </c>
      <c r="BX2" s="65" t="s">
        <v>2499</v>
      </c>
      <c r="BY2" s="65" t="s">
        <v>2500</v>
      </c>
      <c r="BZ2" s="65" t="s">
        <v>2501</v>
      </c>
      <c r="CA2" s="65" t="s">
        <v>2502</v>
      </c>
      <c r="CB2" s="65" t="s">
        <v>2503</v>
      </c>
      <c r="CC2" s="65" t="s">
        <v>2504</v>
      </c>
      <c r="CD2" s="65" t="s">
        <v>2505</v>
      </c>
      <c r="CE2" s="65" t="s">
        <v>2506</v>
      </c>
      <c r="CF2" s="65" t="s">
        <v>2507</v>
      </c>
      <c r="CG2" s="65" t="s">
        <v>2508</v>
      </c>
      <c r="CH2" s="167" t="s">
        <v>2509</v>
      </c>
      <c r="CI2" s="179" t="s">
        <v>2510</v>
      </c>
      <c r="CJ2" s="180" t="s">
        <v>2511</v>
      </c>
      <c r="CK2" s="181" t="s">
        <v>2512</v>
      </c>
      <c r="CL2" s="146" t="s">
        <v>2513</v>
      </c>
      <c r="CM2" s="65" t="s">
        <v>2514</v>
      </c>
    </row>
    <row r="3" spans="1:91" s="58" customFormat="1" x14ac:dyDescent="0.75">
      <c r="A3" s="182" t="str">
        <f>About!$C$2</f>
        <v>Texas</v>
      </c>
      <c r="B3" s="183">
        <f>ROUND(SUMIFS(B$4:B$54, $A$4:$A$54, $A$3),0)</f>
        <v>178691</v>
      </c>
      <c r="C3" s="184">
        <f t="shared" ref="C3" si="0">ROUND(SUMIFS(C$4:C$54, $A$4:$A$54, $A$3),0)</f>
        <v>179</v>
      </c>
      <c r="D3" s="183">
        <f>SUMIFS(D$4:D$54, $A$4:$A$54, $A$3)</f>
        <v>960994</v>
      </c>
      <c r="E3" s="183">
        <f>SUMIFS(E$4:E$54, $A$4:$A$54, $A$3)</f>
        <v>21903653.999999985</v>
      </c>
      <c r="F3" s="134">
        <f>ROUND(SUMIFS(F$4:F$54,$A$4:$A$54,$A$3)*100,0)</f>
        <v>2179</v>
      </c>
      <c r="G3" s="58">
        <f>SUMIFS(G$4:G$54, $A$4:$A$54, $A$3)</f>
        <v>2678091</v>
      </c>
      <c r="H3" s="58">
        <f>SUMIFS(H$4:H$54, $A$4:$A$54, $A$3)</f>
        <v>2550576</v>
      </c>
      <c r="I3" s="134">
        <f>ROUND(SUMIFS(I$4:I$54,$A$4:$A$54,$A$3)*100,0)</f>
        <v>-5</v>
      </c>
      <c r="J3" s="134">
        <f>ROUND(SUMIFS(J$4:J$54, $A$4:$A$54, $A$3),0)</f>
        <v>28321</v>
      </c>
      <c r="K3" s="58">
        <f t="shared" ref="K3:AI3" si="1">ROUND(SUMIFS(K$4:K$54, $A$4:$A$54, $A$3),0)</f>
        <v>10306</v>
      </c>
      <c r="L3" s="134">
        <f t="shared" si="1"/>
        <v>13546</v>
      </c>
      <c r="M3" s="58">
        <f t="shared" si="1"/>
        <v>5900</v>
      </c>
      <c r="N3" s="58">
        <f t="shared" si="1"/>
        <v>6350</v>
      </c>
      <c r="O3" s="58">
        <f t="shared" si="1"/>
        <v>0</v>
      </c>
      <c r="P3" s="58">
        <f t="shared" si="1"/>
        <v>0</v>
      </c>
      <c r="Q3" s="58">
        <f t="shared" si="1"/>
        <v>0</v>
      </c>
      <c r="R3" s="58">
        <f t="shared" si="1"/>
        <v>0</v>
      </c>
      <c r="S3" s="134">
        <f t="shared" si="1"/>
        <v>0</v>
      </c>
      <c r="T3" s="58">
        <f t="shared" si="1"/>
        <v>13382</v>
      </c>
      <c r="U3" s="58">
        <f t="shared" si="1"/>
        <v>37287</v>
      </c>
      <c r="V3" s="58">
        <f t="shared" si="1"/>
        <v>4960</v>
      </c>
      <c r="W3" s="58">
        <f t="shared" si="1"/>
        <v>669</v>
      </c>
      <c r="X3" s="58">
        <f t="shared" si="1"/>
        <v>28042</v>
      </c>
      <c r="Y3" s="58">
        <f t="shared" si="1"/>
        <v>2445</v>
      </c>
      <c r="Z3" s="58">
        <f t="shared" si="1"/>
        <v>0</v>
      </c>
      <c r="AA3" s="58">
        <f t="shared" si="1"/>
        <v>214</v>
      </c>
      <c r="AB3" s="58">
        <f t="shared" si="1"/>
        <v>0</v>
      </c>
      <c r="AC3" s="58">
        <f t="shared" si="1"/>
        <v>23</v>
      </c>
      <c r="AD3" s="58">
        <f t="shared" si="1"/>
        <v>25103</v>
      </c>
      <c r="AE3" s="58">
        <f t="shared" si="1"/>
        <v>5491</v>
      </c>
      <c r="AF3" s="58">
        <f t="shared" si="1"/>
        <v>0</v>
      </c>
      <c r="AG3" s="58">
        <f t="shared" si="1"/>
        <v>0</v>
      </c>
      <c r="AH3" s="58">
        <f t="shared" si="1"/>
        <v>0</v>
      </c>
      <c r="AI3" s="134">
        <f t="shared" si="1"/>
        <v>0</v>
      </c>
      <c r="AJ3" s="58">
        <f>ROUND(SUMIFS(AJ$4:AJ$54,$A$4:$A$54,$A$3)*100,0)</f>
        <v>15</v>
      </c>
      <c r="AK3" s="58">
        <f t="shared" ref="AK3:AL3" si="2">ROUND(SUMIFS(AK$4:AK$54,$A$4:$A$54,$A$3)*100,0)</f>
        <v>17</v>
      </c>
      <c r="AL3" s="58">
        <f t="shared" si="2"/>
        <v>17</v>
      </c>
      <c r="AM3" s="58">
        <f>SUMIFS(AM$4:AM$54, $A$4:$A$54, $A$3)</f>
        <v>0</v>
      </c>
      <c r="AN3" s="58">
        <f t="shared" ref="AN3:AQ3" si="3">SUMIFS(AN$4:AN$54, $A$4:$A$54, $A$3)</f>
        <v>0</v>
      </c>
      <c r="AO3" s="134">
        <f t="shared" si="3"/>
        <v>0</v>
      </c>
      <c r="AP3" s="134">
        <f t="shared" si="3"/>
        <v>4946</v>
      </c>
      <c r="AQ3" s="134">
        <f t="shared" si="3"/>
        <v>30976754</v>
      </c>
      <c r="AR3" s="134">
        <f>ROUND(SUMIFS(AR$4:AR$54,$A$4:$A$54,$A$3),2)</f>
        <v>15.97</v>
      </c>
      <c r="AS3" s="58">
        <f>SUMIFS(AS$4:AS$54, $A$4:$A$54, $A$3)</f>
        <v>1.059069765E+16</v>
      </c>
      <c r="AT3" s="58">
        <f t="shared" ref="AT3:BH3" si="4">SUMIFS(AT$4:AT$54, $A$4:$A$54, $A$3)</f>
        <v>0</v>
      </c>
      <c r="AU3" s="58">
        <f t="shared" si="4"/>
        <v>278864372682398</v>
      </c>
      <c r="AV3" s="58">
        <f t="shared" si="4"/>
        <v>1114870145020960</v>
      </c>
      <c r="AW3" s="58">
        <f t="shared" si="4"/>
        <v>3419152356115520</v>
      </c>
      <c r="AX3" s="58">
        <f t="shared" si="4"/>
        <v>3828387267000000</v>
      </c>
      <c r="AY3" s="58">
        <f t="shared" si="4"/>
        <v>3571204848669510</v>
      </c>
      <c r="AZ3" s="58">
        <f t="shared" si="4"/>
        <v>2379473547037780</v>
      </c>
      <c r="BA3" s="58">
        <f t="shared" si="4"/>
        <v>1.12230539978542E+16</v>
      </c>
      <c r="BB3" s="58">
        <f t="shared" si="4"/>
        <v>33749575523814.102</v>
      </c>
      <c r="BC3" s="58">
        <f t="shared" si="4"/>
        <v>225940901286230</v>
      </c>
      <c r="BD3" s="58">
        <f t="shared" si="4"/>
        <v>1215329071651480</v>
      </c>
      <c r="BE3" s="58">
        <f t="shared" si="4"/>
        <v>3630218808285510</v>
      </c>
      <c r="BF3" s="58">
        <f t="shared" si="4"/>
        <v>8910158030862320</v>
      </c>
      <c r="BG3" s="58">
        <f t="shared" si="4"/>
        <v>3879523296695900</v>
      </c>
      <c r="BH3" s="58">
        <f t="shared" si="4"/>
        <v>2688233904523340</v>
      </c>
      <c r="BI3" s="58">
        <f>ROUND(SUMIFS(BI$4:BI$54,$A$4:$A$54,$A$3),2)</f>
        <v>94.37</v>
      </c>
      <c r="BJ3" s="58">
        <f t="shared" ref="BJ3:BP3" si="5">ROUND(SUMIFS(BJ$4:BJ$54,$A$4:$A$54,$A$3),2)</f>
        <v>0</v>
      </c>
      <c r="BK3" s="58">
        <f t="shared" si="5"/>
        <v>123.42</v>
      </c>
      <c r="BL3" s="58">
        <f t="shared" si="5"/>
        <v>91.73</v>
      </c>
      <c r="BM3" s="58">
        <f t="shared" si="5"/>
        <v>94.19</v>
      </c>
      <c r="BN3" s="58">
        <f t="shared" si="5"/>
        <v>42.97</v>
      </c>
      <c r="BO3" s="58">
        <f t="shared" si="5"/>
        <v>92.05</v>
      </c>
      <c r="BP3" s="134">
        <f t="shared" si="5"/>
        <v>88.51</v>
      </c>
      <c r="BQ3" s="134">
        <f t="shared" ref="BQ3:BR3" si="6">ROUND(SUMIFS(BQ$4:BQ$54,$A$4:$A$54,$A$3)*100,0)</f>
        <v>8</v>
      </c>
      <c r="BR3" s="134">
        <f t="shared" si="6"/>
        <v>9</v>
      </c>
      <c r="BS3" s="134">
        <f>ROUND(SUMIFS(BS$4:BS$54,$A$4:$A$54,$A$3)*100,0)</f>
        <v>53</v>
      </c>
      <c r="BT3" s="134">
        <f>ROUND(SUMIFS(BT$4:BT$54,$A$4:$A$54,$A$3)*100,0)</f>
        <v>49</v>
      </c>
      <c r="BU3" s="134">
        <f t="shared" ref="BU3:CH3" si="7">ROUND(SUMIFS(BU$4:BU$54,$A$4:$A$54,$A$3)*100,0)</f>
        <v>70</v>
      </c>
      <c r="BV3" s="134">
        <f t="shared" si="7"/>
        <v>79</v>
      </c>
      <c r="BW3" s="134">
        <f t="shared" si="7"/>
        <v>30</v>
      </c>
      <c r="BX3" s="134">
        <f t="shared" si="7"/>
        <v>48</v>
      </c>
      <c r="BY3" s="134">
        <f t="shared" si="7"/>
        <v>51</v>
      </c>
      <c r="BZ3" s="134">
        <f>ROUND(SUMIFS(BZ$4:BZ$54,$A$4:$A$54,$A$3)*100,0)</f>
        <v>52</v>
      </c>
      <c r="CA3" s="134">
        <f>ROUND(SUMIFS(CA$4:CA$54,$A$4:$A$54,$A$3)*100,0)</f>
        <v>100</v>
      </c>
      <c r="CB3" s="134">
        <f>ROUND(SUMIFS(CB$4:CB$54,$A$4:$A$54,$A$3)*100,0)</f>
        <v>100</v>
      </c>
      <c r="CC3" s="134">
        <f t="shared" si="7"/>
        <v>30</v>
      </c>
      <c r="CD3" s="134">
        <f t="shared" si="7"/>
        <v>48</v>
      </c>
      <c r="CE3" s="134">
        <f t="shared" si="7"/>
        <v>51</v>
      </c>
      <c r="CF3" s="134">
        <f t="shared" si="7"/>
        <v>52</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75">
      <c r="A4" t="s">
        <v>2280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75">
      <c r="A5" t="s">
        <v>2281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75">
      <c r="A6" t="s">
        <v>2282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75">
      <c r="A7" t="s">
        <v>2283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75">
      <c r="A8" t="s">
        <v>2284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75">
      <c r="A9" t="s">
        <v>2290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75">
      <c r="A10" t="s">
        <v>2296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75">
      <c r="A11" t="s">
        <v>2086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2515</v>
      </c>
    </row>
    <row r="12" spans="1:91" x14ac:dyDescent="0.75">
      <c r="A12" t="s">
        <v>2302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75">
      <c r="A13" t="s">
        <v>2307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75">
      <c r="A14" t="s">
        <v>2311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75">
      <c r="A15" t="s">
        <v>2312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75">
      <c r="A16" t="s">
        <v>2313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75">
      <c r="A17" t="s">
        <v>2314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75">
      <c r="A18" t="s">
        <v>2315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75">
      <c r="A19" t="s">
        <v>2316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75">
      <c r="A20" t="s">
        <v>2317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75">
      <c r="A21" t="s">
        <v>2318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75">
      <c r="A22" t="s">
        <v>2321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75">
      <c r="A23" t="s">
        <v>2326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75">
      <c r="A24" t="s">
        <v>2331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75">
      <c r="A25" t="s">
        <v>2337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75">
      <c r="A26" t="s">
        <v>2342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75">
      <c r="A27" t="s">
        <v>2348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75">
      <c r="A28" t="s">
        <v>2354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75">
      <c r="A29" t="s">
        <v>2355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75">
      <c r="A30" t="s">
        <v>2356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75">
      <c r="A31" t="s">
        <v>2358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75">
      <c r="A32" t="s">
        <v>2362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75">
      <c r="A33" t="s">
        <v>2363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75">
      <c r="A34" t="s">
        <v>2364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75">
      <c r="A35" t="s">
        <v>2369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75">
      <c r="A36" t="s">
        <v>2375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75">
      <c r="A37" t="s">
        <v>2378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75">
      <c r="A38" t="s">
        <v>2382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75">
      <c r="A39" t="s">
        <v>2386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75">
      <c r="A40" t="s">
        <v>2387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75">
      <c r="A41" t="s">
        <v>2388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75">
      <c r="A42" t="s">
        <v>2393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75">
      <c r="A43" t="s">
        <v>2398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75">
      <c r="A44" t="s">
        <v>2403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75">
      <c r="A45" t="s">
        <v>2404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75">
      <c r="A46" t="s">
        <v>2405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75">
      <c r="A47" t="s">
        <v>2406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75">
      <c r="A48" t="s">
        <v>2407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75">
      <c r="A49" t="s">
        <v>2408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75">
      <c r="A50" t="s">
        <v>2410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75">
      <c r="A51" t="s">
        <v>2414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75">
      <c r="A52" t="s">
        <v>2418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75">
      <c r="A53" t="s">
        <v>2419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75">
      <c r="A54" t="s">
        <v>2420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606" zoomScale="70" zoomScaleNormal="70" workbookViewId="0">
      <selection activeCell="F1631" sqref="F1631"/>
    </sheetView>
  </sheetViews>
  <sheetFormatPr defaultColWidth="9.1328125" defaultRowHeight="14.75" x14ac:dyDescent="0.75"/>
  <cols>
    <col min="1" max="1" width="11.7265625" customWidth="1"/>
    <col min="2" max="2" width="11.7265625" style="204" customWidth="1"/>
    <col min="3" max="3" width="88.40625" customWidth="1"/>
    <col min="4" max="7" width="11.7265625" customWidth="1"/>
    <col min="8" max="8" width="11.7265625" style="15" customWidth="1"/>
    <col min="9" max="9" width="11.7265625" style="204" customWidth="1"/>
    <col min="10" max="10" width="11.7265625" style="155" customWidth="1"/>
    <col min="11" max="15" width="11.7265625" customWidth="1"/>
    <col min="16" max="16" width="83" customWidth="1"/>
    <col min="17" max="17" width="11.7265625" customWidth="1"/>
    <col min="18" max="18" width="11.7265625" style="143" customWidth="1"/>
  </cols>
  <sheetData>
    <row r="1" spans="1:18" x14ac:dyDescent="0.75">
      <c r="A1" s="209" t="s">
        <v>3</v>
      </c>
      <c r="B1" s="210" t="s">
        <v>0</v>
      </c>
      <c r="C1" s="211" t="s">
        <v>1</v>
      </c>
      <c r="D1" s="211" t="s">
        <v>35</v>
      </c>
      <c r="E1" s="211" t="s">
        <v>36</v>
      </c>
      <c r="F1" s="211" t="s">
        <v>82</v>
      </c>
      <c r="G1" s="211" t="s">
        <v>83</v>
      </c>
      <c r="H1" s="153" t="s">
        <v>454</v>
      </c>
      <c r="I1" s="212" t="s">
        <v>68</v>
      </c>
      <c r="J1" s="154" t="s">
        <v>341</v>
      </c>
      <c r="K1" s="209" t="s">
        <v>506</v>
      </c>
      <c r="L1" s="209" t="s">
        <v>69</v>
      </c>
      <c r="M1" s="209" t="s">
        <v>70</v>
      </c>
      <c r="N1" s="209" t="s">
        <v>81</v>
      </c>
      <c r="O1" s="209" t="s">
        <v>28</v>
      </c>
      <c r="P1" s="209" t="s">
        <v>2</v>
      </c>
      <c r="Q1" s="209" t="s">
        <v>438</v>
      </c>
      <c r="R1" s="209" t="s">
        <v>187</v>
      </c>
    </row>
    <row r="2" spans="1:18" s="143" customFormat="1" x14ac:dyDescent="0.75">
      <c r="A2" s="76" t="str">
        <f>IF(ISBLANK(INDEX('Policy Characteristics'!A:A,MATCH($C2,'Policy Characteristics'!$C:$C,0))),"",INDEX('Policy Characteristics'!A:A,MATCH($C2,'Policy Characteristics'!$C:$C,0)))</f>
        <v>Transportation</v>
      </c>
      <c r="B2" s="200" t="str">
        <f>IF(ISBLANK(INDEX('Policy Characteristics'!B:B,MATCH($C2,'Policy Characteristics'!$C:$C,0))),"",INDEX('Policy Characteristics'!B:B,MATCH($C2,'Policy Characteristics'!$C:$C,0)))</f>
        <v>Conventional Pollutant Standards</v>
      </c>
      <c r="C2" s="143" t="s">
        <v>625</v>
      </c>
      <c r="D2" s="143" t="s">
        <v>37</v>
      </c>
      <c r="E2" s="143" t="s">
        <v>480</v>
      </c>
      <c r="F2" s="143" t="s">
        <v>1626</v>
      </c>
      <c r="G2" s="143" t="s">
        <v>669</v>
      </c>
      <c r="H2" s="80">
        <v>300</v>
      </c>
      <c r="I2" s="213" t="s">
        <v>43</v>
      </c>
      <c r="J2" s="202"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05">
        <f>IF(ISBLANK(INDEX('Policy Characteristics'!F:F,MATCH($C2,'Policy Characteristics'!$C:$C,0))),"",INDEX('Policy Characteristics'!F:F,MATCH($C2,'Policy Characteristics'!$C:$C,0)))</f>
        <v>0</v>
      </c>
      <c r="M2" s="205">
        <f>IF(ISBLANK(INDEX('Policy Characteristics'!G:G,MATCH($C2,'Policy Characteristics'!$C:$C,0))),"",INDEX('Policy Characteristics'!G:G,MATCH($C2,'Policy Characteristics'!$C:$C,0)))</f>
        <v>1</v>
      </c>
      <c r="N2" s="205">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75">
      <c r="A3" s="76" t="str">
        <f>IF(ISBLANK(INDEX('Policy Characteristics'!A:A,MATCH($C3,'Policy Characteristics'!$C:$C,0))),"",INDEX('Policy Characteristics'!A:A,MATCH($C3,'Policy Characteristics'!$C:$C,0)))</f>
        <v>Transportation</v>
      </c>
      <c r="B3" s="200"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1626</v>
      </c>
      <c r="G3" s="143" t="s">
        <v>474</v>
      </c>
      <c r="H3" s="80">
        <v>301</v>
      </c>
      <c r="I3" s="213" t="s">
        <v>43</v>
      </c>
      <c r="J3" s="202"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05">
        <f>IF(ISBLANK(INDEX('Policy Characteristics'!F:F,MATCH($C3,'Policy Characteristics'!$C:$C,0))),"",INDEX('Policy Characteristics'!F:F,MATCH($C3,'Policy Characteristics'!$C:$C,0)))</f>
        <v>0</v>
      </c>
      <c r="M3" s="205">
        <f>IF(ISBLANK(INDEX('Policy Characteristics'!G:G,MATCH($C3,'Policy Characteristics'!$C:$C,0))),"",INDEX('Policy Characteristics'!G:G,MATCH($C3,'Policy Characteristics'!$C:$C,0)))</f>
        <v>1</v>
      </c>
      <c r="N3" s="205">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75">
      <c r="A4" s="76" t="str">
        <f>IF(ISBLANK(INDEX('Policy Characteristics'!A:A,MATCH($C4,'Policy Characteristics'!$C:$C,0))),"",INDEX('Policy Characteristics'!A:A,MATCH($C4,'Policy Characteristics'!$C:$C,0)))</f>
        <v>Transportation</v>
      </c>
      <c r="B4" s="200"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1626</v>
      </c>
      <c r="G4" s="143" t="s">
        <v>481</v>
      </c>
      <c r="H4" s="80">
        <v>302</v>
      </c>
      <c r="I4" s="213" t="s">
        <v>43</v>
      </c>
      <c r="J4" s="202"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05">
        <f>IF(ISBLANK(INDEX('Policy Characteristics'!F:F,MATCH($C4,'Policy Characteristics'!$C:$C,0))),"",INDEX('Policy Characteristics'!F:F,MATCH($C4,'Policy Characteristics'!$C:$C,0)))</f>
        <v>0</v>
      </c>
      <c r="M4" s="205">
        <f>IF(ISBLANK(INDEX('Policy Characteristics'!G:G,MATCH($C4,'Policy Characteristics'!$C:$C,0))),"",INDEX('Policy Characteristics'!G:G,MATCH($C4,'Policy Characteristics'!$C:$C,0)))</f>
        <v>1</v>
      </c>
      <c r="N4" s="205">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75">
      <c r="A5" s="76" t="str">
        <f>IF(ISBLANK(INDEX('Policy Characteristics'!A:A,MATCH($C5,'Policy Characteristics'!$C:$C,0))),"",INDEX('Policy Characteristics'!A:A,MATCH($C5,'Policy Characteristics'!$C:$C,0)))</f>
        <v>Transportation</v>
      </c>
      <c r="B5" s="200"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1626</v>
      </c>
      <c r="G5" s="143" t="s">
        <v>482</v>
      </c>
      <c r="H5" s="80">
        <v>303</v>
      </c>
      <c r="I5" s="213" t="s">
        <v>43</v>
      </c>
      <c r="J5" s="202"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05">
        <f>IF(ISBLANK(INDEX('Policy Characteristics'!F:F,MATCH($C5,'Policy Characteristics'!$C:$C,0))),"",INDEX('Policy Characteristics'!F:F,MATCH($C5,'Policy Characteristics'!$C:$C,0)))</f>
        <v>0</v>
      </c>
      <c r="M5" s="205">
        <f>IF(ISBLANK(INDEX('Policy Characteristics'!G:G,MATCH($C5,'Policy Characteristics'!$C:$C,0))),"",INDEX('Policy Characteristics'!G:G,MATCH($C5,'Policy Characteristics'!$C:$C,0)))</f>
        <v>1</v>
      </c>
      <c r="N5" s="205">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75">
      <c r="A6" s="76" t="str">
        <f>IF(ISBLANK(INDEX('Policy Characteristics'!A:A,MATCH($C6,'Policy Characteristics'!$C:$C,0))),"",INDEX('Policy Characteristics'!A:A,MATCH($C6,'Policy Characteristics'!$C:$C,0)))</f>
        <v>Transportation</v>
      </c>
      <c r="B6" s="200"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1626</v>
      </c>
      <c r="G6" s="143" t="s">
        <v>561</v>
      </c>
      <c r="H6" s="80">
        <v>304</v>
      </c>
      <c r="I6" s="213" t="s">
        <v>43</v>
      </c>
      <c r="J6" s="202"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05">
        <f>IF(ISBLANK(INDEX('Policy Characteristics'!F:F,MATCH($C6,'Policy Characteristics'!$C:$C,0))),"",INDEX('Policy Characteristics'!F:F,MATCH($C6,'Policy Characteristics'!$C:$C,0)))</f>
        <v>0</v>
      </c>
      <c r="M6" s="205">
        <f>IF(ISBLANK(INDEX('Policy Characteristics'!G:G,MATCH($C6,'Policy Characteristics'!$C:$C,0))),"",INDEX('Policy Characteristics'!G:G,MATCH($C6,'Policy Characteristics'!$C:$C,0)))</f>
        <v>1</v>
      </c>
      <c r="N6" s="205">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75">
      <c r="A7" s="76" t="str">
        <f>IF(ISBLANK(INDEX('Policy Characteristics'!A:A,MATCH($C7,'Policy Characteristics'!$C:$C,0))),"",INDEX('Policy Characteristics'!A:A,MATCH($C7,'Policy Characteristics'!$C:$C,0)))</f>
        <v>Transportation</v>
      </c>
      <c r="B7" s="200"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1626</v>
      </c>
      <c r="G7" s="143" t="s">
        <v>484</v>
      </c>
      <c r="H7" s="80">
        <v>305</v>
      </c>
      <c r="I7" s="213" t="s">
        <v>43</v>
      </c>
      <c r="J7" s="202"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05">
        <f>IF(ISBLANK(INDEX('Policy Characteristics'!F:F,MATCH($C7,'Policy Characteristics'!$C:$C,0))),"",INDEX('Policy Characteristics'!F:F,MATCH($C7,'Policy Characteristics'!$C:$C,0)))</f>
        <v>0</v>
      </c>
      <c r="M7" s="205">
        <f>IF(ISBLANK(INDEX('Policy Characteristics'!G:G,MATCH($C7,'Policy Characteristics'!$C:$C,0))),"",INDEX('Policy Characteristics'!G:G,MATCH($C7,'Policy Characteristics'!$C:$C,0)))</f>
        <v>1</v>
      </c>
      <c r="N7" s="205">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75">
      <c r="A8" s="76" t="str">
        <f>IF(ISBLANK(INDEX('Policy Characteristics'!A:A,MATCH($C8,'Policy Characteristics'!$C:$C,0))),"",INDEX('Policy Characteristics'!A:A,MATCH($C8,'Policy Characteristics'!$C:$C,0)))</f>
        <v>Transportation</v>
      </c>
      <c r="B8" s="200"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1626</v>
      </c>
      <c r="G8" s="143" t="s">
        <v>485</v>
      </c>
      <c r="H8" s="80">
        <v>306</v>
      </c>
      <c r="I8" s="213" t="s">
        <v>43</v>
      </c>
      <c r="J8" s="202"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05">
        <f>IF(ISBLANK(INDEX('Policy Characteristics'!F:F,MATCH($C8,'Policy Characteristics'!$C:$C,0))),"",INDEX('Policy Characteristics'!F:F,MATCH($C8,'Policy Characteristics'!$C:$C,0)))</f>
        <v>0</v>
      </c>
      <c r="M8" s="205">
        <f>IF(ISBLANK(INDEX('Policy Characteristics'!G:G,MATCH($C8,'Policy Characteristics'!$C:$C,0))),"",INDEX('Policy Characteristics'!G:G,MATCH($C8,'Policy Characteristics'!$C:$C,0)))</f>
        <v>1</v>
      </c>
      <c r="N8" s="205">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75">
      <c r="A9" s="76" t="str">
        <f>IF(ISBLANK(INDEX('Policy Characteristics'!A:A,MATCH($C9,'Policy Characteristics'!$C:$C,0))),"",INDEX('Policy Characteristics'!A:A,MATCH($C9,'Policy Characteristics'!$C:$C,0)))</f>
        <v>Transportation</v>
      </c>
      <c r="B9" s="200"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1626</v>
      </c>
      <c r="G9" s="143" t="s">
        <v>486</v>
      </c>
      <c r="H9" s="80">
        <v>307</v>
      </c>
      <c r="I9" s="213" t="s">
        <v>43</v>
      </c>
      <c r="J9" s="202"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05">
        <f>IF(ISBLANK(INDEX('Policy Characteristics'!F:F,MATCH($C9,'Policy Characteristics'!$C:$C,0))),"",INDEX('Policy Characteristics'!F:F,MATCH($C9,'Policy Characteristics'!$C:$C,0)))</f>
        <v>0</v>
      </c>
      <c r="M9" s="205">
        <f>IF(ISBLANK(INDEX('Policy Characteristics'!G:G,MATCH($C9,'Policy Characteristics'!$C:$C,0))),"",INDEX('Policy Characteristics'!G:G,MATCH($C9,'Policy Characteristics'!$C:$C,0)))</f>
        <v>1</v>
      </c>
      <c r="N9" s="205">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75">
      <c r="A10" s="76" t="str">
        <f>IF(ISBLANK(INDEX('Policy Characteristics'!A:A,MATCH($C10,'Policy Characteristics'!$C:$C,0))),"",INDEX('Policy Characteristics'!A:A,MATCH($C10,'Policy Characteristics'!$C:$C,0)))</f>
        <v>Transportation</v>
      </c>
      <c r="B10" s="200"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1626</v>
      </c>
      <c r="G10" s="143" t="s">
        <v>487</v>
      </c>
      <c r="H10" s="80">
        <v>308</v>
      </c>
      <c r="I10" s="201" t="s">
        <v>44</v>
      </c>
      <c r="J10" s="202"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05">
        <f>IF(ISBLANK(INDEX('Policy Characteristics'!F:F,MATCH($C10,'Policy Characteristics'!$C:$C,0))),"",INDEX('Policy Characteristics'!F:F,MATCH($C10,'Policy Characteristics'!$C:$C,0)))</f>
        <v>0</v>
      </c>
      <c r="M10" s="205">
        <f>IF(ISBLANK(INDEX('Policy Characteristics'!G:G,MATCH($C10,'Policy Characteristics'!$C:$C,0))),"",INDEX('Policy Characteristics'!G:G,MATCH($C10,'Policy Characteristics'!$C:$C,0)))</f>
        <v>1</v>
      </c>
      <c r="N10" s="205">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75">
      <c r="A11" s="76" t="str">
        <f>IF(ISBLANK(INDEX('Policy Characteristics'!A:A,MATCH($C11,'Policy Characteristics'!$C:$C,0))),"",INDEX('Policy Characteristics'!A:A,MATCH($C11,'Policy Characteristics'!$C:$C,0)))</f>
        <v>Transportation</v>
      </c>
      <c r="B11" s="200"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1626</v>
      </c>
      <c r="G11" s="143" t="s">
        <v>488</v>
      </c>
      <c r="H11" s="80">
        <v>309</v>
      </c>
      <c r="I11" s="201" t="s">
        <v>44</v>
      </c>
      <c r="J11" s="202"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05">
        <f>IF(ISBLANK(INDEX('Policy Characteristics'!F:F,MATCH($C11,'Policy Characteristics'!$C:$C,0))),"",INDEX('Policy Characteristics'!F:F,MATCH($C11,'Policy Characteristics'!$C:$C,0)))</f>
        <v>0</v>
      </c>
      <c r="M11" s="205">
        <f>IF(ISBLANK(INDEX('Policy Characteristics'!G:G,MATCH($C11,'Policy Characteristics'!$C:$C,0))),"",INDEX('Policy Characteristics'!G:G,MATCH($C11,'Policy Characteristics'!$C:$C,0)))</f>
        <v>1</v>
      </c>
      <c r="N11" s="205">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75">
      <c r="A12" s="76" t="str">
        <f>IF(ISBLANK(INDEX('Policy Characteristics'!A:A,MATCH($C12,'Policy Characteristics'!$C:$C,0))),"",INDEX('Policy Characteristics'!A:A,MATCH($C12,'Policy Characteristics'!$C:$C,0)))</f>
        <v>Transportation</v>
      </c>
      <c r="B12" s="200"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1623</v>
      </c>
      <c r="G12" s="143" t="s">
        <v>669</v>
      </c>
      <c r="H12" s="80">
        <v>310</v>
      </c>
      <c r="I12" s="213" t="s">
        <v>43</v>
      </c>
      <c r="J12" s="202"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05">
        <f>IF(ISBLANK(INDEX('Policy Characteristics'!F:F,MATCH($C12,'Policy Characteristics'!$C:$C,0))),"",INDEX('Policy Characteristics'!F:F,MATCH($C12,'Policy Characteristics'!$C:$C,0)))</f>
        <v>0</v>
      </c>
      <c r="M12" s="205">
        <f>IF(ISBLANK(INDEX('Policy Characteristics'!G:G,MATCH($C12,'Policy Characteristics'!$C:$C,0))),"",INDEX('Policy Characteristics'!G:G,MATCH($C12,'Policy Characteristics'!$C:$C,0)))</f>
        <v>1</v>
      </c>
      <c r="N12" s="205">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75">
      <c r="A13" s="76" t="str">
        <f>IF(ISBLANK(INDEX('Policy Characteristics'!A:A,MATCH($C13,'Policy Characteristics'!$C:$C,0))),"",INDEX('Policy Characteristics'!A:A,MATCH($C13,'Policy Characteristics'!$C:$C,0)))</f>
        <v>Transportation</v>
      </c>
      <c r="B13" s="200"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1623</v>
      </c>
      <c r="G13" s="143" t="s">
        <v>474</v>
      </c>
      <c r="H13" s="80">
        <v>311</v>
      </c>
      <c r="I13" s="213" t="s">
        <v>43</v>
      </c>
      <c r="J13" s="202"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05">
        <f>IF(ISBLANK(INDEX('Policy Characteristics'!F:F,MATCH($C13,'Policy Characteristics'!$C:$C,0))),"",INDEX('Policy Characteristics'!F:F,MATCH($C13,'Policy Characteristics'!$C:$C,0)))</f>
        <v>0</v>
      </c>
      <c r="M13" s="205">
        <f>IF(ISBLANK(INDEX('Policy Characteristics'!G:G,MATCH($C13,'Policy Characteristics'!$C:$C,0))),"",INDEX('Policy Characteristics'!G:G,MATCH($C13,'Policy Characteristics'!$C:$C,0)))</f>
        <v>1</v>
      </c>
      <c r="N13" s="205">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75">
      <c r="A14" s="76" t="str">
        <f>IF(ISBLANK(INDEX('Policy Characteristics'!A:A,MATCH($C14,'Policy Characteristics'!$C:$C,0))),"",INDEX('Policy Characteristics'!A:A,MATCH($C14,'Policy Characteristics'!$C:$C,0)))</f>
        <v>Transportation</v>
      </c>
      <c r="B14" s="200"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1623</v>
      </c>
      <c r="G14" s="143" t="s">
        <v>481</v>
      </c>
      <c r="H14" s="80">
        <v>312</v>
      </c>
      <c r="I14" s="213" t="s">
        <v>43</v>
      </c>
      <c r="J14" s="202"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05">
        <f>IF(ISBLANK(INDEX('Policy Characteristics'!F:F,MATCH($C14,'Policy Characteristics'!$C:$C,0))),"",INDEX('Policy Characteristics'!F:F,MATCH($C14,'Policy Characteristics'!$C:$C,0)))</f>
        <v>0</v>
      </c>
      <c r="M14" s="205">
        <f>IF(ISBLANK(INDEX('Policy Characteristics'!G:G,MATCH($C14,'Policy Characteristics'!$C:$C,0))),"",INDEX('Policy Characteristics'!G:G,MATCH($C14,'Policy Characteristics'!$C:$C,0)))</f>
        <v>1</v>
      </c>
      <c r="N14" s="205">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75">
      <c r="A15" s="76" t="str">
        <f>IF(ISBLANK(INDEX('Policy Characteristics'!A:A,MATCH($C15,'Policy Characteristics'!$C:$C,0))),"",INDEX('Policy Characteristics'!A:A,MATCH($C15,'Policy Characteristics'!$C:$C,0)))</f>
        <v>Transportation</v>
      </c>
      <c r="B15" s="200"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1623</v>
      </c>
      <c r="G15" s="143" t="s">
        <v>482</v>
      </c>
      <c r="H15" s="80">
        <v>313</v>
      </c>
      <c r="I15" s="213" t="s">
        <v>43</v>
      </c>
      <c r="J15" s="202"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05">
        <f>IF(ISBLANK(INDEX('Policy Characteristics'!F:F,MATCH($C15,'Policy Characteristics'!$C:$C,0))),"",INDEX('Policy Characteristics'!F:F,MATCH($C15,'Policy Characteristics'!$C:$C,0)))</f>
        <v>0</v>
      </c>
      <c r="M15" s="205">
        <f>IF(ISBLANK(INDEX('Policy Characteristics'!G:G,MATCH($C15,'Policy Characteristics'!$C:$C,0))),"",INDEX('Policy Characteristics'!G:G,MATCH($C15,'Policy Characteristics'!$C:$C,0)))</f>
        <v>1</v>
      </c>
      <c r="N15" s="205">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75">
      <c r="A16" s="76" t="str">
        <f>IF(ISBLANK(INDEX('Policy Characteristics'!A:A,MATCH($C16,'Policy Characteristics'!$C:$C,0))),"",INDEX('Policy Characteristics'!A:A,MATCH($C16,'Policy Characteristics'!$C:$C,0)))</f>
        <v>Transportation</v>
      </c>
      <c r="B16" s="200"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1623</v>
      </c>
      <c r="G16" s="143" t="s">
        <v>561</v>
      </c>
      <c r="H16" s="80">
        <v>314</v>
      </c>
      <c r="I16" s="213" t="s">
        <v>43</v>
      </c>
      <c r="J16" s="202"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05">
        <f>IF(ISBLANK(INDEX('Policy Characteristics'!F:F,MATCH($C16,'Policy Characteristics'!$C:$C,0))),"",INDEX('Policy Characteristics'!F:F,MATCH($C16,'Policy Characteristics'!$C:$C,0)))</f>
        <v>0</v>
      </c>
      <c r="M16" s="205">
        <f>IF(ISBLANK(INDEX('Policy Characteristics'!G:G,MATCH($C16,'Policy Characteristics'!$C:$C,0))),"",INDEX('Policy Characteristics'!G:G,MATCH($C16,'Policy Characteristics'!$C:$C,0)))</f>
        <v>1</v>
      </c>
      <c r="N16" s="205">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75">
      <c r="A17" s="76" t="str">
        <f>IF(ISBLANK(INDEX('Policy Characteristics'!A:A,MATCH($C17,'Policy Characteristics'!$C:$C,0))),"",INDEX('Policy Characteristics'!A:A,MATCH($C17,'Policy Characteristics'!$C:$C,0)))</f>
        <v>Transportation</v>
      </c>
      <c r="B17" s="200"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1623</v>
      </c>
      <c r="G17" s="143" t="s">
        <v>484</v>
      </c>
      <c r="H17" s="80">
        <v>315</v>
      </c>
      <c r="I17" s="213" t="s">
        <v>43</v>
      </c>
      <c r="J17" s="202"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05">
        <f>IF(ISBLANK(INDEX('Policy Characteristics'!F:F,MATCH($C17,'Policy Characteristics'!$C:$C,0))),"",INDEX('Policy Characteristics'!F:F,MATCH($C17,'Policy Characteristics'!$C:$C,0)))</f>
        <v>0</v>
      </c>
      <c r="M17" s="205">
        <f>IF(ISBLANK(INDEX('Policy Characteristics'!G:G,MATCH($C17,'Policy Characteristics'!$C:$C,0))),"",INDEX('Policy Characteristics'!G:G,MATCH($C17,'Policy Characteristics'!$C:$C,0)))</f>
        <v>1</v>
      </c>
      <c r="N17" s="205">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75">
      <c r="A18" s="76" t="str">
        <f>IF(ISBLANK(INDEX('Policy Characteristics'!A:A,MATCH($C18,'Policy Characteristics'!$C:$C,0))),"",INDEX('Policy Characteristics'!A:A,MATCH($C18,'Policy Characteristics'!$C:$C,0)))</f>
        <v>Transportation</v>
      </c>
      <c r="B18" s="200"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1623</v>
      </c>
      <c r="G18" s="143" t="s">
        <v>485</v>
      </c>
      <c r="H18" s="80">
        <v>316</v>
      </c>
      <c r="I18" s="213" t="s">
        <v>43</v>
      </c>
      <c r="J18" s="202"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05">
        <f>IF(ISBLANK(INDEX('Policy Characteristics'!F:F,MATCH($C18,'Policy Characteristics'!$C:$C,0))),"",INDEX('Policy Characteristics'!F:F,MATCH($C18,'Policy Characteristics'!$C:$C,0)))</f>
        <v>0</v>
      </c>
      <c r="M18" s="205">
        <f>IF(ISBLANK(INDEX('Policy Characteristics'!G:G,MATCH($C18,'Policy Characteristics'!$C:$C,0))),"",INDEX('Policy Characteristics'!G:G,MATCH($C18,'Policy Characteristics'!$C:$C,0)))</f>
        <v>1</v>
      </c>
      <c r="N18" s="205">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75">
      <c r="A19" s="76" t="str">
        <f>IF(ISBLANK(INDEX('Policy Characteristics'!A:A,MATCH($C19,'Policy Characteristics'!$C:$C,0))),"",INDEX('Policy Characteristics'!A:A,MATCH($C19,'Policy Characteristics'!$C:$C,0)))</f>
        <v>Transportation</v>
      </c>
      <c r="B19" s="200"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1623</v>
      </c>
      <c r="G19" s="143" t="s">
        <v>486</v>
      </c>
      <c r="H19" s="80">
        <v>317</v>
      </c>
      <c r="I19" s="213" t="s">
        <v>43</v>
      </c>
      <c r="J19" s="202"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05">
        <f>IF(ISBLANK(INDEX('Policy Characteristics'!F:F,MATCH($C19,'Policy Characteristics'!$C:$C,0))),"",INDEX('Policy Characteristics'!F:F,MATCH($C19,'Policy Characteristics'!$C:$C,0)))</f>
        <v>0</v>
      </c>
      <c r="M19" s="205">
        <f>IF(ISBLANK(INDEX('Policy Characteristics'!G:G,MATCH($C19,'Policy Characteristics'!$C:$C,0))),"",INDEX('Policy Characteristics'!G:G,MATCH($C19,'Policy Characteristics'!$C:$C,0)))</f>
        <v>1</v>
      </c>
      <c r="N19" s="205">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75">
      <c r="A20" s="76" t="str">
        <f>IF(ISBLANK(INDEX('Policy Characteristics'!A:A,MATCH($C20,'Policy Characteristics'!$C:$C,0))),"",INDEX('Policy Characteristics'!A:A,MATCH($C20,'Policy Characteristics'!$C:$C,0)))</f>
        <v>Transportation</v>
      </c>
      <c r="B20" s="200"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1623</v>
      </c>
      <c r="G20" s="143" t="s">
        <v>487</v>
      </c>
      <c r="H20" s="80">
        <v>318</v>
      </c>
      <c r="I20" s="201" t="s">
        <v>44</v>
      </c>
      <c r="J20" s="202"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05">
        <f>IF(ISBLANK(INDEX('Policy Characteristics'!F:F,MATCH($C20,'Policy Characteristics'!$C:$C,0))),"",INDEX('Policy Characteristics'!F:F,MATCH($C20,'Policy Characteristics'!$C:$C,0)))</f>
        <v>0</v>
      </c>
      <c r="M20" s="205">
        <f>IF(ISBLANK(INDEX('Policy Characteristics'!G:G,MATCH($C20,'Policy Characteristics'!$C:$C,0))),"",INDEX('Policy Characteristics'!G:G,MATCH($C20,'Policy Characteristics'!$C:$C,0)))</f>
        <v>1</v>
      </c>
      <c r="N20" s="205">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75">
      <c r="A21" s="76" t="str">
        <f>IF(ISBLANK(INDEX('Policy Characteristics'!A:A,MATCH($C21,'Policy Characteristics'!$C:$C,0))),"",INDEX('Policy Characteristics'!A:A,MATCH($C21,'Policy Characteristics'!$C:$C,0)))</f>
        <v>Transportation</v>
      </c>
      <c r="B21" s="200"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1623</v>
      </c>
      <c r="G21" s="143" t="s">
        <v>488</v>
      </c>
      <c r="H21" s="80">
        <v>319</v>
      </c>
      <c r="I21" s="201" t="s">
        <v>44</v>
      </c>
      <c r="J21" s="202"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05">
        <f>IF(ISBLANK(INDEX('Policy Characteristics'!F:F,MATCH($C21,'Policy Characteristics'!$C:$C,0))),"",INDEX('Policy Characteristics'!F:F,MATCH($C21,'Policy Characteristics'!$C:$C,0)))</f>
        <v>0</v>
      </c>
      <c r="M21" s="205">
        <f>IF(ISBLANK(INDEX('Policy Characteristics'!G:G,MATCH($C21,'Policy Characteristics'!$C:$C,0))),"",INDEX('Policy Characteristics'!G:G,MATCH($C21,'Policy Characteristics'!$C:$C,0)))</f>
        <v>1</v>
      </c>
      <c r="N21" s="205">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75">
      <c r="A22" s="76" t="str">
        <f>IF(ISBLANK(INDEX('Policy Characteristics'!A:A,MATCH($C22,'Policy Characteristics'!$C:$C,0))),"",INDEX('Policy Characteristics'!A:A,MATCH($C22,'Policy Characteristics'!$C:$C,0)))</f>
        <v>Transportation</v>
      </c>
      <c r="B22" s="200"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1482</v>
      </c>
      <c r="G22" s="143" t="s">
        <v>669</v>
      </c>
      <c r="H22" s="80">
        <v>320</v>
      </c>
      <c r="I22" s="213" t="s">
        <v>43</v>
      </c>
      <c r="J22" s="202"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05">
        <f>IF(ISBLANK(INDEX('Policy Characteristics'!F:F,MATCH($C22,'Policy Characteristics'!$C:$C,0))),"",INDEX('Policy Characteristics'!F:F,MATCH($C22,'Policy Characteristics'!$C:$C,0)))</f>
        <v>0</v>
      </c>
      <c r="M22" s="205">
        <f>IF(ISBLANK(INDEX('Policy Characteristics'!G:G,MATCH($C22,'Policy Characteristics'!$C:$C,0))),"",INDEX('Policy Characteristics'!G:G,MATCH($C22,'Policy Characteristics'!$C:$C,0)))</f>
        <v>1</v>
      </c>
      <c r="N22" s="205">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75">
      <c r="A23" s="76" t="str">
        <f>IF(ISBLANK(INDEX('Policy Characteristics'!A:A,MATCH($C23,'Policy Characteristics'!$C:$C,0))),"",INDEX('Policy Characteristics'!A:A,MATCH($C23,'Policy Characteristics'!$C:$C,0)))</f>
        <v>Transportation</v>
      </c>
      <c r="B23" s="200"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1482</v>
      </c>
      <c r="G23" s="143" t="s">
        <v>474</v>
      </c>
      <c r="H23" s="80">
        <v>321</v>
      </c>
      <c r="I23" s="201" t="s">
        <v>44</v>
      </c>
      <c r="J23" s="202"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05">
        <f>IF(ISBLANK(INDEX('Policy Characteristics'!F:F,MATCH($C23,'Policy Characteristics'!$C:$C,0))),"",INDEX('Policy Characteristics'!F:F,MATCH($C23,'Policy Characteristics'!$C:$C,0)))</f>
        <v>0</v>
      </c>
      <c r="M23" s="205">
        <f>IF(ISBLANK(INDEX('Policy Characteristics'!G:G,MATCH($C23,'Policy Characteristics'!$C:$C,0))),"",INDEX('Policy Characteristics'!G:G,MATCH($C23,'Policy Characteristics'!$C:$C,0)))</f>
        <v>1</v>
      </c>
      <c r="N23" s="205">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75">
      <c r="A24" s="76" t="str">
        <f>IF(ISBLANK(INDEX('Policy Characteristics'!A:A,MATCH($C24,'Policy Characteristics'!$C:$C,0))),"",INDEX('Policy Characteristics'!A:A,MATCH($C24,'Policy Characteristics'!$C:$C,0)))</f>
        <v>Transportation</v>
      </c>
      <c r="B24" s="200"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1482</v>
      </c>
      <c r="G24" s="143" t="s">
        <v>481</v>
      </c>
      <c r="H24" s="80">
        <v>322</v>
      </c>
      <c r="I24" s="213" t="s">
        <v>43</v>
      </c>
      <c r="J24" s="202"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05">
        <f>IF(ISBLANK(INDEX('Policy Characteristics'!F:F,MATCH($C24,'Policy Characteristics'!$C:$C,0))),"",INDEX('Policy Characteristics'!F:F,MATCH($C24,'Policy Characteristics'!$C:$C,0)))</f>
        <v>0</v>
      </c>
      <c r="M24" s="205">
        <f>IF(ISBLANK(INDEX('Policy Characteristics'!G:G,MATCH($C24,'Policy Characteristics'!$C:$C,0))),"",INDEX('Policy Characteristics'!G:G,MATCH($C24,'Policy Characteristics'!$C:$C,0)))</f>
        <v>1</v>
      </c>
      <c r="N24" s="205">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75">
      <c r="A25" s="76" t="str">
        <f>IF(ISBLANK(INDEX('Policy Characteristics'!A:A,MATCH($C25,'Policy Characteristics'!$C:$C,0))),"",INDEX('Policy Characteristics'!A:A,MATCH($C25,'Policy Characteristics'!$C:$C,0)))</f>
        <v>Transportation</v>
      </c>
      <c r="B25" s="200"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1482</v>
      </c>
      <c r="G25" s="143" t="s">
        <v>482</v>
      </c>
      <c r="H25" s="80">
        <v>323</v>
      </c>
      <c r="I25" s="201" t="s">
        <v>44</v>
      </c>
      <c r="J25" s="202"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05">
        <f>IF(ISBLANK(INDEX('Policy Characteristics'!F:F,MATCH($C25,'Policy Characteristics'!$C:$C,0))),"",INDEX('Policy Characteristics'!F:F,MATCH($C25,'Policy Characteristics'!$C:$C,0)))</f>
        <v>0</v>
      </c>
      <c r="M25" s="205">
        <f>IF(ISBLANK(INDEX('Policy Characteristics'!G:G,MATCH($C25,'Policy Characteristics'!$C:$C,0))),"",INDEX('Policy Characteristics'!G:G,MATCH($C25,'Policy Characteristics'!$C:$C,0)))</f>
        <v>1</v>
      </c>
      <c r="N25" s="205">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75">
      <c r="A26" s="76" t="str">
        <f>IF(ISBLANK(INDEX('Policy Characteristics'!A:A,MATCH($C26,'Policy Characteristics'!$C:$C,0))),"",INDEX('Policy Characteristics'!A:A,MATCH($C26,'Policy Characteristics'!$C:$C,0)))</f>
        <v>Transportation</v>
      </c>
      <c r="B26" s="200"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1482</v>
      </c>
      <c r="G26" s="143" t="s">
        <v>561</v>
      </c>
      <c r="H26" s="80">
        <v>324</v>
      </c>
      <c r="I26" s="201" t="s">
        <v>44</v>
      </c>
      <c r="J26" s="202"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05">
        <f>IF(ISBLANK(INDEX('Policy Characteristics'!F:F,MATCH($C26,'Policy Characteristics'!$C:$C,0))),"",INDEX('Policy Characteristics'!F:F,MATCH($C26,'Policy Characteristics'!$C:$C,0)))</f>
        <v>0</v>
      </c>
      <c r="M26" s="205">
        <f>IF(ISBLANK(INDEX('Policy Characteristics'!G:G,MATCH($C26,'Policy Characteristics'!$C:$C,0))),"",INDEX('Policy Characteristics'!G:G,MATCH($C26,'Policy Characteristics'!$C:$C,0)))</f>
        <v>1</v>
      </c>
      <c r="N26" s="205">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75">
      <c r="A27" s="76" t="str">
        <f>IF(ISBLANK(INDEX('Policy Characteristics'!A:A,MATCH($C27,'Policy Characteristics'!$C:$C,0))),"",INDEX('Policy Characteristics'!A:A,MATCH($C27,'Policy Characteristics'!$C:$C,0)))</f>
        <v>Transportation</v>
      </c>
      <c r="B27" s="200"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1482</v>
      </c>
      <c r="G27" s="143" t="s">
        <v>484</v>
      </c>
      <c r="H27" s="80">
        <v>325</v>
      </c>
      <c r="I27" s="201" t="s">
        <v>44</v>
      </c>
      <c r="J27" s="202"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05">
        <f>IF(ISBLANK(INDEX('Policy Characteristics'!F:F,MATCH($C27,'Policy Characteristics'!$C:$C,0))),"",INDEX('Policy Characteristics'!F:F,MATCH($C27,'Policy Characteristics'!$C:$C,0)))</f>
        <v>0</v>
      </c>
      <c r="M27" s="205">
        <f>IF(ISBLANK(INDEX('Policy Characteristics'!G:G,MATCH($C27,'Policy Characteristics'!$C:$C,0))),"",INDEX('Policy Characteristics'!G:G,MATCH($C27,'Policy Characteristics'!$C:$C,0)))</f>
        <v>1</v>
      </c>
      <c r="N27" s="205">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75">
      <c r="A28" s="76" t="str">
        <f>IF(ISBLANK(INDEX('Policy Characteristics'!A:A,MATCH($C28,'Policy Characteristics'!$C:$C,0))),"",INDEX('Policy Characteristics'!A:A,MATCH($C28,'Policy Characteristics'!$C:$C,0)))</f>
        <v>Transportation</v>
      </c>
      <c r="B28" s="200"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1482</v>
      </c>
      <c r="G28" s="143" t="s">
        <v>485</v>
      </c>
      <c r="H28" s="80">
        <v>326</v>
      </c>
      <c r="I28" s="201" t="s">
        <v>44</v>
      </c>
      <c r="J28" s="202"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05">
        <f>IF(ISBLANK(INDEX('Policy Characteristics'!F:F,MATCH($C28,'Policy Characteristics'!$C:$C,0))),"",INDEX('Policy Characteristics'!F:F,MATCH($C28,'Policy Characteristics'!$C:$C,0)))</f>
        <v>0</v>
      </c>
      <c r="M28" s="205">
        <f>IF(ISBLANK(INDEX('Policy Characteristics'!G:G,MATCH($C28,'Policy Characteristics'!$C:$C,0))),"",INDEX('Policy Characteristics'!G:G,MATCH($C28,'Policy Characteristics'!$C:$C,0)))</f>
        <v>1</v>
      </c>
      <c r="N28" s="205">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75">
      <c r="A29" s="76" t="str">
        <f>IF(ISBLANK(INDEX('Policy Characteristics'!A:A,MATCH($C29,'Policy Characteristics'!$C:$C,0))),"",INDEX('Policy Characteristics'!A:A,MATCH($C29,'Policy Characteristics'!$C:$C,0)))</f>
        <v>Transportation</v>
      </c>
      <c r="B29" s="200"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1482</v>
      </c>
      <c r="G29" s="143" t="s">
        <v>486</v>
      </c>
      <c r="H29" s="80">
        <v>327</v>
      </c>
      <c r="I29" s="201" t="s">
        <v>44</v>
      </c>
      <c r="J29" s="202"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05">
        <f>IF(ISBLANK(INDEX('Policy Characteristics'!F:F,MATCH($C29,'Policy Characteristics'!$C:$C,0))),"",INDEX('Policy Characteristics'!F:F,MATCH($C29,'Policy Characteristics'!$C:$C,0)))</f>
        <v>0</v>
      </c>
      <c r="M29" s="205">
        <f>IF(ISBLANK(INDEX('Policy Characteristics'!G:G,MATCH($C29,'Policy Characteristics'!$C:$C,0))),"",INDEX('Policy Characteristics'!G:G,MATCH($C29,'Policy Characteristics'!$C:$C,0)))</f>
        <v>1</v>
      </c>
      <c r="N29" s="205">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75">
      <c r="A30" s="76" t="str">
        <f>IF(ISBLANK(INDEX('Policy Characteristics'!A:A,MATCH($C30,'Policy Characteristics'!$C:$C,0))),"",INDEX('Policy Characteristics'!A:A,MATCH($C30,'Policy Characteristics'!$C:$C,0)))</f>
        <v>Transportation</v>
      </c>
      <c r="B30" s="200"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1482</v>
      </c>
      <c r="G30" s="143" t="s">
        <v>487</v>
      </c>
      <c r="H30" s="80">
        <v>328</v>
      </c>
      <c r="I30" s="201" t="s">
        <v>44</v>
      </c>
      <c r="J30" s="202"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05">
        <f>IF(ISBLANK(INDEX('Policy Characteristics'!F:F,MATCH($C30,'Policy Characteristics'!$C:$C,0))),"",INDEX('Policy Characteristics'!F:F,MATCH($C30,'Policy Characteristics'!$C:$C,0)))</f>
        <v>0</v>
      </c>
      <c r="M30" s="205">
        <f>IF(ISBLANK(INDEX('Policy Characteristics'!G:G,MATCH($C30,'Policy Characteristics'!$C:$C,0))),"",INDEX('Policy Characteristics'!G:G,MATCH($C30,'Policy Characteristics'!$C:$C,0)))</f>
        <v>1</v>
      </c>
      <c r="N30" s="205">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75">
      <c r="A31" s="76" t="str">
        <f>IF(ISBLANK(INDEX('Policy Characteristics'!A:A,MATCH($C31,'Policy Characteristics'!$C:$C,0))),"",INDEX('Policy Characteristics'!A:A,MATCH($C31,'Policy Characteristics'!$C:$C,0)))</f>
        <v>Transportation</v>
      </c>
      <c r="B31" s="200"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1482</v>
      </c>
      <c r="G31" s="143" t="s">
        <v>488</v>
      </c>
      <c r="H31" s="80">
        <v>329</v>
      </c>
      <c r="I31" s="201" t="s">
        <v>44</v>
      </c>
      <c r="J31" s="202"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05">
        <f>IF(ISBLANK(INDEX('Policy Characteristics'!F:F,MATCH($C31,'Policy Characteristics'!$C:$C,0))),"",INDEX('Policy Characteristics'!F:F,MATCH($C31,'Policy Characteristics'!$C:$C,0)))</f>
        <v>0</v>
      </c>
      <c r="M31" s="205">
        <f>IF(ISBLANK(INDEX('Policy Characteristics'!G:G,MATCH($C31,'Policy Characteristics'!$C:$C,0))),"",INDEX('Policy Characteristics'!G:G,MATCH($C31,'Policy Characteristics'!$C:$C,0)))</f>
        <v>1</v>
      </c>
      <c r="N31" s="205">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75">
      <c r="A32" s="76" t="str">
        <f>IF(ISBLANK(INDEX('Policy Characteristics'!A:A,MATCH($C32,'Policy Characteristics'!$C:$C,0))),"",INDEX('Policy Characteristics'!A:A,MATCH($C32,'Policy Characteristics'!$C:$C,0)))</f>
        <v>Transportation</v>
      </c>
      <c r="B32" s="200"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1483</v>
      </c>
      <c r="G32" s="143" t="s">
        <v>669</v>
      </c>
      <c r="H32" s="80">
        <v>330</v>
      </c>
      <c r="I32" s="213" t="s">
        <v>43</v>
      </c>
      <c r="J32" s="202"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05">
        <f>IF(ISBLANK(INDEX('Policy Characteristics'!F:F,MATCH($C32,'Policy Characteristics'!$C:$C,0))),"",INDEX('Policy Characteristics'!F:F,MATCH($C32,'Policy Characteristics'!$C:$C,0)))</f>
        <v>0</v>
      </c>
      <c r="M32" s="205">
        <f>IF(ISBLANK(INDEX('Policy Characteristics'!G:G,MATCH($C32,'Policy Characteristics'!$C:$C,0))),"",INDEX('Policy Characteristics'!G:G,MATCH($C32,'Policy Characteristics'!$C:$C,0)))</f>
        <v>1</v>
      </c>
      <c r="N32" s="205">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75">
      <c r="A33" s="76" t="str">
        <f>IF(ISBLANK(INDEX('Policy Characteristics'!A:A,MATCH($C33,'Policy Characteristics'!$C:$C,0))),"",INDEX('Policy Characteristics'!A:A,MATCH($C33,'Policy Characteristics'!$C:$C,0)))</f>
        <v>Transportation</v>
      </c>
      <c r="B33" s="200"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1483</v>
      </c>
      <c r="G33" s="143" t="s">
        <v>474</v>
      </c>
      <c r="H33" s="80">
        <v>331</v>
      </c>
      <c r="I33" s="213" t="s">
        <v>43</v>
      </c>
      <c r="J33" s="202"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05">
        <f>IF(ISBLANK(INDEX('Policy Characteristics'!F:F,MATCH($C33,'Policy Characteristics'!$C:$C,0))),"",INDEX('Policy Characteristics'!F:F,MATCH($C33,'Policy Characteristics'!$C:$C,0)))</f>
        <v>0</v>
      </c>
      <c r="M33" s="205">
        <f>IF(ISBLANK(INDEX('Policy Characteristics'!G:G,MATCH($C33,'Policy Characteristics'!$C:$C,0))),"",INDEX('Policy Characteristics'!G:G,MATCH($C33,'Policy Characteristics'!$C:$C,0)))</f>
        <v>1</v>
      </c>
      <c r="N33" s="205">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75">
      <c r="A34" s="76" t="str">
        <f>IF(ISBLANK(INDEX('Policy Characteristics'!A:A,MATCH($C34,'Policy Characteristics'!$C:$C,0))),"",INDEX('Policy Characteristics'!A:A,MATCH($C34,'Policy Characteristics'!$C:$C,0)))</f>
        <v>Transportation</v>
      </c>
      <c r="B34" s="200"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1483</v>
      </c>
      <c r="G34" s="143" t="s">
        <v>481</v>
      </c>
      <c r="H34" s="80">
        <v>332</v>
      </c>
      <c r="I34" s="213" t="s">
        <v>43</v>
      </c>
      <c r="J34" s="202"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05">
        <f>IF(ISBLANK(INDEX('Policy Characteristics'!F:F,MATCH($C34,'Policy Characteristics'!$C:$C,0))),"",INDEX('Policy Characteristics'!F:F,MATCH($C34,'Policy Characteristics'!$C:$C,0)))</f>
        <v>0</v>
      </c>
      <c r="M34" s="205">
        <f>IF(ISBLANK(INDEX('Policy Characteristics'!G:G,MATCH($C34,'Policy Characteristics'!$C:$C,0))),"",INDEX('Policy Characteristics'!G:G,MATCH($C34,'Policy Characteristics'!$C:$C,0)))</f>
        <v>1</v>
      </c>
      <c r="N34" s="205">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75">
      <c r="A35" s="76" t="str">
        <f>IF(ISBLANK(INDEX('Policy Characteristics'!A:A,MATCH($C35,'Policy Characteristics'!$C:$C,0))),"",INDEX('Policy Characteristics'!A:A,MATCH($C35,'Policy Characteristics'!$C:$C,0)))</f>
        <v>Transportation</v>
      </c>
      <c r="B35" s="200"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1483</v>
      </c>
      <c r="G35" s="143" t="s">
        <v>482</v>
      </c>
      <c r="H35" s="80">
        <v>333</v>
      </c>
      <c r="I35" s="213" t="s">
        <v>43</v>
      </c>
      <c r="J35" s="202"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05">
        <f>IF(ISBLANK(INDEX('Policy Characteristics'!F:F,MATCH($C35,'Policy Characteristics'!$C:$C,0))),"",INDEX('Policy Characteristics'!F:F,MATCH($C35,'Policy Characteristics'!$C:$C,0)))</f>
        <v>0</v>
      </c>
      <c r="M35" s="205">
        <f>IF(ISBLANK(INDEX('Policy Characteristics'!G:G,MATCH($C35,'Policy Characteristics'!$C:$C,0))),"",INDEX('Policy Characteristics'!G:G,MATCH($C35,'Policy Characteristics'!$C:$C,0)))</f>
        <v>1</v>
      </c>
      <c r="N35" s="205">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75">
      <c r="A36" s="76" t="str">
        <f>IF(ISBLANK(INDEX('Policy Characteristics'!A:A,MATCH($C36,'Policy Characteristics'!$C:$C,0))),"",INDEX('Policy Characteristics'!A:A,MATCH($C36,'Policy Characteristics'!$C:$C,0)))</f>
        <v>Transportation</v>
      </c>
      <c r="B36" s="200"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1483</v>
      </c>
      <c r="G36" s="143" t="s">
        <v>561</v>
      </c>
      <c r="H36" s="80">
        <v>334</v>
      </c>
      <c r="I36" s="213" t="s">
        <v>43</v>
      </c>
      <c r="J36" s="202"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05">
        <f>IF(ISBLANK(INDEX('Policy Characteristics'!F:F,MATCH($C36,'Policy Characteristics'!$C:$C,0))),"",INDEX('Policy Characteristics'!F:F,MATCH($C36,'Policy Characteristics'!$C:$C,0)))</f>
        <v>0</v>
      </c>
      <c r="M36" s="205">
        <f>IF(ISBLANK(INDEX('Policy Characteristics'!G:G,MATCH($C36,'Policy Characteristics'!$C:$C,0))),"",INDEX('Policy Characteristics'!G:G,MATCH($C36,'Policy Characteristics'!$C:$C,0)))</f>
        <v>1</v>
      </c>
      <c r="N36" s="205">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75">
      <c r="A37" s="76" t="str">
        <f>IF(ISBLANK(INDEX('Policy Characteristics'!A:A,MATCH($C37,'Policy Characteristics'!$C:$C,0))),"",INDEX('Policy Characteristics'!A:A,MATCH($C37,'Policy Characteristics'!$C:$C,0)))</f>
        <v>Transportation</v>
      </c>
      <c r="B37" s="200"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1483</v>
      </c>
      <c r="G37" s="143" t="s">
        <v>484</v>
      </c>
      <c r="H37" s="80">
        <v>335</v>
      </c>
      <c r="I37" s="201" t="s">
        <v>44</v>
      </c>
      <c r="J37" s="202"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05">
        <f>IF(ISBLANK(INDEX('Policy Characteristics'!F:F,MATCH($C37,'Policy Characteristics'!$C:$C,0))),"",INDEX('Policy Characteristics'!F:F,MATCH($C37,'Policy Characteristics'!$C:$C,0)))</f>
        <v>0</v>
      </c>
      <c r="M37" s="205">
        <f>IF(ISBLANK(INDEX('Policy Characteristics'!G:G,MATCH($C37,'Policy Characteristics'!$C:$C,0))),"",INDEX('Policy Characteristics'!G:G,MATCH($C37,'Policy Characteristics'!$C:$C,0)))</f>
        <v>1</v>
      </c>
      <c r="N37" s="205">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75">
      <c r="A38" s="76" t="str">
        <f>IF(ISBLANK(INDEX('Policy Characteristics'!A:A,MATCH($C38,'Policy Characteristics'!$C:$C,0))),"",INDEX('Policy Characteristics'!A:A,MATCH($C38,'Policy Characteristics'!$C:$C,0)))</f>
        <v>Transportation</v>
      </c>
      <c r="B38" s="200"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1483</v>
      </c>
      <c r="G38" s="143" t="s">
        <v>485</v>
      </c>
      <c r="H38" s="80">
        <v>336</v>
      </c>
      <c r="I38" s="213" t="s">
        <v>43</v>
      </c>
      <c r="J38" s="202"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05">
        <f>IF(ISBLANK(INDEX('Policy Characteristics'!F:F,MATCH($C38,'Policy Characteristics'!$C:$C,0))),"",INDEX('Policy Characteristics'!F:F,MATCH($C38,'Policy Characteristics'!$C:$C,0)))</f>
        <v>0</v>
      </c>
      <c r="M38" s="205">
        <f>IF(ISBLANK(INDEX('Policy Characteristics'!G:G,MATCH($C38,'Policy Characteristics'!$C:$C,0))),"",INDEX('Policy Characteristics'!G:G,MATCH($C38,'Policy Characteristics'!$C:$C,0)))</f>
        <v>1</v>
      </c>
      <c r="N38" s="205">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75">
      <c r="A39" s="76" t="str">
        <f>IF(ISBLANK(INDEX('Policy Characteristics'!A:A,MATCH($C39,'Policy Characteristics'!$C:$C,0))),"",INDEX('Policy Characteristics'!A:A,MATCH($C39,'Policy Characteristics'!$C:$C,0)))</f>
        <v>Transportation</v>
      </c>
      <c r="B39" s="200"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1483</v>
      </c>
      <c r="G39" s="143" t="s">
        <v>486</v>
      </c>
      <c r="H39" s="80">
        <v>337</v>
      </c>
      <c r="I39" s="213" t="s">
        <v>43</v>
      </c>
      <c r="J39" s="202"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05">
        <f>IF(ISBLANK(INDEX('Policy Characteristics'!F:F,MATCH($C39,'Policy Characteristics'!$C:$C,0))),"",INDEX('Policy Characteristics'!F:F,MATCH($C39,'Policy Characteristics'!$C:$C,0)))</f>
        <v>0</v>
      </c>
      <c r="M39" s="205">
        <f>IF(ISBLANK(INDEX('Policy Characteristics'!G:G,MATCH($C39,'Policy Characteristics'!$C:$C,0))),"",INDEX('Policy Characteristics'!G:G,MATCH($C39,'Policy Characteristics'!$C:$C,0)))</f>
        <v>1</v>
      </c>
      <c r="N39" s="205">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75">
      <c r="A40" s="76" t="str">
        <f>IF(ISBLANK(INDEX('Policy Characteristics'!A:A,MATCH($C40,'Policy Characteristics'!$C:$C,0))),"",INDEX('Policy Characteristics'!A:A,MATCH($C40,'Policy Characteristics'!$C:$C,0)))</f>
        <v>Transportation</v>
      </c>
      <c r="B40" s="200"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1483</v>
      </c>
      <c r="G40" s="143" t="s">
        <v>487</v>
      </c>
      <c r="H40" s="80">
        <v>338</v>
      </c>
      <c r="I40" s="201" t="s">
        <v>44</v>
      </c>
      <c r="J40" s="202"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05">
        <f>IF(ISBLANK(INDEX('Policy Characteristics'!F:F,MATCH($C40,'Policy Characteristics'!$C:$C,0))),"",INDEX('Policy Characteristics'!F:F,MATCH($C40,'Policy Characteristics'!$C:$C,0)))</f>
        <v>0</v>
      </c>
      <c r="M40" s="205">
        <f>IF(ISBLANK(INDEX('Policy Characteristics'!G:G,MATCH($C40,'Policy Characteristics'!$C:$C,0))),"",INDEX('Policy Characteristics'!G:G,MATCH($C40,'Policy Characteristics'!$C:$C,0)))</f>
        <v>1</v>
      </c>
      <c r="N40" s="205">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75">
      <c r="A41" s="76" t="str">
        <f>IF(ISBLANK(INDEX('Policy Characteristics'!A:A,MATCH($C41,'Policy Characteristics'!$C:$C,0))),"",INDEX('Policy Characteristics'!A:A,MATCH($C41,'Policy Characteristics'!$C:$C,0)))</f>
        <v>Transportation</v>
      </c>
      <c r="B41" s="200"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1483</v>
      </c>
      <c r="G41" s="143" t="s">
        <v>488</v>
      </c>
      <c r="H41" s="80">
        <v>339</v>
      </c>
      <c r="I41" s="201" t="s">
        <v>44</v>
      </c>
      <c r="J41" s="202"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05">
        <f>IF(ISBLANK(INDEX('Policy Characteristics'!F:F,MATCH($C41,'Policy Characteristics'!$C:$C,0))),"",INDEX('Policy Characteristics'!F:F,MATCH($C41,'Policy Characteristics'!$C:$C,0)))</f>
        <v>0</v>
      </c>
      <c r="M41" s="205">
        <f>IF(ISBLANK(INDEX('Policy Characteristics'!G:G,MATCH($C41,'Policy Characteristics'!$C:$C,0))),"",INDEX('Policy Characteristics'!G:G,MATCH($C41,'Policy Characteristics'!$C:$C,0)))</f>
        <v>1</v>
      </c>
      <c r="N41" s="205">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75">
      <c r="A42" s="76" t="str">
        <f>IF(ISBLANK(INDEX('Policy Characteristics'!A:A,MATCH($C42,'Policy Characteristics'!$C:$C,0))),"",INDEX('Policy Characteristics'!A:A,MATCH($C42,'Policy Characteristics'!$C:$C,0)))</f>
        <v>Transportation</v>
      </c>
      <c r="B42" s="200"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1484</v>
      </c>
      <c r="G42" s="143" t="s">
        <v>669</v>
      </c>
      <c r="H42" s="80">
        <v>340</v>
      </c>
      <c r="I42" s="213" t="s">
        <v>43</v>
      </c>
      <c r="J42" s="202"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05">
        <f>IF(ISBLANK(INDEX('Policy Characteristics'!F:F,MATCH($C42,'Policy Characteristics'!$C:$C,0))),"",INDEX('Policy Characteristics'!F:F,MATCH($C42,'Policy Characteristics'!$C:$C,0)))</f>
        <v>0</v>
      </c>
      <c r="M42" s="205">
        <f>IF(ISBLANK(INDEX('Policy Characteristics'!G:G,MATCH($C42,'Policy Characteristics'!$C:$C,0))),"",INDEX('Policy Characteristics'!G:G,MATCH($C42,'Policy Characteristics'!$C:$C,0)))</f>
        <v>1</v>
      </c>
      <c r="N42" s="205">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75">
      <c r="A43" s="76" t="str">
        <f>IF(ISBLANK(INDEX('Policy Characteristics'!A:A,MATCH($C43,'Policy Characteristics'!$C:$C,0))),"",INDEX('Policy Characteristics'!A:A,MATCH($C43,'Policy Characteristics'!$C:$C,0)))</f>
        <v>Transportation</v>
      </c>
      <c r="B43" s="200"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1484</v>
      </c>
      <c r="G43" s="143" t="s">
        <v>474</v>
      </c>
      <c r="H43" s="80">
        <v>341</v>
      </c>
      <c r="I43" s="213" t="s">
        <v>43</v>
      </c>
      <c r="J43" s="202"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05">
        <f>IF(ISBLANK(INDEX('Policy Characteristics'!F:F,MATCH($C43,'Policy Characteristics'!$C:$C,0))),"",INDEX('Policy Characteristics'!F:F,MATCH($C43,'Policy Characteristics'!$C:$C,0)))</f>
        <v>0</v>
      </c>
      <c r="M43" s="205">
        <f>IF(ISBLANK(INDEX('Policy Characteristics'!G:G,MATCH($C43,'Policy Characteristics'!$C:$C,0))),"",INDEX('Policy Characteristics'!G:G,MATCH($C43,'Policy Characteristics'!$C:$C,0)))</f>
        <v>1</v>
      </c>
      <c r="N43" s="205">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75">
      <c r="A44" s="76" t="str">
        <f>IF(ISBLANK(INDEX('Policy Characteristics'!A:A,MATCH($C44,'Policy Characteristics'!$C:$C,0))),"",INDEX('Policy Characteristics'!A:A,MATCH($C44,'Policy Characteristics'!$C:$C,0)))</f>
        <v>Transportation</v>
      </c>
      <c r="B44" s="200"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1484</v>
      </c>
      <c r="G44" s="143" t="s">
        <v>481</v>
      </c>
      <c r="H44" s="80">
        <v>342</v>
      </c>
      <c r="I44" s="213" t="s">
        <v>43</v>
      </c>
      <c r="J44" s="202"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05">
        <f>IF(ISBLANK(INDEX('Policy Characteristics'!F:F,MATCH($C44,'Policy Characteristics'!$C:$C,0))),"",INDEX('Policy Characteristics'!F:F,MATCH($C44,'Policy Characteristics'!$C:$C,0)))</f>
        <v>0</v>
      </c>
      <c r="M44" s="205">
        <f>IF(ISBLANK(INDEX('Policy Characteristics'!G:G,MATCH($C44,'Policy Characteristics'!$C:$C,0))),"",INDEX('Policy Characteristics'!G:G,MATCH($C44,'Policy Characteristics'!$C:$C,0)))</f>
        <v>1</v>
      </c>
      <c r="N44" s="205">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75">
      <c r="A45" s="76" t="str">
        <f>IF(ISBLANK(INDEX('Policy Characteristics'!A:A,MATCH($C45,'Policy Characteristics'!$C:$C,0))),"",INDEX('Policy Characteristics'!A:A,MATCH($C45,'Policy Characteristics'!$C:$C,0)))</f>
        <v>Transportation</v>
      </c>
      <c r="B45" s="200"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1484</v>
      </c>
      <c r="G45" s="143" t="s">
        <v>482</v>
      </c>
      <c r="H45" s="80">
        <v>343</v>
      </c>
      <c r="I45" s="213" t="s">
        <v>43</v>
      </c>
      <c r="J45" s="202"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05">
        <f>IF(ISBLANK(INDEX('Policy Characteristics'!F:F,MATCH($C45,'Policy Characteristics'!$C:$C,0))),"",INDEX('Policy Characteristics'!F:F,MATCH($C45,'Policy Characteristics'!$C:$C,0)))</f>
        <v>0</v>
      </c>
      <c r="M45" s="205">
        <f>IF(ISBLANK(INDEX('Policy Characteristics'!G:G,MATCH($C45,'Policy Characteristics'!$C:$C,0))),"",INDEX('Policy Characteristics'!G:G,MATCH($C45,'Policy Characteristics'!$C:$C,0)))</f>
        <v>1</v>
      </c>
      <c r="N45" s="205">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75">
      <c r="A46" s="76" t="str">
        <f>IF(ISBLANK(INDEX('Policy Characteristics'!A:A,MATCH($C46,'Policy Characteristics'!$C:$C,0))),"",INDEX('Policy Characteristics'!A:A,MATCH($C46,'Policy Characteristics'!$C:$C,0)))</f>
        <v>Transportation</v>
      </c>
      <c r="B46" s="200"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1484</v>
      </c>
      <c r="G46" s="143" t="s">
        <v>561</v>
      </c>
      <c r="H46" s="80">
        <v>344</v>
      </c>
      <c r="I46" s="213" t="s">
        <v>43</v>
      </c>
      <c r="J46" s="202"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05">
        <f>IF(ISBLANK(INDEX('Policy Characteristics'!F:F,MATCH($C46,'Policy Characteristics'!$C:$C,0))),"",INDEX('Policy Characteristics'!F:F,MATCH($C46,'Policy Characteristics'!$C:$C,0)))</f>
        <v>0</v>
      </c>
      <c r="M46" s="205">
        <f>IF(ISBLANK(INDEX('Policy Characteristics'!G:G,MATCH($C46,'Policy Characteristics'!$C:$C,0))),"",INDEX('Policy Characteristics'!G:G,MATCH($C46,'Policy Characteristics'!$C:$C,0)))</f>
        <v>1</v>
      </c>
      <c r="N46" s="205">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75">
      <c r="A47" s="76" t="str">
        <f>IF(ISBLANK(INDEX('Policy Characteristics'!A:A,MATCH($C47,'Policy Characteristics'!$C:$C,0))),"",INDEX('Policy Characteristics'!A:A,MATCH($C47,'Policy Characteristics'!$C:$C,0)))</f>
        <v>Transportation</v>
      </c>
      <c r="B47" s="200"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1484</v>
      </c>
      <c r="G47" s="143" t="s">
        <v>484</v>
      </c>
      <c r="H47" s="80">
        <v>345</v>
      </c>
      <c r="I47" s="201" t="s">
        <v>44</v>
      </c>
      <c r="J47" s="202"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05">
        <f>IF(ISBLANK(INDEX('Policy Characteristics'!F:F,MATCH($C47,'Policy Characteristics'!$C:$C,0))),"",INDEX('Policy Characteristics'!F:F,MATCH($C47,'Policy Characteristics'!$C:$C,0)))</f>
        <v>0</v>
      </c>
      <c r="M47" s="205">
        <f>IF(ISBLANK(INDEX('Policy Characteristics'!G:G,MATCH($C47,'Policy Characteristics'!$C:$C,0))),"",INDEX('Policy Characteristics'!G:G,MATCH($C47,'Policy Characteristics'!$C:$C,0)))</f>
        <v>1</v>
      </c>
      <c r="N47" s="205">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75">
      <c r="A48" s="76" t="str">
        <f>IF(ISBLANK(INDEX('Policy Characteristics'!A:A,MATCH($C48,'Policy Characteristics'!$C:$C,0))),"",INDEX('Policy Characteristics'!A:A,MATCH($C48,'Policy Characteristics'!$C:$C,0)))</f>
        <v>Transportation</v>
      </c>
      <c r="B48" s="200"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1484</v>
      </c>
      <c r="G48" s="143" t="s">
        <v>485</v>
      </c>
      <c r="H48" s="80">
        <v>346</v>
      </c>
      <c r="I48" s="213" t="s">
        <v>43</v>
      </c>
      <c r="J48" s="202"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05">
        <f>IF(ISBLANK(INDEX('Policy Characteristics'!F:F,MATCH($C48,'Policy Characteristics'!$C:$C,0))),"",INDEX('Policy Characteristics'!F:F,MATCH($C48,'Policy Characteristics'!$C:$C,0)))</f>
        <v>0</v>
      </c>
      <c r="M48" s="205">
        <f>IF(ISBLANK(INDEX('Policy Characteristics'!G:G,MATCH($C48,'Policy Characteristics'!$C:$C,0))),"",INDEX('Policy Characteristics'!G:G,MATCH($C48,'Policy Characteristics'!$C:$C,0)))</f>
        <v>1</v>
      </c>
      <c r="N48" s="205">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75">
      <c r="A49" s="76" t="str">
        <f>IF(ISBLANK(INDEX('Policy Characteristics'!A:A,MATCH($C49,'Policy Characteristics'!$C:$C,0))),"",INDEX('Policy Characteristics'!A:A,MATCH($C49,'Policy Characteristics'!$C:$C,0)))</f>
        <v>Transportation</v>
      </c>
      <c r="B49" s="200"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1484</v>
      </c>
      <c r="G49" s="143" t="s">
        <v>486</v>
      </c>
      <c r="H49" s="80">
        <v>347</v>
      </c>
      <c r="I49" s="213" t="s">
        <v>43</v>
      </c>
      <c r="J49" s="202"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05">
        <f>IF(ISBLANK(INDEX('Policy Characteristics'!F:F,MATCH($C49,'Policy Characteristics'!$C:$C,0))),"",INDEX('Policy Characteristics'!F:F,MATCH($C49,'Policy Characteristics'!$C:$C,0)))</f>
        <v>0</v>
      </c>
      <c r="M49" s="205">
        <f>IF(ISBLANK(INDEX('Policy Characteristics'!G:G,MATCH($C49,'Policy Characteristics'!$C:$C,0))),"",INDEX('Policy Characteristics'!G:G,MATCH($C49,'Policy Characteristics'!$C:$C,0)))</f>
        <v>1</v>
      </c>
      <c r="N49" s="205">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75">
      <c r="A50" s="76" t="str">
        <f>IF(ISBLANK(INDEX('Policy Characteristics'!A:A,MATCH($C50,'Policy Characteristics'!$C:$C,0))),"",INDEX('Policy Characteristics'!A:A,MATCH($C50,'Policy Characteristics'!$C:$C,0)))</f>
        <v>Transportation</v>
      </c>
      <c r="B50" s="200"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1484</v>
      </c>
      <c r="G50" s="143" t="s">
        <v>487</v>
      </c>
      <c r="H50" s="80">
        <v>348</v>
      </c>
      <c r="I50" s="201" t="s">
        <v>44</v>
      </c>
      <c r="J50" s="202"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05">
        <f>IF(ISBLANK(INDEX('Policy Characteristics'!F:F,MATCH($C50,'Policy Characteristics'!$C:$C,0))),"",INDEX('Policy Characteristics'!F:F,MATCH($C50,'Policy Characteristics'!$C:$C,0)))</f>
        <v>0</v>
      </c>
      <c r="M50" s="205">
        <f>IF(ISBLANK(INDEX('Policy Characteristics'!G:G,MATCH($C50,'Policy Characteristics'!$C:$C,0))),"",INDEX('Policy Characteristics'!G:G,MATCH($C50,'Policy Characteristics'!$C:$C,0)))</f>
        <v>1</v>
      </c>
      <c r="N50" s="205">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75">
      <c r="A51" s="76" t="str">
        <f>IF(ISBLANK(INDEX('Policy Characteristics'!A:A,MATCH($C51,'Policy Characteristics'!$C:$C,0))),"",INDEX('Policy Characteristics'!A:A,MATCH($C51,'Policy Characteristics'!$C:$C,0)))</f>
        <v>Transportation</v>
      </c>
      <c r="B51" s="200"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1484</v>
      </c>
      <c r="G51" s="143" t="s">
        <v>488</v>
      </c>
      <c r="H51" s="80">
        <v>349</v>
      </c>
      <c r="I51" s="201" t="s">
        <v>44</v>
      </c>
      <c r="J51" s="202"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05">
        <f>IF(ISBLANK(INDEX('Policy Characteristics'!F:F,MATCH($C51,'Policy Characteristics'!$C:$C,0))),"",INDEX('Policy Characteristics'!F:F,MATCH($C51,'Policy Characteristics'!$C:$C,0)))</f>
        <v>0</v>
      </c>
      <c r="M51" s="205">
        <f>IF(ISBLANK(INDEX('Policy Characteristics'!G:G,MATCH($C51,'Policy Characteristics'!$C:$C,0))),"",INDEX('Policy Characteristics'!G:G,MATCH($C51,'Policy Characteristics'!$C:$C,0)))</f>
        <v>1</v>
      </c>
      <c r="N51" s="205">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75">
      <c r="A52" s="76" t="str">
        <f>IF(ISBLANK(INDEX('Policy Characteristics'!A:A,MATCH($C52,'Policy Characteristics'!$C:$C,0))),"",INDEX('Policy Characteristics'!A:A,MATCH($C52,'Policy Characteristics'!$C:$C,0)))</f>
        <v>Transportation</v>
      </c>
      <c r="B52" s="200"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1485</v>
      </c>
      <c r="G52" s="143" t="s">
        <v>669</v>
      </c>
      <c r="H52" s="80">
        <v>350</v>
      </c>
      <c r="I52" s="213" t="s">
        <v>43</v>
      </c>
      <c r="J52" s="202"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05">
        <f>IF(ISBLANK(INDEX('Policy Characteristics'!F:F,MATCH($C52,'Policy Characteristics'!$C:$C,0))),"",INDEX('Policy Characteristics'!F:F,MATCH($C52,'Policy Characteristics'!$C:$C,0)))</f>
        <v>0</v>
      </c>
      <c r="M52" s="205">
        <f>IF(ISBLANK(INDEX('Policy Characteristics'!G:G,MATCH($C52,'Policy Characteristics'!$C:$C,0))),"",INDEX('Policy Characteristics'!G:G,MATCH($C52,'Policy Characteristics'!$C:$C,0)))</f>
        <v>1</v>
      </c>
      <c r="N52" s="205">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75">
      <c r="A53" s="76" t="str">
        <f>IF(ISBLANK(INDEX('Policy Characteristics'!A:A,MATCH($C53,'Policy Characteristics'!$C:$C,0))),"",INDEX('Policy Characteristics'!A:A,MATCH($C53,'Policy Characteristics'!$C:$C,0)))</f>
        <v>Transportation</v>
      </c>
      <c r="B53" s="200"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1485</v>
      </c>
      <c r="G53" s="143" t="s">
        <v>474</v>
      </c>
      <c r="H53" s="80">
        <v>351</v>
      </c>
      <c r="I53" s="213" t="s">
        <v>43</v>
      </c>
      <c r="J53" s="202"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05">
        <f>IF(ISBLANK(INDEX('Policy Characteristics'!F:F,MATCH($C53,'Policy Characteristics'!$C:$C,0))),"",INDEX('Policy Characteristics'!F:F,MATCH($C53,'Policy Characteristics'!$C:$C,0)))</f>
        <v>0</v>
      </c>
      <c r="M53" s="205">
        <f>IF(ISBLANK(INDEX('Policy Characteristics'!G:G,MATCH($C53,'Policy Characteristics'!$C:$C,0))),"",INDEX('Policy Characteristics'!G:G,MATCH($C53,'Policy Characteristics'!$C:$C,0)))</f>
        <v>1</v>
      </c>
      <c r="N53" s="205">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75">
      <c r="A54" s="76" t="str">
        <f>IF(ISBLANK(INDEX('Policy Characteristics'!A:A,MATCH($C54,'Policy Characteristics'!$C:$C,0))),"",INDEX('Policy Characteristics'!A:A,MATCH($C54,'Policy Characteristics'!$C:$C,0)))</f>
        <v>Transportation</v>
      </c>
      <c r="B54" s="200"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1485</v>
      </c>
      <c r="G54" s="143" t="s">
        <v>481</v>
      </c>
      <c r="H54" s="80">
        <v>352</v>
      </c>
      <c r="I54" s="213" t="s">
        <v>43</v>
      </c>
      <c r="J54" s="202"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05">
        <f>IF(ISBLANK(INDEX('Policy Characteristics'!F:F,MATCH($C54,'Policy Characteristics'!$C:$C,0))),"",INDEX('Policy Characteristics'!F:F,MATCH($C54,'Policy Characteristics'!$C:$C,0)))</f>
        <v>0</v>
      </c>
      <c r="M54" s="205">
        <f>IF(ISBLANK(INDEX('Policy Characteristics'!G:G,MATCH($C54,'Policy Characteristics'!$C:$C,0))),"",INDEX('Policy Characteristics'!G:G,MATCH($C54,'Policy Characteristics'!$C:$C,0)))</f>
        <v>1</v>
      </c>
      <c r="N54" s="205">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75">
      <c r="A55" s="76" t="str">
        <f>IF(ISBLANK(INDEX('Policy Characteristics'!A:A,MATCH($C55,'Policy Characteristics'!$C:$C,0))),"",INDEX('Policy Characteristics'!A:A,MATCH($C55,'Policy Characteristics'!$C:$C,0)))</f>
        <v>Transportation</v>
      </c>
      <c r="B55" s="200"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1485</v>
      </c>
      <c r="G55" s="143" t="s">
        <v>482</v>
      </c>
      <c r="H55" s="80">
        <v>353</v>
      </c>
      <c r="I55" s="213" t="s">
        <v>43</v>
      </c>
      <c r="J55" s="202"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05">
        <f>IF(ISBLANK(INDEX('Policy Characteristics'!F:F,MATCH($C55,'Policy Characteristics'!$C:$C,0))),"",INDEX('Policy Characteristics'!F:F,MATCH($C55,'Policy Characteristics'!$C:$C,0)))</f>
        <v>0</v>
      </c>
      <c r="M55" s="205">
        <f>IF(ISBLANK(INDEX('Policy Characteristics'!G:G,MATCH($C55,'Policy Characteristics'!$C:$C,0))),"",INDEX('Policy Characteristics'!G:G,MATCH($C55,'Policy Characteristics'!$C:$C,0)))</f>
        <v>1</v>
      </c>
      <c r="N55" s="205">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75">
      <c r="A56" s="76" t="str">
        <f>IF(ISBLANK(INDEX('Policy Characteristics'!A:A,MATCH($C56,'Policy Characteristics'!$C:$C,0))),"",INDEX('Policy Characteristics'!A:A,MATCH($C56,'Policy Characteristics'!$C:$C,0)))</f>
        <v>Transportation</v>
      </c>
      <c r="B56" s="200"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1485</v>
      </c>
      <c r="G56" s="143" t="s">
        <v>561</v>
      </c>
      <c r="H56" s="80">
        <v>354</v>
      </c>
      <c r="I56" s="213" t="s">
        <v>43</v>
      </c>
      <c r="J56" s="202"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05">
        <f>IF(ISBLANK(INDEX('Policy Characteristics'!F:F,MATCH($C56,'Policy Characteristics'!$C:$C,0))),"",INDEX('Policy Characteristics'!F:F,MATCH($C56,'Policy Characteristics'!$C:$C,0)))</f>
        <v>0</v>
      </c>
      <c r="M56" s="205">
        <f>IF(ISBLANK(INDEX('Policy Characteristics'!G:G,MATCH($C56,'Policy Characteristics'!$C:$C,0))),"",INDEX('Policy Characteristics'!G:G,MATCH($C56,'Policy Characteristics'!$C:$C,0)))</f>
        <v>1</v>
      </c>
      <c r="N56" s="205">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75">
      <c r="A57" s="76" t="str">
        <f>IF(ISBLANK(INDEX('Policy Characteristics'!A:A,MATCH($C57,'Policy Characteristics'!$C:$C,0))),"",INDEX('Policy Characteristics'!A:A,MATCH($C57,'Policy Characteristics'!$C:$C,0)))</f>
        <v>Transportation</v>
      </c>
      <c r="B57" s="200"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1485</v>
      </c>
      <c r="G57" s="143" t="s">
        <v>484</v>
      </c>
      <c r="H57" s="80">
        <v>355</v>
      </c>
      <c r="I57" s="213" t="s">
        <v>43</v>
      </c>
      <c r="J57" s="202"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05">
        <f>IF(ISBLANK(INDEX('Policy Characteristics'!F:F,MATCH($C57,'Policy Characteristics'!$C:$C,0))),"",INDEX('Policy Characteristics'!F:F,MATCH($C57,'Policy Characteristics'!$C:$C,0)))</f>
        <v>0</v>
      </c>
      <c r="M57" s="205">
        <f>IF(ISBLANK(INDEX('Policy Characteristics'!G:G,MATCH($C57,'Policy Characteristics'!$C:$C,0))),"",INDEX('Policy Characteristics'!G:G,MATCH($C57,'Policy Characteristics'!$C:$C,0)))</f>
        <v>1</v>
      </c>
      <c r="N57" s="205">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75">
      <c r="A58" s="76" t="str">
        <f>IF(ISBLANK(INDEX('Policy Characteristics'!A:A,MATCH($C58,'Policy Characteristics'!$C:$C,0))),"",INDEX('Policy Characteristics'!A:A,MATCH($C58,'Policy Characteristics'!$C:$C,0)))</f>
        <v>Transportation</v>
      </c>
      <c r="B58" s="200"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1485</v>
      </c>
      <c r="G58" s="143" t="s">
        <v>485</v>
      </c>
      <c r="H58" s="80">
        <v>356</v>
      </c>
      <c r="I58" s="213" t="s">
        <v>43</v>
      </c>
      <c r="J58" s="202"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05">
        <f>IF(ISBLANK(INDEX('Policy Characteristics'!F:F,MATCH($C58,'Policy Characteristics'!$C:$C,0))),"",INDEX('Policy Characteristics'!F:F,MATCH($C58,'Policy Characteristics'!$C:$C,0)))</f>
        <v>0</v>
      </c>
      <c r="M58" s="205">
        <f>IF(ISBLANK(INDEX('Policy Characteristics'!G:G,MATCH($C58,'Policy Characteristics'!$C:$C,0))),"",INDEX('Policy Characteristics'!G:G,MATCH($C58,'Policy Characteristics'!$C:$C,0)))</f>
        <v>1</v>
      </c>
      <c r="N58" s="205">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75">
      <c r="A59" s="76" t="str">
        <f>IF(ISBLANK(INDEX('Policy Characteristics'!A:A,MATCH($C59,'Policy Characteristics'!$C:$C,0))),"",INDEX('Policy Characteristics'!A:A,MATCH($C59,'Policy Characteristics'!$C:$C,0)))</f>
        <v>Transportation</v>
      </c>
      <c r="B59" s="200"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1485</v>
      </c>
      <c r="G59" s="143" t="s">
        <v>486</v>
      </c>
      <c r="H59" s="80">
        <v>357</v>
      </c>
      <c r="I59" s="213" t="s">
        <v>43</v>
      </c>
      <c r="J59" s="202"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05">
        <f>IF(ISBLANK(INDEX('Policy Characteristics'!F:F,MATCH($C59,'Policy Characteristics'!$C:$C,0))),"",INDEX('Policy Characteristics'!F:F,MATCH($C59,'Policy Characteristics'!$C:$C,0)))</f>
        <v>0</v>
      </c>
      <c r="M59" s="205">
        <f>IF(ISBLANK(INDEX('Policy Characteristics'!G:G,MATCH($C59,'Policy Characteristics'!$C:$C,0))),"",INDEX('Policy Characteristics'!G:G,MATCH($C59,'Policy Characteristics'!$C:$C,0)))</f>
        <v>1</v>
      </c>
      <c r="N59" s="205">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75">
      <c r="A60" s="76" t="str">
        <f>IF(ISBLANK(INDEX('Policy Characteristics'!A:A,MATCH($C60,'Policy Characteristics'!$C:$C,0))),"",INDEX('Policy Characteristics'!A:A,MATCH($C60,'Policy Characteristics'!$C:$C,0)))</f>
        <v>Transportation</v>
      </c>
      <c r="B60" s="200"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1485</v>
      </c>
      <c r="G60" s="143" t="s">
        <v>487</v>
      </c>
      <c r="H60" s="80">
        <v>358</v>
      </c>
      <c r="I60" s="201" t="s">
        <v>44</v>
      </c>
      <c r="J60" s="202"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05">
        <f>IF(ISBLANK(INDEX('Policy Characteristics'!F:F,MATCH($C60,'Policy Characteristics'!$C:$C,0))),"",INDEX('Policy Characteristics'!F:F,MATCH($C60,'Policy Characteristics'!$C:$C,0)))</f>
        <v>0</v>
      </c>
      <c r="M60" s="205">
        <f>IF(ISBLANK(INDEX('Policy Characteristics'!G:G,MATCH($C60,'Policy Characteristics'!$C:$C,0))),"",INDEX('Policy Characteristics'!G:G,MATCH($C60,'Policy Characteristics'!$C:$C,0)))</f>
        <v>1</v>
      </c>
      <c r="N60" s="205">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75">
      <c r="A61" s="76" t="str">
        <f>IF(ISBLANK(INDEX('Policy Characteristics'!A:A,MATCH($C61,'Policy Characteristics'!$C:$C,0))),"",INDEX('Policy Characteristics'!A:A,MATCH($C61,'Policy Characteristics'!$C:$C,0)))</f>
        <v>Transportation</v>
      </c>
      <c r="B61" s="200"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1485</v>
      </c>
      <c r="G61" s="143" t="s">
        <v>488</v>
      </c>
      <c r="H61" s="80">
        <v>359</v>
      </c>
      <c r="I61" s="201" t="s">
        <v>44</v>
      </c>
      <c r="J61" s="202"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05">
        <f>IF(ISBLANK(INDEX('Policy Characteristics'!F:F,MATCH($C61,'Policy Characteristics'!$C:$C,0))),"",INDEX('Policy Characteristics'!F:F,MATCH($C61,'Policy Characteristics'!$C:$C,0)))</f>
        <v>0</v>
      </c>
      <c r="M61" s="205">
        <f>IF(ISBLANK(INDEX('Policy Characteristics'!G:G,MATCH($C61,'Policy Characteristics'!$C:$C,0))),"",INDEX('Policy Characteristics'!G:G,MATCH($C61,'Policy Characteristics'!$C:$C,0)))</f>
        <v>1</v>
      </c>
      <c r="N61" s="205">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75">
      <c r="A62" s="76" t="str">
        <f>IF(ISBLANK(INDEX('Policy Characteristics'!A:A,MATCH($C62,'Policy Characteristics'!$C:$C,0))),"",INDEX('Policy Characteristics'!A:A,MATCH($C62,'Policy Characteristics'!$C:$C,0)))</f>
        <v>Transportation</v>
      </c>
      <c r="B62" s="200" t="str">
        <f>IF(ISBLANK(INDEX('Policy Characteristics'!B:B,MATCH($C62,'Policy Characteristics'!$C:$C,0))),"",INDEX('Policy Characteristics'!B:B,MATCH($C62,'Policy Characteristics'!$C:$C,0)))</f>
        <v>Electric Vehicle Charger Deployment</v>
      </c>
      <c r="C62" t="s">
        <v>1632</v>
      </c>
      <c r="H62" s="80">
        <v>360</v>
      </c>
      <c r="I62" s="201" t="s">
        <v>43</v>
      </c>
      <c r="J62" s="202"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increases the deployment of EV charging stations, including DC Fast and Level 2 charging stations.  A negative value decreases chargers relative to the Current Policies scenario. // **Guidance for setting values:** This policy increases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75">
      <c r="A63" s="76" t="str">
        <f>IF(ISBLANK(INDEX('Policy Characteristics'!A:A,MATCH($C63,'Policy Characteristics'!$C:$C,0))),"",INDEX('Policy Characteristics'!A:A,MATCH($C63,'Policy Characteristics'!$C:$C,0)))</f>
        <v>Transportation</v>
      </c>
      <c r="B63" s="200" t="str">
        <f>IF(ISBLANK(INDEX('Policy Characteristics'!B:B,MATCH($C63,'Policy Characteristics'!$C:$C,0))),"",INDEX('Policy Characteristics'!B:B,MATCH($C63,'Policy Characteristics'!$C:$C,0)))</f>
        <v>Passenger Vehicle Subsidy</v>
      </c>
      <c r="C63" t="s">
        <v>1611</v>
      </c>
      <c r="D63" s="88" t="s">
        <v>37</v>
      </c>
      <c r="E63" s="88" t="s">
        <v>491</v>
      </c>
      <c r="F63" s="143" t="s">
        <v>1489</v>
      </c>
      <c r="G63" s="88" t="s">
        <v>1617</v>
      </c>
      <c r="H63" s="80">
        <v>189</v>
      </c>
      <c r="I63" s="213" t="s">
        <v>43</v>
      </c>
      <c r="J63" s="202"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05">
        <f>IF(ISBLANK(INDEX('Policy Characteristics'!F:F,MATCH($C63,'Policy Characteristics'!$C:$C,0))),"",INDEX('Policy Characteristics'!F:F,MATCH($C63,'Policy Characteristics'!$C:$C,0)))</f>
        <v>-45000</v>
      </c>
      <c r="M63" s="205">
        <f>IF(ISBLANK(INDEX('Policy Characteristics'!G:G,MATCH($C63,'Policy Characteristics'!$C:$C,0))),"",INDEX('Policy Characteristics'!G:G,MATCH($C63,'Policy Characteristics'!$C:$C,0)))</f>
        <v>50000</v>
      </c>
      <c r="N63" s="205">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75">
      <c r="A64" s="76" t="str">
        <f>IF(ISBLANK(INDEX('Policy Characteristics'!A:A,MATCH($C64,'Policy Characteristics'!$C:$C,0))),"",INDEX('Policy Characteristics'!A:A,MATCH($C64,'Policy Characteristics'!$C:$C,0)))</f>
        <v>Transportation</v>
      </c>
      <c r="B64" s="200"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1489</v>
      </c>
      <c r="G64" s="143" t="s">
        <v>1618</v>
      </c>
      <c r="H64" s="15">
        <v>592</v>
      </c>
      <c r="I64" s="201" t="s">
        <v>44</v>
      </c>
      <c r="J64" s="202"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05">
        <f>IF(ISBLANK(INDEX('Policy Characteristics'!F:F,MATCH($C64,'Policy Characteristics'!$C:$C,0))),"",INDEX('Policy Characteristics'!F:F,MATCH($C64,'Policy Characteristics'!$C:$C,0)))</f>
        <v>-45000</v>
      </c>
      <c r="M64" s="205">
        <f>IF(ISBLANK(INDEX('Policy Characteristics'!G:G,MATCH($C64,'Policy Characteristics'!$C:$C,0))),"",INDEX('Policy Characteristics'!G:G,MATCH($C64,'Policy Characteristics'!$C:$C,0)))</f>
        <v>50000</v>
      </c>
      <c r="N64" s="205">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75">
      <c r="A65" s="76" t="str">
        <f>IF(ISBLANK(INDEX('Policy Characteristics'!A:A,MATCH($C65,'Policy Characteristics'!$C:$C,0))),"",INDEX('Policy Characteristics'!A:A,MATCH($C65,'Policy Characteristics'!$C:$C,0)))</f>
        <v>Transportation</v>
      </c>
      <c r="B65" s="200"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1489</v>
      </c>
      <c r="G65" s="143" t="s">
        <v>1619</v>
      </c>
      <c r="H65" s="15">
        <v>593</v>
      </c>
      <c r="I65" s="201" t="s">
        <v>44</v>
      </c>
      <c r="J65" s="202"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05">
        <f>IF(ISBLANK(INDEX('Policy Characteristics'!F:F,MATCH($C65,'Policy Characteristics'!$C:$C,0))),"",INDEX('Policy Characteristics'!F:F,MATCH($C65,'Policy Characteristics'!$C:$C,0)))</f>
        <v>-45000</v>
      </c>
      <c r="M65" s="205">
        <f>IF(ISBLANK(INDEX('Policy Characteristics'!G:G,MATCH($C65,'Policy Characteristics'!$C:$C,0))),"",INDEX('Policy Characteristics'!G:G,MATCH($C65,'Policy Characteristics'!$C:$C,0)))</f>
        <v>50000</v>
      </c>
      <c r="N65" s="205">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75">
      <c r="A66" s="76" t="str">
        <f>IF(ISBLANK(INDEX('Policy Characteristics'!A:A,MATCH($C66,'Policy Characteristics'!$C:$C,0))),"",INDEX('Policy Characteristics'!A:A,MATCH($C66,'Policy Characteristics'!$C:$C,0)))</f>
        <v>Transportation</v>
      </c>
      <c r="B66" s="200"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1489</v>
      </c>
      <c r="G66" s="143" t="s">
        <v>1620</v>
      </c>
      <c r="H66" s="15">
        <v>594</v>
      </c>
      <c r="I66" s="201" t="s">
        <v>44</v>
      </c>
      <c r="J66" s="202"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05">
        <f>IF(ISBLANK(INDEX('Policy Characteristics'!F:F,MATCH($C66,'Policy Characteristics'!$C:$C,0))),"",INDEX('Policy Characteristics'!F:F,MATCH($C66,'Policy Characteristics'!$C:$C,0)))</f>
        <v>-45000</v>
      </c>
      <c r="M66" s="205">
        <f>IF(ISBLANK(INDEX('Policy Characteristics'!G:G,MATCH($C66,'Policy Characteristics'!$C:$C,0))),"",INDEX('Policy Characteristics'!G:G,MATCH($C66,'Policy Characteristics'!$C:$C,0)))</f>
        <v>50000</v>
      </c>
      <c r="N66" s="205">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75">
      <c r="A67" s="76" t="str">
        <f>IF(ISBLANK(INDEX('Policy Characteristics'!A:A,MATCH($C67,'Policy Characteristics'!$C:$C,0))),"",INDEX('Policy Characteristics'!A:A,MATCH($C67,'Policy Characteristics'!$C:$C,0)))</f>
        <v>Transportation</v>
      </c>
      <c r="B67" s="200"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1489</v>
      </c>
      <c r="G67" s="143" t="s">
        <v>1621</v>
      </c>
      <c r="H67" s="15">
        <v>595</v>
      </c>
      <c r="I67" s="213" t="s">
        <v>43</v>
      </c>
      <c r="J67" s="202"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05">
        <f>IF(ISBLANK(INDEX('Policy Characteristics'!F:F,MATCH($C67,'Policy Characteristics'!$C:$C,0))),"",INDEX('Policy Characteristics'!F:F,MATCH($C67,'Policy Characteristics'!$C:$C,0)))</f>
        <v>-45000</v>
      </c>
      <c r="M67" s="205">
        <f>IF(ISBLANK(INDEX('Policy Characteristics'!G:G,MATCH($C67,'Policy Characteristics'!$C:$C,0))),"",INDEX('Policy Characteristics'!G:G,MATCH($C67,'Policy Characteristics'!$C:$C,0)))</f>
        <v>50000</v>
      </c>
      <c r="N67" s="205">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75">
      <c r="A68" s="76" t="str">
        <f>IF(ISBLANK(INDEX('Policy Characteristics'!A:A,MATCH($C68,'Policy Characteristics'!$C:$C,0))),"",INDEX('Policy Characteristics'!A:A,MATCH($C68,'Policy Characteristics'!$C:$C,0)))</f>
        <v>Transportation</v>
      </c>
      <c r="B68" s="200"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1489</v>
      </c>
      <c r="G68" s="143" t="s">
        <v>749</v>
      </c>
      <c r="H68" s="15">
        <v>596</v>
      </c>
      <c r="I68" s="201" t="s">
        <v>44</v>
      </c>
      <c r="J68" s="202"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05">
        <f>IF(ISBLANK(INDEX('Policy Characteristics'!F:F,MATCH($C68,'Policy Characteristics'!$C:$C,0))),"",INDEX('Policy Characteristics'!F:F,MATCH($C68,'Policy Characteristics'!$C:$C,0)))</f>
        <v>-45000</v>
      </c>
      <c r="M68" s="205">
        <f>IF(ISBLANK(INDEX('Policy Characteristics'!G:G,MATCH($C68,'Policy Characteristics'!$C:$C,0))),"",INDEX('Policy Characteristics'!G:G,MATCH($C68,'Policy Characteristics'!$C:$C,0)))</f>
        <v>50000</v>
      </c>
      <c r="N68" s="205">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75">
      <c r="A69" s="76" t="str">
        <f>IF(ISBLANK(INDEX('Policy Characteristics'!A:A,MATCH($C69,'Policy Characteristics'!$C:$C,0))),"",INDEX('Policy Characteristics'!A:A,MATCH($C69,'Policy Characteristics'!$C:$C,0)))</f>
        <v>Transportation</v>
      </c>
      <c r="B69" s="200"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1489</v>
      </c>
      <c r="G69" s="143" t="s">
        <v>1622</v>
      </c>
      <c r="H69" s="15">
        <v>597</v>
      </c>
      <c r="I69" s="213" t="s">
        <v>43</v>
      </c>
      <c r="J69" s="202"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05">
        <f>IF(ISBLANK(INDEX('Policy Characteristics'!F:F,MATCH($C69,'Policy Characteristics'!$C:$C,0))),"",INDEX('Policy Characteristics'!F:F,MATCH($C69,'Policy Characteristics'!$C:$C,0)))</f>
        <v>-45000</v>
      </c>
      <c r="M69" s="205">
        <f>IF(ISBLANK(INDEX('Policy Characteristics'!G:G,MATCH($C69,'Policy Characteristics'!$C:$C,0))),"",INDEX('Policy Characteristics'!G:G,MATCH($C69,'Policy Characteristics'!$C:$C,0)))</f>
        <v>50000</v>
      </c>
      <c r="N69" s="205">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75">
      <c r="A70" s="76" t="str">
        <f>IF(ISBLANK(INDEX('Policy Characteristics'!A:A,MATCH($C70,'Policy Characteristics'!$C:$C,0))),"",INDEX('Policy Characteristics'!A:A,MATCH($C70,'Policy Characteristics'!$C:$C,0)))</f>
        <v>Transportation</v>
      </c>
      <c r="B70" s="200"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1617</v>
      </c>
      <c r="H70" s="15">
        <v>598</v>
      </c>
      <c r="I70" s="213" t="s">
        <v>43</v>
      </c>
      <c r="J70" s="202"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05">
        <f>IF(ISBLANK(INDEX('Policy Characteristics'!F:F,MATCH($C70,'Policy Characteristics'!$C:$C,0))),"",INDEX('Policy Characteristics'!F:F,MATCH($C70,'Policy Characteristics'!$C:$C,0)))</f>
        <v>-45000</v>
      </c>
      <c r="M70" s="205">
        <f>IF(ISBLANK(INDEX('Policy Characteristics'!G:G,MATCH($C70,'Policy Characteristics'!$C:$C,0))),"",INDEX('Policy Characteristics'!G:G,MATCH($C70,'Policy Characteristics'!$C:$C,0)))</f>
        <v>50000</v>
      </c>
      <c r="N70" s="205">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75">
      <c r="A71" s="76" t="str">
        <f>IF(ISBLANK(INDEX('Policy Characteristics'!A:A,MATCH($C71,'Policy Characteristics'!$C:$C,0))),"",INDEX('Policy Characteristics'!A:A,MATCH($C71,'Policy Characteristics'!$C:$C,0)))</f>
        <v>Transportation</v>
      </c>
      <c r="B71" s="200"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1618</v>
      </c>
      <c r="H71" s="15">
        <v>599</v>
      </c>
      <c r="I71" s="201" t="s">
        <v>44</v>
      </c>
      <c r="J71" s="202"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05">
        <f>IF(ISBLANK(INDEX('Policy Characteristics'!F:F,MATCH($C71,'Policy Characteristics'!$C:$C,0))),"",INDEX('Policy Characteristics'!F:F,MATCH($C71,'Policy Characteristics'!$C:$C,0)))</f>
        <v>-45000</v>
      </c>
      <c r="M71" s="205">
        <f>IF(ISBLANK(INDEX('Policy Characteristics'!G:G,MATCH($C71,'Policy Characteristics'!$C:$C,0))),"",INDEX('Policy Characteristics'!G:G,MATCH($C71,'Policy Characteristics'!$C:$C,0)))</f>
        <v>50000</v>
      </c>
      <c r="N71" s="205">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75">
      <c r="A72" s="76" t="str">
        <f>IF(ISBLANK(INDEX('Policy Characteristics'!A:A,MATCH($C72,'Policy Characteristics'!$C:$C,0))),"",INDEX('Policy Characteristics'!A:A,MATCH($C72,'Policy Characteristics'!$C:$C,0)))</f>
        <v>Transportation</v>
      </c>
      <c r="B72" s="200"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1619</v>
      </c>
      <c r="H72" s="15">
        <v>600</v>
      </c>
      <c r="I72" s="201" t="s">
        <v>44</v>
      </c>
      <c r="J72" s="202"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05">
        <f>IF(ISBLANK(INDEX('Policy Characteristics'!F:F,MATCH($C72,'Policy Characteristics'!$C:$C,0))),"",INDEX('Policy Characteristics'!F:F,MATCH($C72,'Policy Characteristics'!$C:$C,0)))</f>
        <v>-45000</v>
      </c>
      <c r="M72" s="205">
        <f>IF(ISBLANK(INDEX('Policy Characteristics'!G:G,MATCH($C72,'Policy Characteristics'!$C:$C,0))),"",INDEX('Policy Characteristics'!G:G,MATCH($C72,'Policy Characteristics'!$C:$C,0)))</f>
        <v>50000</v>
      </c>
      <c r="N72" s="205">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75">
      <c r="A73" s="76" t="str">
        <f>IF(ISBLANK(INDEX('Policy Characteristics'!A:A,MATCH($C73,'Policy Characteristics'!$C:$C,0))),"",INDEX('Policy Characteristics'!A:A,MATCH($C73,'Policy Characteristics'!$C:$C,0)))</f>
        <v>Transportation</v>
      </c>
      <c r="B73" s="200"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1620</v>
      </c>
      <c r="H73" s="15">
        <v>601</v>
      </c>
      <c r="I73" s="201" t="s">
        <v>44</v>
      </c>
      <c r="J73" s="202"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05">
        <f>IF(ISBLANK(INDEX('Policy Characteristics'!F:F,MATCH($C73,'Policy Characteristics'!$C:$C,0))),"",INDEX('Policy Characteristics'!F:F,MATCH($C73,'Policy Characteristics'!$C:$C,0)))</f>
        <v>-45000</v>
      </c>
      <c r="M73" s="205">
        <f>IF(ISBLANK(INDEX('Policy Characteristics'!G:G,MATCH($C73,'Policy Characteristics'!$C:$C,0))),"",INDEX('Policy Characteristics'!G:G,MATCH($C73,'Policy Characteristics'!$C:$C,0)))</f>
        <v>50000</v>
      </c>
      <c r="N73" s="205">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75">
      <c r="A74" s="76" t="str">
        <f>IF(ISBLANK(INDEX('Policy Characteristics'!A:A,MATCH($C74,'Policy Characteristics'!$C:$C,0))),"",INDEX('Policy Characteristics'!A:A,MATCH($C74,'Policy Characteristics'!$C:$C,0)))</f>
        <v>Transportation</v>
      </c>
      <c r="B74" s="200"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1621</v>
      </c>
      <c r="H74" s="15">
        <v>602</v>
      </c>
      <c r="I74" s="213" t="s">
        <v>43</v>
      </c>
      <c r="J74" s="202"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05">
        <f>IF(ISBLANK(INDEX('Policy Characteristics'!F:F,MATCH($C74,'Policy Characteristics'!$C:$C,0))),"",INDEX('Policy Characteristics'!F:F,MATCH($C74,'Policy Characteristics'!$C:$C,0)))</f>
        <v>-45000</v>
      </c>
      <c r="M74" s="205">
        <f>IF(ISBLANK(INDEX('Policy Characteristics'!G:G,MATCH($C74,'Policy Characteristics'!$C:$C,0))),"",INDEX('Policy Characteristics'!G:G,MATCH($C74,'Policy Characteristics'!$C:$C,0)))</f>
        <v>50000</v>
      </c>
      <c r="N74" s="205">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75">
      <c r="A75" s="76" t="str">
        <f>IF(ISBLANK(INDEX('Policy Characteristics'!A:A,MATCH($C75,'Policy Characteristics'!$C:$C,0))),"",INDEX('Policy Characteristics'!A:A,MATCH($C75,'Policy Characteristics'!$C:$C,0)))</f>
        <v>Transportation</v>
      </c>
      <c r="B75" s="200"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01" t="s">
        <v>44</v>
      </c>
      <c r="J75" s="202"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05">
        <f>IF(ISBLANK(INDEX('Policy Characteristics'!F:F,MATCH($C75,'Policy Characteristics'!$C:$C,0))),"",INDEX('Policy Characteristics'!F:F,MATCH($C75,'Policy Characteristics'!$C:$C,0)))</f>
        <v>-45000</v>
      </c>
      <c r="M75" s="205">
        <f>IF(ISBLANK(INDEX('Policy Characteristics'!G:G,MATCH($C75,'Policy Characteristics'!$C:$C,0))),"",INDEX('Policy Characteristics'!G:G,MATCH($C75,'Policy Characteristics'!$C:$C,0)))</f>
        <v>50000</v>
      </c>
      <c r="N75" s="205">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75">
      <c r="A76" s="76" t="str">
        <f>IF(ISBLANK(INDEX('Policy Characteristics'!A:A,MATCH($C76,'Policy Characteristics'!$C:$C,0))),"",INDEX('Policy Characteristics'!A:A,MATCH($C76,'Policy Characteristics'!$C:$C,0)))</f>
        <v>Transportation</v>
      </c>
      <c r="B76" s="200"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1622</v>
      </c>
      <c r="H76" s="15">
        <v>1657</v>
      </c>
      <c r="I76" s="213" t="s">
        <v>43</v>
      </c>
      <c r="J76" s="202"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05">
        <f>IF(ISBLANK(INDEX('Policy Characteristics'!F:F,MATCH($C76,'Policy Characteristics'!$C:$C,0))),"",INDEX('Policy Characteristics'!F:F,MATCH($C76,'Policy Characteristics'!$C:$C,0)))</f>
        <v>-45000</v>
      </c>
      <c r="M76" s="205">
        <f>IF(ISBLANK(INDEX('Policy Characteristics'!G:G,MATCH($C76,'Policy Characteristics'!$C:$C,0))),"",INDEX('Policy Characteristics'!G:G,MATCH($C76,'Policy Characteristics'!$C:$C,0)))</f>
        <v>50000</v>
      </c>
      <c r="N76" s="205">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75">
      <c r="A77" s="76" t="str">
        <f>IF(ISBLANK(INDEX('Policy Characteristics'!A:A,MATCH($C77,'Policy Characteristics'!$C:$C,0))),"",INDEX('Policy Characteristics'!A:A,MATCH($C77,'Policy Characteristics'!$C:$C,0)))</f>
        <v>Transportation</v>
      </c>
      <c r="B77" s="200"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1486</v>
      </c>
      <c r="G77" s="88" t="s">
        <v>1617</v>
      </c>
      <c r="H77" s="15">
        <v>1658</v>
      </c>
      <c r="I77" s="201" t="s">
        <v>44</v>
      </c>
      <c r="J77" s="202"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05">
        <f>IF(ISBLANK(INDEX('Policy Characteristics'!F:F,MATCH($C77,'Policy Characteristics'!$C:$C,0))),"",INDEX('Policy Characteristics'!F:F,MATCH($C77,'Policy Characteristics'!$C:$C,0)))</f>
        <v>-45000</v>
      </c>
      <c r="M77" s="205">
        <f>IF(ISBLANK(INDEX('Policy Characteristics'!G:G,MATCH($C77,'Policy Characteristics'!$C:$C,0))),"",INDEX('Policy Characteristics'!G:G,MATCH($C77,'Policy Characteristics'!$C:$C,0)))</f>
        <v>50000</v>
      </c>
      <c r="N77" s="205">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75">
      <c r="A78" s="76" t="str">
        <f>IF(ISBLANK(INDEX('Policy Characteristics'!A:A,MATCH($C78,'Policy Characteristics'!$C:$C,0))),"",INDEX('Policy Characteristics'!A:A,MATCH($C78,'Policy Characteristics'!$C:$C,0)))</f>
        <v>Transportation</v>
      </c>
      <c r="B78" s="200"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1486</v>
      </c>
      <c r="G78" s="143" t="s">
        <v>1618</v>
      </c>
      <c r="H78" s="15">
        <v>1659</v>
      </c>
      <c r="I78" s="201" t="s">
        <v>44</v>
      </c>
      <c r="J78" s="202"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05">
        <f>IF(ISBLANK(INDEX('Policy Characteristics'!F:F,MATCH($C78,'Policy Characteristics'!$C:$C,0))),"",INDEX('Policy Characteristics'!F:F,MATCH($C78,'Policy Characteristics'!$C:$C,0)))</f>
        <v>-45000</v>
      </c>
      <c r="M78" s="205">
        <f>IF(ISBLANK(INDEX('Policy Characteristics'!G:G,MATCH($C78,'Policy Characteristics'!$C:$C,0))),"",INDEX('Policy Characteristics'!G:G,MATCH($C78,'Policy Characteristics'!$C:$C,0)))</f>
        <v>50000</v>
      </c>
      <c r="N78" s="205">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75">
      <c r="A79" s="76" t="str">
        <f>IF(ISBLANK(INDEX('Policy Characteristics'!A:A,MATCH($C79,'Policy Characteristics'!$C:$C,0))),"",INDEX('Policy Characteristics'!A:A,MATCH($C79,'Policy Characteristics'!$C:$C,0)))</f>
        <v>Transportation</v>
      </c>
      <c r="B79" s="200"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1486</v>
      </c>
      <c r="G79" s="143" t="s">
        <v>1619</v>
      </c>
      <c r="H79" s="15">
        <v>1660</v>
      </c>
      <c r="I79" s="201" t="s">
        <v>44</v>
      </c>
      <c r="J79" s="202"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05">
        <f>IF(ISBLANK(INDEX('Policy Characteristics'!F:F,MATCH($C79,'Policy Characteristics'!$C:$C,0))),"",INDEX('Policy Characteristics'!F:F,MATCH($C79,'Policy Characteristics'!$C:$C,0)))</f>
        <v>-45000</v>
      </c>
      <c r="M79" s="205">
        <f>IF(ISBLANK(INDEX('Policy Characteristics'!G:G,MATCH($C79,'Policy Characteristics'!$C:$C,0))),"",INDEX('Policy Characteristics'!G:G,MATCH($C79,'Policy Characteristics'!$C:$C,0)))</f>
        <v>50000</v>
      </c>
      <c r="N79" s="205">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75">
      <c r="A80" s="76" t="str">
        <f>IF(ISBLANK(INDEX('Policy Characteristics'!A:A,MATCH($C80,'Policy Characteristics'!$C:$C,0))),"",INDEX('Policy Characteristics'!A:A,MATCH($C80,'Policy Characteristics'!$C:$C,0)))</f>
        <v>Transportation</v>
      </c>
      <c r="B80" s="200"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1486</v>
      </c>
      <c r="G80" s="143" t="s">
        <v>1620</v>
      </c>
      <c r="H80" s="15">
        <v>1661</v>
      </c>
      <c r="I80" s="201" t="s">
        <v>44</v>
      </c>
      <c r="J80" s="202"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05">
        <f>IF(ISBLANK(INDEX('Policy Characteristics'!F:F,MATCH($C80,'Policy Characteristics'!$C:$C,0))),"",INDEX('Policy Characteristics'!F:F,MATCH($C80,'Policy Characteristics'!$C:$C,0)))</f>
        <v>-45000</v>
      </c>
      <c r="M80" s="205">
        <f>IF(ISBLANK(INDEX('Policy Characteristics'!G:G,MATCH($C80,'Policy Characteristics'!$C:$C,0))),"",INDEX('Policy Characteristics'!G:G,MATCH($C80,'Policy Characteristics'!$C:$C,0)))</f>
        <v>50000</v>
      </c>
      <c r="N80" s="205">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75">
      <c r="A81" s="76" t="str">
        <f>IF(ISBLANK(INDEX('Policy Characteristics'!A:A,MATCH($C81,'Policy Characteristics'!$C:$C,0))),"",INDEX('Policy Characteristics'!A:A,MATCH($C81,'Policy Characteristics'!$C:$C,0)))</f>
        <v>Transportation</v>
      </c>
      <c r="B81" s="200"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1486</v>
      </c>
      <c r="G81" s="143" t="s">
        <v>1621</v>
      </c>
      <c r="H81" s="15">
        <v>1662</v>
      </c>
      <c r="I81" s="201" t="s">
        <v>44</v>
      </c>
      <c r="J81" s="202"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05">
        <f>IF(ISBLANK(INDEX('Policy Characteristics'!F:F,MATCH($C81,'Policy Characteristics'!$C:$C,0))),"",INDEX('Policy Characteristics'!F:F,MATCH($C81,'Policy Characteristics'!$C:$C,0)))</f>
        <v>-45000</v>
      </c>
      <c r="M81" s="205">
        <f>IF(ISBLANK(INDEX('Policy Characteristics'!G:G,MATCH($C81,'Policy Characteristics'!$C:$C,0))),"",INDEX('Policy Characteristics'!G:G,MATCH($C81,'Policy Characteristics'!$C:$C,0)))</f>
        <v>50000</v>
      </c>
      <c r="N81" s="205">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75">
      <c r="A82" s="76" t="str">
        <f>IF(ISBLANK(INDEX('Policy Characteristics'!A:A,MATCH($C82,'Policy Characteristics'!$C:$C,0))),"",INDEX('Policy Characteristics'!A:A,MATCH($C82,'Policy Characteristics'!$C:$C,0)))</f>
        <v>Transportation</v>
      </c>
      <c r="B82" s="200"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1486</v>
      </c>
      <c r="G82" s="143" t="s">
        <v>749</v>
      </c>
      <c r="H82" s="15">
        <v>1663</v>
      </c>
      <c r="I82" s="201" t="s">
        <v>44</v>
      </c>
      <c r="J82" s="202"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05">
        <f>IF(ISBLANK(INDEX('Policy Characteristics'!F:F,MATCH($C82,'Policy Characteristics'!$C:$C,0))),"",INDEX('Policy Characteristics'!F:F,MATCH($C82,'Policy Characteristics'!$C:$C,0)))</f>
        <v>-45000</v>
      </c>
      <c r="M82" s="205">
        <f>IF(ISBLANK(INDEX('Policy Characteristics'!G:G,MATCH($C82,'Policy Characteristics'!$C:$C,0))),"",INDEX('Policy Characteristics'!G:G,MATCH($C82,'Policy Characteristics'!$C:$C,0)))</f>
        <v>50000</v>
      </c>
      <c r="N82" s="205">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75">
      <c r="A83" s="76" t="str">
        <f>IF(ISBLANK(INDEX('Policy Characteristics'!A:A,MATCH($C83,'Policy Characteristics'!$C:$C,0))),"",INDEX('Policy Characteristics'!A:A,MATCH($C83,'Policy Characteristics'!$C:$C,0)))</f>
        <v>Transportation</v>
      </c>
      <c r="B83" s="200"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1486</v>
      </c>
      <c r="G83" s="143" t="s">
        <v>1622</v>
      </c>
      <c r="H83" s="15">
        <v>1664</v>
      </c>
      <c r="I83" s="201" t="s">
        <v>44</v>
      </c>
      <c r="J83" s="202"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05">
        <f>IF(ISBLANK(INDEX('Policy Characteristics'!F:F,MATCH($C83,'Policy Characteristics'!$C:$C,0))),"",INDEX('Policy Characteristics'!F:F,MATCH($C83,'Policy Characteristics'!$C:$C,0)))</f>
        <v>-45000</v>
      </c>
      <c r="M83" s="205">
        <f>IF(ISBLANK(INDEX('Policy Characteristics'!G:G,MATCH($C83,'Policy Characteristics'!$C:$C,0))),"",INDEX('Policy Characteristics'!G:G,MATCH($C83,'Policy Characteristics'!$C:$C,0)))</f>
        <v>50000</v>
      </c>
      <c r="N83" s="205">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75">
      <c r="A84" s="76" t="str">
        <f>IF(ISBLANK(INDEX('Policy Characteristics'!A:A,MATCH($C84,'Policy Characteristics'!$C:$C,0))),"",INDEX('Policy Characteristics'!A:A,MATCH($C84,'Policy Characteristics'!$C:$C,0)))</f>
        <v>Transportation</v>
      </c>
      <c r="B84" s="200"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1617</v>
      </c>
      <c r="H84" s="15">
        <v>1665</v>
      </c>
      <c r="I84" s="201" t="s">
        <v>44</v>
      </c>
      <c r="J84" s="202"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05">
        <f>IF(ISBLANK(INDEX('Policy Characteristics'!F:F,MATCH($C84,'Policy Characteristics'!$C:$C,0))),"",INDEX('Policy Characteristics'!F:F,MATCH($C84,'Policy Characteristics'!$C:$C,0)))</f>
        <v>-45000</v>
      </c>
      <c r="M84" s="205">
        <f>IF(ISBLANK(INDEX('Policy Characteristics'!G:G,MATCH($C84,'Policy Characteristics'!$C:$C,0))),"",INDEX('Policy Characteristics'!G:G,MATCH($C84,'Policy Characteristics'!$C:$C,0)))</f>
        <v>50000</v>
      </c>
      <c r="N84" s="205">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75">
      <c r="A85" s="76" t="str">
        <f>IF(ISBLANK(INDEX('Policy Characteristics'!A:A,MATCH($C85,'Policy Characteristics'!$C:$C,0))),"",INDEX('Policy Characteristics'!A:A,MATCH($C85,'Policy Characteristics'!$C:$C,0)))</f>
        <v>Transportation</v>
      </c>
      <c r="B85" s="200"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1618</v>
      </c>
      <c r="H85" s="15">
        <v>1666</v>
      </c>
      <c r="I85" s="201" t="s">
        <v>44</v>
      </c>
      <c r="J85" s="202"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05">
        <f>IF(ISBLANK(INDEX('Policy Characteristics'!F:F,MATCH($C85,'Policy Characteristics'!$C:$C,0))),"",INDEX('Policy Characteristics'!F:F,MATCH($C85,'Policy Characteristics'!$C:$C,0)))</f>
        <v>-45000</v>
      </c>
      <c r="M85" s="205">
        <f>IF(ISBLANK(INDEX('Policy Characteristics'!G:G,MATCH($C85,'Policy Characteristics'!$C:$C,0))),"",INDEX('Policy Characteristics'!G:G,MATCH($C85,'Policy Characteristics'!$C:$C,0)))</f>
        <v>50000</v>
      </c>
      <c r="N85" s="205">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75">
      <c r="A86" s="76" t="str">
        <f>IF(ISBLANK(INDEX('Policy Characteristics'!A:A,MATCH($C86,'Policy Characteristics'!$C:$C,0))),"",INDEX('Policy Characteristics'!A:A,MATCH($C86,'Policy Characteristics'!$C:$C,0)))</f>
        <v>Transportation</v>
      </c>
      <c r="B86" s="200"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1619</v>
      </c>
      <c r="H86" s="15">
        <v>1667</v>
      </c>
      <c r="I86" s="201" t="s">
        <v>44</v>
      </c>
      <c r="J86" s="202"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05">
        <f>IF(ISBLANK(INDEX('Policy Characteristics'!F:F,MATCH($C86,'Policy Characteristics'!$C:$C,0))),"",INDEX('Policy Characteristics'!F:F,MATCH($C86,'Policy Characteristics'!$C:$C,0)))</f>
        <v>-45000</v>
      </c>
      <c r="M86" s="205">
        <f>IF(ISBLANK(INDEX('Policy Characteristics'!G:G,MATCH($C86,'Policy Characteristics'!$C:$C,0))),"",INDEX('Policy Characteristics'!G:G,MATCH($C86,'Policy Characteristics'!$C:$C,0)))</f>
        <v>50000</v>
      </c>
      <c r="N86" s="205">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75">
      <c r="A87" s="76" t="str">
        <f>IF(ISBLANK(INDEX('Policy Characteristics'!A:A,MATCH($C87,'Policy Characteristics'!$C:$C,0))),"",INDEX('Policy Characteristics'!A:A,MATCH($C87,'Policy Characteristics'!$C:$C,0)))</f>
        <v>Transportation</v>
      </c>
      <c r="B87" s="200"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1620</v>
      </c>
      <c r="H87" s="15">
        <v>1668</v>
      </c>
      <c r="I87" s="201" t="s">
        <v>44</v>
      </c>
      <c r="J87" s="202"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05">
        <f>IF(ISBLANK(INDEX('Policy Characteristics'!F:F,MATCH($C87,'Policy Characteristics'!$C:$C,0))),"",INDEX('Policy Characteristics'!F:F,MATCH($C87,'Policy Characteristics'!$C:$C,0)))</f>
        <v>-45000</v>
      </c>
      <c r="M87" s="205">
        <f>IF(ISBLANK(INDEX('Policy Characteristics'!G:G,MATCH($C87,'Policy Characteristics'!$C:$C,0))),"",INDEX('Policy Characteristics'!G:G,MATCH($C87,'Policy Characteristics'!$C:$C,0)))</f>
        <v>50000</v>
      </c>
      <c r="N87" s="205">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75">
      <c r="A88" s="76" t="str">
        <f>IF(ISBLANK(INDEX('Policy Characteristics'!A:A,MATCH($C88,'Policy Characteristics'!$C:$C,0))),"",INDEX('Policy Characteristics'!A:A,MATCH($C88,'Policy Characteristics'!$C:$C,0)))</f>
        <v>Transportation</v>
      </c>
      <c r="B88" s="200"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1621</v>
      </c>
      <c r="H88" s="15">
        <v>1669</v>
      </c>
      <c r="I88" s="201" t="s">
        <v>44</v>
      </c>
      <c r="J88" s="202"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05">
        <f>IF(ISBLANK(INDEX('Policy Characteristics'!F:F,MATCH($C88,'Policy Characteristics'!$C:$C,0))),"",INDEX('Policy Characteristics'!F:F,MATCH($C88,'Policy Characteristics'!$C:$C,0)))</f>
        <v>-45000</v>
      </c>
      <c r="M88" s="205">
        <f>IF(ISBLANK(INDEX('Policy Characteristics'!G:G,MATCH($C88,'Policy Characteristics'!$C:$C,0))),"",INDEX('Policy Characteristics'!G:G,MATCH($C88,'Policy Characteristics'!$C:$C,0)))</f>
        <v>50000</v>
      </c>
      <c r="N88" s="205">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75">
      <c r="A89" s="76" t="str">
        <f>IF(ISBLANK(INDEX('Policy Characteristics'!A:A,MATCH($C89,'Policy Characteristics'!$C:$C,0))),"",INDEX('Policy Characteristics'!A:A,MATCH($C89,'Policy Characteristics'!$C:$C,0)))</f>
        <v>Transportation</v>
      </c>
      <c r="B89" s="200"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01" t="s">
        <v>44</v>
      </c>
      <c r="J89" s="202"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05">
        <f>IF(ISBLANK(INDEX('Policy Characteristics'!F:F,MATCH($C89,'Policy Characteristics'!$C:$C,0))),"",INDEX('Policy Characteristics'!F:F,MATCH($C89,'Policy Characteristics'!$C:$C,0)))</f>
        <v>-45000</v>
      </c>
      <c r="M89" s="205">
        <f>IF(ISBLANK(INDEX('Policy Characteristics'!G:G,MATCH($C89,'Policy Characteristics'!$C:$C,0))),"",INDEX('Policy Characteristics'!G:G,MATCH($C89,'Policy Characteristics'!$C:$C,0)))</f>
        <v>50000</v>
      </c>
      <c r="N89" s="205">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75">
      <c r="A90" s="76" t="str">
        <f>IF(ISBLANK(INDEX('Policy Characteristics'!A:A,MATCH($C90,'Policy Characteristics'!$C:$C,0))),"",INDEX('Policy Characteristics'!A:A,MATCH($C90,'Policy Characteristics'!$C:$C,0)))</f>
        <v>Transportation</v>
      </c>
      <c r="B90" s="200"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1622</v>
      </c>
      <c r="H90" s="15">
        <v>1671</v>
      </c>
      <c r="I90" s="201" t="s">
        <v>44</v>
      </c>
      <c r="J90" s="202"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05">
        <f>IF(ISBLANK(INDEX('Policy Characteristics'!F:F,MATCH($C90,'Policy Characteristics'!$C:$C,0))),"",INDEX('Policy Characteristics'!F:F,MATCH($C90,'Policy Characteristics'!$C:$C,0)))</f>
        <v>-45000</v>
      </c>
      <c r="M90" s="205">
        <f>IF(ISBLANK(INDEX('Policy Characteristics'!G:G,MATCH($C90,'Policy Characteristics'!$C:$C,0))),"",INDEX('Policy Characteristics'!G:G,MATCH($C90,'Policy Characteristics'!$C:$C,0)))</f>
        <v>50000</v>
      </c>
      <c r="N90" s="205">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75">
      <c r="A91" s="76" t="str">
        <f>IF(ISBLANK(INDEX('Policy Characteristics'!A:A,MATCH($C91,'Policy Characteristics'!$C:$C,0))),"",INDEX('Policy Characteristics'!A:A,MATCH($C91,'Policy Characteristics'!$C:$C,0)))</f>
        <v>Transportation</v>
      </c>
      <c r="B91" s="200"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1487</v>
      </c>
      <c r="G91" s="88" t="s">
        <v>1617</v>
      </c>
      <c r="H91" s="15">
        <v>1672</v>
      </c>
      <c r="I91" s="201" t="s">
        <v>44</v>
      </c>
      <c r="J91" s="202"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05">
        <f>IF(ISBLANK(INDEX('Policy Characteristics'!F:F,MATCH($C91,'Policy Characteristics'!$C:$C,0))),"",INDEX('Policy Characteristics'!F:F,MATCH($C91,'Policy Characteristics'!$C:$C,0)))</f>
        <v>-45000</v>
      </c>
      <c r="M91" s="205">
        <f>IF(ISBLANK(INDEX('Policy Characteristics'!G:G,MATCH($C91,'Policy Characteristics'!$C:$C,0))),"",INDEX('Policy Characteristics'!G:G,MATCH($C91,'Policy Characteristics'!$C:$C,0)))</f>
        <v>50000</v>
      </c>
      <c r="N91" s="205">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75">
      <c r="A92" s="76" t="str">
        <f>IF(ISBLANK(INDEX('Policy Characteristics'!A:A,MATCH($C92,'Policy Characteristics'!$C:$C,0))),"",INDEX('Policy Characteristics'!A:A,MATCH($C92,'Policy Characteristics'!$C:$C,0)))</f>
        <v>Transportation</v>
      </c>
      <c r="B92" s="200"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1487</v>
      </c>
      <c r="G92" s="143" t="s">
        <v>1618</v>
      </c>
      <c r="H92" s="15">
        <v>1673</v>
      </c>
      <c r="I92" s="201" t="s">
        <v>44</v>
      </c>
      <c r="J92" s="202"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05">
        <f>IF(ISBLANK(INDEX('Policy Characteristics'!F:F,MATCH($C92,'Policy Characteristics'!$C:$C,0))),"",INDEX('Policy Characteristics'!F:F,MATCH($C92,'Policy Characteristics'!$C:$C,0)))</f>
        <v>-45000</v>
      </c>
      <c r="M92" s="205">
        <f>IF(ISBLANK(INDEX('Policy Characteristics'!G:G,MATCH($C92,'Policy Characteristics'!$C:$C,0))),"",INDEX('Policy Characteristics'!G:G,MATCH($C92,'Policy Characteristics'!$C:$C,0)))</f>
        <v>50000</v>
      </c>
      <c r="N92" s="205">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75">
      <c r="A93" s="76" t="str">
        <f>IF(ISBLANK(INDEX('Policy Characteristics'!A:A,MATCH($C93,'Policy Characteristics'!$C:$C,0))),"",INDEX('Policy Characteristics'!A:A,MATCH($C93,'Policy Characteristics'!$C:$C,0)))</f>
        <v>Transportation</v>
      </c>
      <c r="B93" s="200"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1487</v>
      </c>
      <c r="G93" s="143" t="s">
        <v>1619</v>
      </c>
      <c r="H93" s="15">
        <v>1674</v>
      </c>
      <c r="I93" s="201" t="s">
        <v>44</v>
      </c>
      <c r="J93" s="202"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05">
        <f>IF(ISBLANK(INDEX('Policy Characteristics'!F:F,MATCH($C93,'Policy Characteristics'!$C:$C,0))),"",INDEX('Policy Characteristics'!F:F,MATCH($C93,'Policy Characteristics'!$C:$C,0)))</f>
        <v>-45000</v>
      </c>
      <c r="M93" s="205">
        <f>IF(ISBLANK(INDEX('Policy Characteristics'!G:G,MATCH($C93,'Policy Characteristics'!$C:$C,0))),"",INDEX('Policy Characteristics'!G:G,MATCH($C93,'Policy Characteristics'!$C:$C,0)))</f>
        <v>50000</v>
      </c>
      <c r="N93" s="205">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75">
      <c r="A94" s="76" t="str">
        <f>IF(ISBLANK(INDEX('Policy Characteristics'!A:A,MATCH($C94,'Policy Characteristics'!$C:$C,0))),"",INDEX('Policy Characteristics'!A:A,MATCH($C94,'Policy Characteristics'!$C:$C,0)))</f>
        <v>Transportation</v>
      </c>
      <c r="B94" s="200"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1487</v>
      </c>
      <c r="G94" s="143" t="s">
        <v>1620</v>
      </c>
      <c r="H94" s="15">
        <v>1675</v>
      </c>
      <c r="I94" s="201" t="s">
        <v>44</v>
      </c>
      <c r="J94" s="202"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05">
        <f>IF(ISBLANK(INDEX('Policy Characteristics'!F:F,MATCH($C94,'Policy Characteristics'!$C:$C,0))),"",INDEX('Policy Characteristics'!F:F,MATCH($C94,'Policy Characteristics'!$C:$C,0)))</f>
        <v>-45000</v>
      </c>
      <c r="M94" s="205">
        <f>IF(ISBLANK(INDEX('Policy Characteristics'!G:G,MATCH($C94,'Policy Characteristics'!$C:$C,0))),"",INDEX('Policy Characteristics'!G:G,MATCH($C94,'Policy Characteristics'!$C:$C,0)))</f>
        <v>50000</v>
      </c>
      <c r="N94" s="205">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75">
      <c r="A95" s="76" t="str">
        <f>IF(ISBLANK(INDEX('Policy Characteristics'!A:A,MATCH($C95,'Policy Characteristics'!$C:$C,0))),"",INDEX('Policy Characteristics'!A:A,MATCH($C95,'Policy Characteristics'!$C:$C,0)))</f>
        <v>Transportation</v>
      </c>
      <c r="B95" s="200"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1487</v>
      </c>
      <c r="G95" s="143" t="s">
        <v>1621</v>
      </c>
      <c r="H95" s="15">
        <v>1676</v>
      </c>
      <c r="I95" s="201" t="s">
        <v>44</v>
      </c>
      <c r="J95" s="202"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05">
        <f>IF(ISBLANK(INDEX('Policy Characteristics'!F:F,MATCH($C95,'Policy Characteristics'!$C:$C,0))),"",INDEX('Policy Characteristics'!F:F,MATCH($C95,'Policy Characteristics'!$C:$C,0)))</f>
        <v>-45000</v>
      </c>
      <c r="M95" s="205">
        <f>IF(ISBLANK(INDEX('Policy Characteristics'!G:G,MATCH($C95,'Policy Characteristics'!$C:$C,0))),"",INDEX('Policy Characteristics'!G:G,MATCH($C95,'Policy Characteristics'!$C:$C,0)))</f>
        <v>50000</v>
      </c>
      <c r="N95" s="205">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75">
      <c r="A96" s="76" t="str">
        <f>IF(ISBLANK(INDEX('Policy Characteristics'!A:A,MATCH($C96,'Policy Characteristics'!$C:$C,0))),"",INDEX('Policy Characteristics'!A:A,MATCH($C96,'Policy Characteristics'!$C:$C,0)))</f>
        <v>Transportation</v>
      </c>
      <c r="B96" s="200"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1487</v>
      </c>
      <c r="G96" s="143" t="s">
        <v>749</v>
      </c>
      <c r="H96" s="15">
        <v>1677</v>
      </c>
      <c r="I96" s="201" t="s">
        <v>44</v>
      </c>
      <c r="J96" s="202"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05">
        <f>IF(ISBLANK(INDEX('Policy Characteristics'!F:F,MATCH($C96,'Policy Characteristics'!$C:$C,0))),"",INDEX('Policy Characteristics'!F:F,MATCH($C96,'Policy Characteristics'!$C:$C,0)))</f>
        <v>-45000</v>
      </c>
      <c r="M96" s="205">
        <f>IF(ISBLANK(INDEX('Policy Characteristics'!G:G,MATCH($C96,'Policy Characteristics'!$C:$C,0))),"",INDEX('Policy Characteristics'!G:G,MATCH($C96,'Policy Characteristics'!$C:$C,0)))</f>
        <v>50000</v>
      </c>
      <c r="N96" s="205">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75">
      <c r="A97" s="76" t="str">
        <f>IF(ISBLANK(INDEX('Policy Characteristics'!A:A,MATCH($C97,'Policy Characteristics'!$C:$C,0))),"",INDEX('Policy Characteristics'!A:A,MATCH($C97,'Policy Characteristics'!$C:$C,0)))</f>
        <v>Transportation</v>
      </c>
      <c r="B97" s="200"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1487</v>
      </c>
      <c r="G97" s="143" t="s">
        <v>1622</v>
      </c>
      <c r="H97" s="15">
        <v>1678</v>
      </c>
      <c r="I97" s="201" t="s">
        <v>44</v>
      </c>
      <c r="J97" s="202"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05">
        <f>IF(ISBLANK(INDEX('Policy Characteristics'!F:F,MATCH($C97,'Policy Characteristics'!$C:$C,0))),"",INDEX('Policy Characteristics'!F:F,MATCH($C97,'Policy Characteristics'!$C:$C,0)))</f>
        <v>-45000</v>
      </c>
      <c r="M97" s="205">
        <f>IF(ISBLANK(INDEX('Policy Characteristics'!G:G,MATCH($C97,'Policy Characteristics'!$C:$C,0))),"",INDEX('Policy Characteristics'!G:G,MATCH($C97,'Policy Characteristics'!$C:$C,0)))</f>
        <v>50000</v>
      </c>
      <c r="N97" s="205">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75">
      <c r="A98" s="76" t="str">
        <f>IF(ISBLANK(INDEX('Policy Characteristics'!A:A,MATCH($C98,'Policy Characteristics'!$C:$C,0))),"",INDEX('Policy Characteristics'!A:A,MATCH($C98,'Policy Characteristics'!$C:$C,0)))</f>
        <v>Transportation</v>
      </c>
      <c r="B98" s="200"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1617</v>
      </c>
      <c r="H98" s="15">
        <v>1679</v>
      </c>
      <c r="I98" s="213" t="s">
        <v>43</v>
      </c>
      <c r="J98" s="202"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05">
        <f>IF(ISBLANK(INDEX('Policy Characteristics'!F:F,MATCH($C98,'Policy Characteristics'!$C:$C,0))),"",INDEX('Policy Characteristics'!F:F,MATCH($C98,'Policy Characteristics'!$C:$C,0)))</f>
        <v>-45000</v>
      </c>
      <c r="M98" s="205">
        <f>IF(ISBLANK(INDEX('Policy Characteristics'!G:G,MATCH($C98,'Policy Characteristics'!$C:$C,0))),"",INDEX('Policy Characteristics'!G:G,MATCH($C98,'Policy Characteristics'!$C:$C,0)))</f>
        <v>50000</v>
      </c>
      <c r="N98" s="205">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75">
      <c r="A99" s="76" t="str">
        <f>IF(ISBLANK(INDEX('Policy Characteristics'!A:A,MATCH($C99,'Policy Characteristics'!$C:$C,0))),"",INDEX('Policy Characteristics'!A:A,MATCH($C99,'Policy Characteristics'!$C:$C,0)))</f>
        <v>Transportation</v>
      </c>
      <c r="B99" s="200"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1618</v>
      </c>
      <c r="H99" s="15">
        <v>1680</v>
      </c>
      <c r="I99" s="201" t="s">
        <v>44</v>
      </c>
      <c r="J99" s="202"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05">
        <f>IF(ISBLANK(INDEX('Policy Characteristics'!F:F,MATCH($C99,'Policy Characteristics'!$C:$C,0))),"",INDEX('Policy Characteristics'!F:F,MATCH($C99,'Policy Characteristics'!$C:$C,0)))</f>
        <v>-45000</v>
      </c>
      <c r="M99" s="205">
        <f>IF(ISBLANK(INDEX('Policy Characteristics'!G:G,MATCH($C99,'Policy Characteristics'!$C:$C,0))),"",INDEX('Policy Characteristics'!G:G,MATCH($C99,'Policy Characteristics'!$C:$C,0)))</f>
        <v>50000</v>
      </c>
      <c r="N99" s="205">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75">
      <c r="A100" s="76" t="str">
        <f>IF(ISBLANK(INDEX('Policy Characteristics'!A:A,MATCH($C100,'Policy Characteristics'!$C:$C,0))),"",INDEX('Policy Characteristics'!A:A,MATCH($C100,'Policy Characteristics'!$C:$C,0)))</f>
        <v>Transportation</v>
      </c>
      <c r="B100" s="200"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1619</v>
      </c>
      <c r="H100" s="15">
        <v>1681</v>
      </c>
      <c r="I100" s="201" t="s">
        <v>44</v>
      </c>
      <c r="J100" s="202"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05">
        <f>IF(ISBLANK(INDEX('Policy Characteristics'!F:F,MATCH($C100,'Policy Characteristics'!$C:$C,0))),"",INDEX('Policy Characteristics'!F:F,MATCH($C100,'Policy Characteristics'!$C:$C,0)))</f>
        <v>-45000</v>
      </c>
      <c r="M100" s="205">
        <f>IF(ISBLANK(INDEX('Policy Characteristics'!G:G,MATCH($C100,'Policy Characteristics'!$C:$C,0))),"",INDEX('Policy Characteristics'!G:G,MATCH($C100,'Policy Characteristics'!$C:$C,0)))</f>
        <v>50000</v>
      </c>
      <c r="N100" s="205">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75">
      <c r="A101" s="76" t="str">
        <f>IF(ISBLANK(INDEX('Policy Characteristics'!A:A,MATCH($C101,'Policy Characteristics'!$C:$C,0))),"",INDEX('Policy Characteristics'!A:A,MATCH($C101,'Policy Characteristics'!$C:$C,0)))</f>
        <v>Transportation</v>
      </c>
      <c r="B101" s="200"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1620</v>
      </c>
      <c r="H101" s="15">
        <v>1682</v>
      </c>
      <c r="I101" s="201" t="s">
        <v>44</v>
      </c>
      <c r="J101" s="202"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05">
        <f>IF(ISBLANK(INDEX('Policy Characteristics'!F:F,MATCH($C101,'Policy Characteristics'!$C:$C,0))),"",INDEX('Policy Characteristics'!F:F,MATCH($C101,'Policy Characteristics'!$C:$C,0)))</f>
        <v>-45000</v>
      </c>
      <c r="M101" s="205">
        <f>IF(ISBLANK(INDEX('Policy Characteristics'!G:G,MATCH($C101,'Policy Characteristics'!$C:$C,0))),"",INDEX('Policy Characteristics'!G:G,MATCH($C101,'Policy Characteristics'!$C:$C,0)))</f>
        <v>50000</v>
      </c>
      <c r="N101" s="205">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75">
      <c r="A102" s="76" t="str">
        <f>IF(ISBLANK(INDEX('Policy Characteristics'!A:A,MATCH($C102,'Policy Characteristics'!$C:$C,0))),"",INDEX('Policy Characteristics'!A:A,MATCH($C102,'Policy Characteristics'!$C:$C,0)))</f>
        <v>Transportation</v>
      </c>
      <c r="B102" s="200"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1621</v>
      </c>
      <c r="H102" s="15">
        <v>1683</v>
      </c>
      <c r="I102" s="213" t="s">
        <v>43</v>
      </c>
      <c r="J102" s="202"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05">
        <f>IF(ISBLANK(INDEX('Policy Characteristics'!F:F,MATCH($C102,'Policy Characteristics'!$C:$C,0))),"",INDEX('Policy Characteristics'!F:F,MATCH($C102,'Policy Characteristics'!$C:$C,0)))</f>
        <v>-45000</v>
      </c>
      <c r="M102" s="205">
        <f>IF(ISBLANK(INDEX('Policy Characteristics'!G:G,MATCH($C102,'Policy Characteristics'!$C:$C,0))),"",INDEX('Policy Characteristics'!G:G,MATCH($C102,'Policy Characteristics'!$C:$C,0)))</f>
        <v>50000</v>
      </c>
      <c r="N102" s="205">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75">
      <c r="A103" s="76" t="str">
        <f>IF(ISBLANK(INDEX('Policy Characteristics'!A:A,MATCH($C103,'Policy Characteristics'!$C:$C,0))),"",INDEX('Policy Characteristics'!A:A,MATCH($C103,'Policy Characteristics'!$C:$C,0)))</f>
        <v>Transportation</v>
      </c>
      <c r="B103" s="200"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01" t="s">
        <v>44</v>
      </c>
      <c r="J103" s="202"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05">
        <f>IF(ISBLANK(INDEX('Policy Characteristics'!F:F,MATCH($C103,'Policy Characteristics'!$C:$C,0))),"",INDEX('Policy Characteristics'!F:F,MATCH($C103,'Policy Characteristics'!$C:$C,0)))</f>
        <v>-45000</v>
      </c>
      <c r="M103" s="205">
        <f>IF(ISBLANK(INDEX('Policy Characteristics'!G:G,MATCH($C103,'Policy Characteristics'!$C:$C,0))),"",INDEX('Policy Characteristics'!G:G,MATCH($C103,'Policy Characteristics'!$C:$C,0)))</f>
        <v>50000</v>
      </c>
      <c r="N103" s="205">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75">
      <c r="A104" s="76" t="str">
        <f>IF(ISBLANK(INDEX('Policy Characteristics'!A:A,MATCH($C104,'Policy Characteristics'!$C:$C,0))),"",INDEX('Policy Characteristics'!A:A,MATCH($C104,'Policy Characteristics'!$C:$C,0)))</f>
        <v>Transportation</v>
      </c>
      <c r="B104" s="200"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1622</v>
      </c>
      <c r="H104" s="15">
        <v>1685</v>
      </c>
      <c r="I104" s="213" t="s">
        <v>43</v>
      </c>
      <c r="J104" s="202"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05">
        <f>IF(ISBLANK(INDEX('Policy Characteristics'!F:F,MATCH($C104,'Policy Characteristics'!$C:$C,0))),"",INDEX('Policy Characteristics'!F:F,MATCH($C104,'Policy Characteristics'!$C:$C,0)))</f>
        <v>-45000</v>
      </c>
      <c r="M104" s="205">
        <f>IF(ISBLANK(INDEX('Policy Characteristics'!G:G,MATCH($C104,'Policy Characteristics'!$C:$C,0))),"",INDEX('Policy Characteristics'!G:G,MATCH($C104,'Policy Characteristics'!$C:$C,0)))</f>
        <v>50000</v>
      </c>
      <c r="N104" s="205">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offered as a subsidy to the purchaser of a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This tax credit is included in the BAU scenario as an estimated average credit for new vehicles, accounting for the fact many vehicles will not be eligible starting in 2025 due to requirements for critical minerals sourcing. The BAU also includes the state-level credit on top of the federal tax credits.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75">
      <c r="A105" s="76" t="str">
        <f>IF(ISBLANK(INDEX('Policy Characteristics'!A:A,MATCH($C105,'Policy Characteristics'!$C:$C,0))),"",INDEX('Policy Characteristics'!A:A,MATCH($C105,'Policy Characteristics'!$C:$C,0)))</f>
        <v>Transportation</v>
      </c>
      <c r="B105" s="200" t="str">
        <f>IF(ISBLANK(INDEX('Policy Characteristics'!B:B,MATCH($C105,'Policy Characteristics'!$C:$C,0))),"",INDEX('Policy Characteristics'!B:B,MATCH($C105,'Policy Characteristics'!$C:$C,0)))</f>
        <v>Freight Vehicle Subsidy</v>
      </c>
      <c r="C105" t="s">
        <v>1612</v>
      </c>
      <c r="D105" s="88" t="s">
        <v>37</v>
      </c>
      <c r="E105" s="88" t="s">
        <v>491</v>
      </c>
      <c r="F105" s="143" t="s">
        <v>1627</v>
      </c>
      <c r="G105" s="88" t="s">
        <v>1617</v>
      </c>
      <c r="H105" s="15">
        <v>1686</v>
      </c>
      <c r="I105" s="213" t="s">
        <v>43</v>
      </c>
      <c r="J105" s="202"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05">
        <f>IF(ISBLANK(INDEX('Policy Characteristics'!F:F,MATCH($C105,'Policy Characteristics'!$C:$C,0))),"",INDEX('Policy Characteristics'!F:F,MATCH($C105,'Policy Characteristics'!$C:$C,0)))</f>
        <v>-45000</v>
      </c>
      <c r="M105" s="205">
        <f>IF(ISBLANK(INDEX('Policy Characteristics'!G:G,MATCH($C105,'Policy Characteristics'!$C:$C,0))),"",INDEX('Policy Characteristics'!G:G,MATCH($C105,'Policy Characteristics'!$C:$C,0)))</f>
        <v>50000</v>
      </c>
      <c r="N105" s="205">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75">
      <c r="A106" s="76" t="str">
        <f>IF(ISBLANK(INDEX('Policy Characteristics'!A:A,MATCH($C106,'Policy Characteristics'!$C:$C,0))),"",INDEX('Policy Characteristics'!A:A,MATCH($C106,'Policy Characteristics'!$C:$C,0)))</f>
        <v>Transportation</v>
      </c>
      <c r="B106" s="200"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1627</v>
      </c>
      <c r="G106" s="143" t="s">
        <v>1618</v>
      </c>
      <c r="H106" s="15">
        <v>1687</v>
      </c>
      <c r="I106" s="213" t="s">
        <v>43</v>
      </c>
      <c r="J106" s="202"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05">
        <f>IF(ISBLANK(INDEX('Policy Characteristics'!F:F,MATCH($C106,'Policy Characteristics'!$C:$C,0))),"",INDEX('Policy Characteristics'!F:F,MATCH($C106,'Policy Characteristics'!$C:$C,0)))</f>
        <v>-45000</v>
      </c>
      <c r="M106" s="205">
        <f>IF(ISBLANK(INDEX('Policy Characteristics'!G:G,MATCH($C106,'Policy Characteristics'!$C:$C,0))),"",INDEX('Policy Characteristics'!G:G,MATCH($C106,'Policy Characteristics'!$C:$C,0)))</f>
        <v>50000</v>
      </c>
      <c r="N106" s="205">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75">
      <c r="A107" s="76" t="str">
        <f>IF(ISBLANK(INDEX('Policy Characteristics'!A:A,MATCH($C107,'Policy Characteristics'!$C:$C,0))),"",INDEX('Policy Characteristics'!A:A,MATCH($C107,'Policy Characteristics'!$C:$C,0)))</f>
        <v>Transportation</v>
      </c>
      <c r="B107" s="200"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1627</v>
      </c>
      <c r="G107" s="143" t="s">
        <v>1619</v>
      </c>
      <c r="H107" s="15">
        <v>1688</v>
      </c>
      <c r="I107" s="201" t="s">
        <v>44</v>
      </c>
      <c r="J107" s="202"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05">
        <f>IF(ISBLANK(INDEX('Policy Characteristics'!F:F,MATCH($C107,'Policy Characteristics'!$C:$C,0))),"",INDEX('Policy Characteristics'!F:F,MATCH($C107,'Policy Characteristics'!$C:$C,0)))</f>
        <v>-45000</v>
      </c>
      <c r="M107" s="205">
        <f>IF(ISBLANK(INDEX('Policy Characteristics'!G:G,MATCH($C107,'Policy Characteristics'!$C:$C,0))),"",INDEX('Policy Characteristics'!G:G,MATCH($C107,'Policy Characteristics'!$C:$C,0)))</f>
        <v>50000</v>
      </c>
      <c r="N107" s="205">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75">
      <c r="A108" s="76" t="str">
        <f>IF(ISBLANK(INDEX('Policy Characteristics'!A:A,MATCH($C108,'Policy Characteristics'!$C:$C,0))),"",INDEX('Policy Characteristics'!A:A,MATCH($C108,'Policy Characteristics'!$C:$C,0)))</f>
        <v>Transportation</v>
      </c>
      <c r="B108" s="200"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1627</v>
      </c>
      <c r="G108" s="143" t="s">
        <v>1620</v>
      </c>
      <c r="H108" s="15">
        <v>1689</v>
      </c>
      <c r="I108" s="201" t="s">
        <v>44</v>
      </c>
      <c r="J108" s="202"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05">
        <f>IF(ISBLANK(INDEX('Policy Characteristics'!F:F,MATCH($C108,'Policy Characteristics'!$C:$C,0))),"",INDEX('Policy Characteristics'!F:F,MATCH($C108,'Policy Characteristics'!$C:$C,0)))</f>
        <v>-45000</v>
      </c>
      <c r="M108" s="205">
        <f>IF(ISBLANK(INDEX('Policy Characteristics'!G:G,MATCH($C108,'Policy Characteristics'!$C:$C,0))),"",INDEX('Policy Characteristics'!G:G,MATCH($C108,'Policy Characteristics'!$C:$C,0)))</f>
        <v>50000</v>
      </c>
      <c r="N108" s="205">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75">
      <c r="A109" s="76" t="str">
        <f>IF(ISBLANK(INDEX('Policy Characteristics'!A:A,MATCH($C109,'Policy Characteristics'!$C:$C,0))),"",INDEX('Policy Characteristics'!A:A,MATCH($C109,'Policy Characteristics'!$C:$C,0)))</f>
        <v>Transportation</v>
      </c>
      <c r="B109" s="200"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1627</v>
      </c>
      <c r="G109" s="143" t="s">
        <v>1621</v>
      </c>
      <c r="H109" s="15">
        <v>1690</v>
      </c>
      <c r="I109" s="201" t="s">
        <v>43</v>
      </c>
      <c r="J109" s="202"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05">
        <f>IF(ISBLANK(INDEX('Policy Characteristics'!F:F,MATCH($C109,'Policy Characteristics'!$C:$C,0))),"",INDEX('Policy Characteristics'!F:F,MATCH($C109,'Policy Characteristics'!$C:$C,0)))</f>
        <v>-45000</v>
      </c>
      <c r="M109" s="205">
        <f>IF(ISBLANK(INDEX('Policy Characteristics'!G:G,MATCH($C109,'Policy Characteristics'!$C:$C,0))),"",INDEX('Policy Characteristics'!G:G,MATCH($C109,'Policy Characteristics'!$C:$C,0)))</f>
        <v>50000</v>
      </c>
      <c r="N109" s="205">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75">
      <c r="A110" s="76" t="str">
        <f>IF(ISBLANK(INDEX('Policy Characteristics'!A:A,MATCH($C110,'Policy Characteristics'!$C:$C,0))),"",INDEX('Policy Characteristics'!A:A,MATCH($C110,'Policy Characteristics'!$C:$C,0)))</f>
        <v>Transportation</v>
      </c>
      <c r="B110" s="200"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1627</v>
      </c>
      <c r="G110" s="143" t="s">
        <v>749</v>
      </c>
      <c r="H110" s="15">
        <v>1691</v>
      </c>
      <c r="I110" s="213" t="s">
        <v>43</v>
      </c>
      <c r="J110" s="202"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05">
        <f>IF(ISBLANK(INDEX('Policy Characteristics'!F:F,MATCH($C110,'Policy Characteristics'!$C:$C,0))),"",INDEX('Policy Characteristics'!F:F,MATCH($C110,'Policy Characteristics'!$C:$C,0)))</f>
        <v>-45000</v>
      </c>
      <c r="M110" s="205">
        <f>IF(ISBLANK(INDEX('Policy Characteristics'!G:G,MATCH($C110,'Policy Characteristics'!$C:$C,0))),"",INDEX('Policy Characteristics'!G:G,MATCH($C110,'Policy Characteristics'!$C:$C,0)))</f>
        <v>50000</v>
      </c>
      <c r="N110" s="205">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75">
      <c r="A111" s="76" t="str">
        <f>IF(ISBLANK(INDEX('Policy Characteristics'!A:A,MATCH($C111,'Policy Characteristics'!$C:$C,0))),"",INDEX('Policy Characteristics'!A:A,MATCH($C111,'Policy Characteristics'!$C:$C,0)))</f>
        <v>Transportation</v>
      </c>
      <c r="B111" s="200"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1627</v>
      </c>
      <c r="G111" s="143" t="s">
        <v>1622</v>
      </c>
      <c r="H111" s="15">
        <v>1692</v>
      </c>
      <c r="I111" s="201" t="s">
        <v>43</v>
      </c>
      <c r="J111" s="202"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05">
        <f>IF(ISBLANK(INDEX('Policy Characteristics'!F:F,MATCH($C111,'Policy Characteristics'!$C:$C,0))),"",INDEX('Policy Characteristics'!F:F,MATCH($C111,'Policy Characteristics'!$C:$C,0)))</f>
        <v>-45000</v>
      </c>
      <c r="M111" s="205">
        <f>IF(ISBLANK(INDEX('Policy Characteristics'!G:G,MATCH($C111,'Policy Characteristics'!$C:$C,0))),"",INDEX('Policy Characteristics'!G:G,MATCH($C111,'Policy Characteristics'!$C:$C,0)))</f>
        <v>50000</v>
      </c>
      <c r="N111" s="205">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75">
      <c r="A112" s="76" t="str">
        <f>IF(ISBLANK(INDEX('Policy Characteristics'!A:A,MATCH($C112,'Policy Characteristics'!$C:$C,0))),"",INDEX('Policy Characteristics'!A:A,MATCH($C112,'Policy Characteristics'!$C:$C,0)))</f>
        <v>Transportation</v>
      </c>
      <c r="B112" s="200"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1624</v>
      </c>
      <c r="G112" s="88" t="s">
        <v>1617</v>
      </c>
      <c r="H112" s="15">
        <v>1693</v>
      </c>
      <c r="I112" s="213" t="s">
        <v>43</v>
      </c>
      <c r="J112" s="202"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05">
        <f>IF(ISBLANK(INDEX('Policy Characteristics'!F:F,MATCH($C112,'Policy Characteristics'!$C:$C,0))),"",INDEX('Policy Characteristics'!F:F,MATCH($C112,'Policy Characteristics'!$C:$C,0)))</f>
        <v>-45000</v>
      </c>
      <c r="M112" s="205">
        <f>IF(ISBLANK(INDEX('Policy Characteristics'!G:G,MATCH($C112,'Policy Characteristics'!$C:$C,0))),"",INDEX('Policy Characteristics'!G:G,MATCH($C112,'Policy Characteristics'!$C:$C,0)))</f>
        <v>50000</v>
      </c>
      <c r="N112" s="205">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75">
      <c r="A113" s="76" t="str">
        <f>IF(ISBLANK(INDEX('Policy Characteristics'!A:A,MATCH($C113,'Policy Characteristics'!$C:$C,0))),"",INDEX('Policy Characteristics'!A:A,MATCH($C113,'Policy Characteristics'!$C:$C,0)))</f>
        <v>Transportation</v>
      </c>
      <c r="B113" s="200"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1624</v>
      </c>
      <c r="G113" s="143" t="s">
        <v>1618</v>
      </c>
      <c r="H113" s="15">
        <v>1694</v>
      </c>
      <c r="I113" s="201" t="s">
        <v>44</v>
      </c>
      <c r="J113" s="202"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05">
        <f>IF(ISBLANK(INDEX('Policy Characteristics'!F:F,MATCH($C113,'Policy Characteristics'!$C:$C,0))),"",INDEX('Policy Characteristics'!F:F,MATCH($C113,'Policy Characteristics'!$C:$C,0)))</f>
        <v>-45000</v>
      </c>
      <c r="M113" s="205">
        <f>IF(ISBLANK(INDEX('Policy Characteristics'!G:G,MATCH($C113,'Policy Characteristics'!$C:$C,0))),"",INDEX('Policy Characteristics'!G:G,MATCH($C113,'Policy Characteristics'!$C:$C,0)))</f>
        <v>50000</v>
      </c>
      <c r="N113" s="205">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75">
      <c r="A114" s="76" t="str">
        <f>IF(ISBLANK(INDEX('Policy Characteristics'!A:A,MATCH($C114,'Policy Characteristics'!$C:$C,0))),"",INDEX('Policy Characteristics'!A:A,MATCH($C114,'Policy Characteristics'!$C:$C,0)))</f>
        <v>Transportation</v>
      </c>
      <c r="B114" s="200"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1624</v>
      </c>
      <c r="G114" s="143" t="s">
        <v>1619</v>
      </c>
      <c r="H114" s="15">
        <v>1695</v>
      </c>
      <c r="I114" s="201" t="s">
        <v>44</v>
      </c>
      <c r="J114" s="202"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05">
        <f>IF(ISBLANK(INDEX('Policy Characteristics'!F:F,MATCH($C114,'Policy Characteristics'!$C:$C,0))),"",INDEX('Policy Characteristics'!F:F,MATCH($C114,'Policy Characteristics'!$C:$C,0)))</f>
        <v>-45000</v>
      </c>
      <c r="M114" s="205">
        <f>IF(ISBLANK(INDEX('Policy Characteristics'!G:G,MATCH($C114,'Policy Characteristics'!$C:$C,0))),"",INDEX('Policy Characteristics'!G:G,MATCH($C114,'Policy Characteristics'!$C:$C,0)))</f>
        <v>50000</v>
      </c>
      <c r="N114" s="205">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75">
      <c r="A115" s="76" t="str">
        <f>IF(ISBLANK(INDEX('Policy Characteristics'!A:A,MATCH($C115,'Policy Characteristics'!$C:$C,0))),"",INDEX('Policy Characteristics'!A:A,MATCH($C115,'Policy Characteristics'!$C:$C,0)))</f>
        <v>Transportation</v>
      </c>
      <c r="B115" s="200"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1624</v>
      </c>
      <c r="G115" s="143" t="s">
        <v>1620</v>
      </c>
      <c r="H115" s="15">
        <v>1696</v>
      </c>
      <c r="I115" s="201" t="s">
        <v>44</v>
      </c>
      <c r="J115" s="202"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05">
        <f>IF(ISBLANK(INDEX('Policy Characteristics'!F:F,MATCH($C115,'Policy Characteristics'!$C:$C,0))),"",INDEX('Policy Characteristics'!F:F,MATCH($C115,'Policy Characteristics'!$C:$C,0)))</f>
        <v>-45000</v>
      </c>
      <c r="M115" s="205">
        <f>IF(ISBLANK(INDEX('Policy Characteristics'!G:G,MATCH($C115,'Policy Characteristics'!$C:$C,0))),"",INDEX('Policy Characteristics'!G:G,MATCH($C115,'Policy Characteristics'!$C:$C,0)))</f>
        <v>50000</v>
      </c>
      <c r="N115" s="205">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75">
      <c r="A116" s="76" t="str">
        <f>IF(ISBLANK(INDEX('Policy Characteristics'!A:A,MATCH($C116,'Policy Characteristics'!$C:$C,0))),"",INDEX('Policy Characteristics'!A:A,MATCH($C116,'Policy Characteristics'!$C:$C,0)))</f>
        <v>Transportation</v>
      </c>
      <c r="B116" s="200"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1624</v>
      </c>
      <c r="G116" s="143" t="s">
        <v>1621</v>
      </c>
      <c r="H116" s="15">
        <v>1697</v>
      </c>
      <c r="I116" s="213" t="s">
        <v>43</v>
      </c>
      <c r="J116" s="202"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05">
        <f>IF(ISBLANK(INDEX('Policy Characteristics'!F:F,MATCH($C116,'Policy Characteristics'!$C:$C,0))),"",INDEX('Policy Characteristics'!F:F,MATCH($C116,'Policy Characteristics'!$C:$C,0)))</f>
        <v>-45000</v>
      </c>
      <c r="M116" s="205">
        <f>IF(ISBLANK(INDEX('Policy Characteristics'!G:G,MATCH($C116,'Policy Characteristics'!$C:$C,0))),"",INDEX('Policy Characteristics'!G:G,MATCH($C116,'Policy Characteristics'!$C:$C,0)))</f>
        <v>50000</v>
      </c>
      <c r="N116" s="205">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75">
      <c r="A117" s="76" t="str">
        <f>IF(ISBLANK(INDEX('Policy Characteristics'!A:A,MATCH($C117,'Policy Characteristics'!$C:$C,0))),"",INDEX('Policy Characteristics'!A:A,MATCH($C117,'Policy Characteristics'!$C:$C,0)))</f>
        <v>Transportation</v>
      </c>
      <c r="B117" s="200"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1624</v>
      </c>
      <c r="G117" s="143" t="s">
        <v>749</v>
      </c>
      <c r="H117" s="15">
        <v>1698</v>
      </c>
      <c r="I117" s="201" t="s">
        <v>44</v>
      </c>
      <c r="J117" s="202"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05">
        <f>IF(ISBLANK(INDEX('Policy Characteristics'!F:F,MATCH($C117,'Policy Characteristics'!$C:$C,0))),"",INDEX('Policy Characteristics'!F:F,MATCH($C117,'Policy Characteristics'!$C:$C,0)))</f>
        <v>-45000</v>
      </c>
      <c r="M117" s="205">
        <f>IF(ISBLANK(INDEX('Policy Characteristics'!G:G,MATCH($C117,'Policy Characteristics'!$C:$C,0))),"",INDEX('Policy Characteristics'!G:G,MATCH($C117,'Policy Characteristics'!$C:$C,0)))</f>
        <v>50000</v>
      </c>
      <c r="N117" s="205">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75">
      <c r="A118" s="76" t="str">
        <f>IF(ISBLANK(INDEX('Policy Characteristics'!A:A,MATCH($C118,'Policy Characteristics'!$C:$C,0))),"",INDEX('Policy Characteristics'!A:A,MATCH($C118,'Policy Characteristics'!$C:$C,0)))</f>
        <v>Transportation</v>
      </c>
      <c r="B118" s="200"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1624</v>
      </c>
      <c r="G118" s="143" t="s">
        <v>1622</v>
      </c>
      <c r="H118" s="15">
        <v>1699</v>
      </c>
      <c r="I118" s="213" t="s">
        <v>43</v>
      </c>
      <c r="J118" s="202"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05">
        <f>IF(ISBLANK(INDEX('Policy Characteristics'!F:F,MATCH($C118,'Policy Characteristics'!$C:$C,0))),"",INDEX('Policy Characteristics'!F:F,MATCH($C118,'Policy Characteristics'!$C:$C,0)))</f>
        <v>-45000</v>
      </c>
      <c r="M118" s="205">
        <f>IF(ISBLANK(INDEX('Policy Characteristics'!G:G,MATCH($C118,'Policy Characteristics'!$C:$C,0))),"",INDEX('Policy Characteristics'!G:G,MATCH($C118,'Policy Characteristics'!$C:$C,0)))</f>
        <v>50000</v>
      </c>
      <c r="N118" s="205">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75">
      <c r="A119" s="76" t="str">
        <f>IF(ISBLANK(INDEX('Policy Characteristics'!A:A,MATCH($C119,'Policy Characteristics'!$C:$C,0))),"",INDEX('Policy Characteristics'!A:A,MATCH($C119,'Policy Characteristics'!$C:$C,0)))</f>
        <v>Transportation</v>
      </c>
      <c r="B119" s="200"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1486</v>
      </c>
      <c r="G119" s="88" t="s">
        <v>1617</v>
      </c>
      <c r="H119" s="15">
        <v>1700</v>
      </c>
      <c r="I119" s="201" t="s">
        <v>44</v>
      </c>
      <c r="J119" s="202"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05">
        <f>IF(ISBLANK(INDEX('Policy Characteristics'!F:F,MATCH($C119,'Policy Characteristics'!$C:$C,0))),"",INDEX('Policy Characteristics'!F:F,MATCH($C119,'Policy Characteristics'!$C:$C,0)))</f>
        <v>-45000</v>
      </c>
      <c r="M119" s="205">
        <f>IF(ISBLANK(INDEX('Policy Characteristics'!G:G,MATCH($C119,'Policy Characteristics'!$C:$C,0))),"",INDEX('Policy Characteristics'!G:G,MATCH($C119,'Policy Characteristics'!$C:$C,0)))</f>
        <v>50000</v>
      </c>
      <c r="N119" s="205">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75">
      <c r="A120" s="76" t="str">
        <f>IF(ISBLANK(INDEX('Policy Characteristics'!A:A,MATCH($C120,'Policy Characteristics'!$C:$C,0))),"",INDEX('Policy Characteristics'!A:A,MATCH($C120,'Policy Characteristics'!$C:$C,0)))</f>
        <v>Transportation</v>
      </c>
      <c r="B120" s="200"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1486</v>
      </c>
      <c r="G120" s="143" t="s">
        <v>1618</v>
      </c>
      <c r="H120" s="15">
        <v>1701</v>
      </c>
      <c r="I120" s="201" t="s">
        <v>44</v>
      </c>
      <c r="J120" s="202"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05">
        <f>IF(ISBLANK(INDEX('Policy Characteristics'!F:F,MATCH($C120,'Policy Characteristics'!$C:$C,0))),"",INDEX('Policy Characteristics'!F:F,MATCH($C120,'Policy Characteristics'!$C:$C,0)))</f>
        <v>-45000</v>
      </c>
      <c r="M120" s="205">
        <f>IF(ISBLANK(INDEX('Policy Characteristics'!G:G,MATCH($C120,'Policy Characteristics'!$C:$C,0))),"",INDEX('Policy Characteristics'!G:G,MATCH($C120,'Policy Characteristics'!$C:$C,0)))</f>
        <v>50000</v>
      </c>
      <c r="N120" s="205">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75">
      <c r="A121" s="76" t="str">
        <f>IF(ISBLANK(INDEX('Policy Characteristics'!A:A,MATCH($C121,'Policy Characteristics'!$C:$C,0))),"",INDEX('Policy Characteristics'!A:A,MATCH($C121,'Policy Characteristics'!$C:$C,0)))</f>
        <v>Transportation</v>
      </c>
      <c r="B121" s="200"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1486</v>
      </c>
      <c r="G121" s="143" t="s">
        <v>1619</v>
      </c>
      <c r="H121" s="15">
        <v>1702</v>
      </c>
      <c r="I121" s="201" t="s">
        <v>44</v>
      </c>
      <c r="J121" s="202"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05">
        <f>IF(ISBLANK(INDEX('Policy Characteristics'!F:F,MATCH($C121,'Policy Characteristics'!$C:$C,0))),"",INDEX('Policy Characteristics'!F:F,MATCH($C121,'Policy Characteristics'!$C:$C,0)))</f>
        <v>-45000</v>
      </c>
      <c r="M121" s="205">
        <f>IF(ISBLANK(INDEX('Policy Characteristics'!G:G,MATCH($C121,'Policy Characteristics'!$C:$C,0))),"",INDEX('Policy Characteristics'!G:G,MATCH($C121,'Policy Characteristics'!$C:$C,0)))</f>
        <v>50000</v>
      </c>
      <c r="N121" s="205">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75">
      <c r="A122" s="76" t="str">
        <f>IF(ISBLANK(INDEX('Policy Characteristics'!A:A,MATCH($C122,'Policy Characteristics'!$C:$C,0))),"",INDEX('Policy Characteristics'!A:A,MATCH($C122,'Policy Characteristics'!$C:$C,0)))</f>
        <v>Transportation</v>
      </c>
      <c r="B122" s="200"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1486</v>
      </c>
      <c r="G122" s="143" t="s">
        <v>1620</v>
      </c>
      <c r="H122" s="15">
        <v>1703</v>
      </c>
      <c r="I122" s="201" t="s">
        <v>44</v>
      </c>
      <c r="J122" s="202"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05">
        <f>IF(ISBLANK(INDEX('Policy Characteristics'!F:F,MATCH($C122,'Policy Characteristics'!$C:$C,0))),"",INDEX('Policy Characteristics'!F:F,MATCH($C122,'Policy Characteristics'!$C:$C,0)))</f>
        <v>-45000</v>
      </c>
      <c r="M122" s="205">
        <f>IF(ISBLANK(INDEX('Policy Characteristics'!G:G,MATCH($C122,'Policy Characteristics'!$C:$C,0))),"",INDEX('Policy Characteristics'!G:G,MATCH($C122,'Policy Characteristics'!$C:$C,0)))</f>
        <v>50000</v>
      </c>
      <c r="N122" s="205">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75">
      <c r="A123" s="76" t="str">
        <f>IF(ISBLANK(INDEX('Policy Characteristics'!A:A,MATCH($C123,'Policy Characteristics'!$C:$C,0))),"",INDEX('Policy Characteristics'!A:A,MATCH($C123,'Policy Characteristics'!$C:$C,0)))</f>
        <v>Transportation</v>
      </c>
      <c r="B123" s="200"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1486</v>
      </c>
      <c r="G123" s="143" t="s">
        <v>1621</v>
      </c>
      <c r="H123" s="15">
        <v>1704</v>
      </c>
      <c r="I123" s="201" t="s">
        <v>44</v>
      </c>
      <c r="J123" s="202"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05">
        <f>IF(ISBLANK(INDEX('Policy Characteristics'!F:F,MATCH($C123,'Policy Characteristics'!$C:$C,0))),"",INDEX('Policy Characteristics'!F:F,MATCH($C123,'Policy Characteristics'!$C:$C,0)))</f>
        <v>-45000</v>
      </c>
      <c r="M123" s="205">
        <f>IF(ISBLANK(INDEX('Policy Characteristics'!G:G,MATCH($C123,'Policy Characteristics'!$C:$C,0))),"",INDEX('Policy Characteristics'!G:G,MATCH($C123,'Policy Characteristics'!$C:$C,0)))</f>
        <v>50000</v>
      </c>
      <c r="N123" s="205">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75">
      <c r="A124" s="76" t="str">
        <f>IF(ISBLANK(INDEX('Policy Characteristics'!A:A,MATCH($C124,'Policy Characteristics'!$C:$C,0))),"",INDEX('Policy Characteristics'!A:A,MATCH($C124,'Policy Characteristics'!$C:$C,0)))</f>
        <v>Transportation</v>
      </c>
      <c r="B124" s="200"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1486</v>
      </c>
      <c r="G124" s="143" t="s">
        <v>749</v>
      </c>
      <c r="H124" s="15">
        <v>1705</v>
      </c>
      <c r="I124" s="201" t="s">
        <v>44</v>
      </c>
      <c r="J124" s="202"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05">
        <f>IF(ISBLANK(INDEX('Policy Characteristics'!F:F,MATCH($C124,'Policy Characteristics'!$C:$C,0))),"",INDEX('Policy Characteristics'!F:F,MATCH($C124,'Policy Characteristics'!$C:$C,0)))</f>
        <v>-45000</v>
      </c>
      <c r="M124" s="205">
        <f>IF(ISBLANK(INDEX('Policy Characteristics'!G:G,MATCH($C124,'Policy Characteristics'!$C:$C,0))),"",INDEX('Policy Characteristics'!G:G,MATCH($C124,'Policy Characteristics'!$C:$C,0)))</f>
        <v>50000</v>
      </c>
      <c r="N124" s="205">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75">
      <c r="A125" s="76" t="str">
        <f>IF(ISBLANK(INDEX('Policy Characteristics'!A:A,MATCH($C125,'Policy Characteristics'!$C:$C,0))),"",INDEX('Policy Characteristics'!A:A,MATCH($C125,'Policy Characteristics'!$C:$C,0)))</f>
        <v>Transportation</v>
      </c>
      <c r="B125" s="200"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1486</v>
      </c>
      <c r="G125" s="143" t="s">
        <v>1622</v>
      </c>
      <c r="H125" s="15">
        <v>1706</v>
      </c>
      <c r="I125" s="201" t="s">
        <v>44</v>
      </c>
      <c r="J125" s="202"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05">
        <f>IF(ISBLANK(INDEX('Policy Characteristics'!F:F,MATCH($C125,'Policy Characteristics'!$C:$C,0))),"",INDEX('Policy Characteristics'!F:F,MATCH($C125,'Policy Characteristics'!$C:$C,0)))</f>
        <v>-45000</v>
      </c>
      <c r="M125" s="205">
        <f>IF(ISBLANK(INDEX('Policy Characteristics'!G:G,MATCH($C125,'Policy Characteristics'!$C:$C,0))),"",INDEX('Policy Characteristics'!G:G,MATCH($C125,'Policy Characteristics'!$C:$C,0)))</f>
        <v>50000</v>
      </c>
      <c r="N125" s="205">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75">
      <c r="A126" s="76" t="str">
        <f>IF(ISBLANK(INDEX('Policy Characteristics'!A:A,MATCH($C126,'Policy Characteristics'!$C:$C,0))),"",INDEX('Policy Characteristics'!A:A,MATCH($C126,'Policy Characteristics'!$C:$C,0)))</f>
        <v>Transportation</v>
      </c>
      <c r="B126" s="200"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1617</v>
      </c>
      <c r="H126" s="15">
        <v>1707</v>
      </c>
      <c r="I126" s="201" t="s">
        <v>44</v>
      </c>
      <c r="J126" s="202"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05">
        <f>IF(ISBLANK(INDEX('Policy Characteristics'!F:F,MATCH($C126,'Policy Characteristics'!$C:$C,0))),"",INDEX('Policy Characteristics'!F:F,MATCH($C126,'Policy Characteristics'!$C:$C,0)))</f>
        <v>-45000</v>
      </c>
      <c r="M126" s="205">
        <f>IF(ISBLANK(INDEX('Policy Characteristics'!G:G,MATCH($C126,'Policy Characteristics'!$C:$C,0))),"",INDEX('Policy Characteristics'!G:G,MATCH($C126,'Policy Characteristics'!$C:$C,0)))</f>
        <v>50000</v>
      </c>
      <c r="N126" s="205">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75">
      <c r="A127" s="76" t="str">
        <f>IF(ISBLANK(INDEX('Policy Characteristics'!A:A,MATCH($C127,'Policy Characteristics'!$C:$C,0))),"",INDEX('Policy Characteristics'!A:A,MATCH($C127,'Policy Characteristics'!$C:$C,0)))</f>
        <v>Transportation</v>
      </c>
      <c r="B127" s="200"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1618</v>
      </c>
      <c r="H127" s="15">
        <v>1708</v>
      </c>
      <c r="I127" s="201" t="s">
        <v>44</v>
      </c>
      <c r="J127" s="202"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05">
        <f>IF(ISBLANK(INDEX('Policy Characteristics'!F:F,MATCH($C127,'Policy Characteristics'!$C:$C,0))),"",INDEX('Policy Characteristics'!F:F,MATCH($C127,'Policy Characteristics'!$C:$C,0)))</f>
        <v>-45000</v>
      </c>
      <c r="M127" s="205">
        <f>IF(ISBLANK(INDEX('Policy Characteristics'!G:G,MATCH($C127,'Policy Characteristics'!$C:$C,0))),"",INDEX('Policy Characteristics'!G:G,MATCH($C127,'Policy Characteristics'!$C:$C,0)))</f>
        <v>50000</v>
      </c>
      <c r="N127" s="205">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75">
      <c r="A128" s="76" t="str">
        <f>IF(ISBLANK(INDEX('Policy Characteristics'!A:A,MATCH($C128,'Policy Characteristics'!$C:$C,0))),"",INDEX('Policy Characteristics'!A:A,MATCH($C128,'Policy Characteristics'!$C:$C,0)))</f>
        <v>Transportation</v>
      </c>
      <c r="B128" s="200"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1619</v>
      </c>
      <c r="H128" s="15">
        <v>1709</v>
      </c>
      <c r="I128" s="201" t="s">
        <v>44</v>
      </c>
      <c r="J128" s="202"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05">
        <f>IF(ISBLANK(INDEX('Policy Characteristics'!F:F,MATCH($C128,'Policy Characteristics'!$C:$C,0))),"",INDEX('Policy Characteristics'!F:F,MATCH($C128,'Policy Characteristics'!$C:$C,0)))</f>
        <v>-45000</v>
      </c>
      <c r="M128" s="205">
        <f>IF(ISBLANK(INDEX('Policy Characteristics'!G:G,MATCH($C128,'Policy Characteristics'!$C:$C,0))),"",INDEX('Policy Characteristics'!G:G,MATCH($C128,'Policy Characteristics'!$C:$C,0)))</f>
        <v>50000</v>
      </c>
      <c r="N128" s="205">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75">
      <c r="A129" s="76" t="str">
        <f>IF(ISBLANK(INDEX('Policy Characteristics'!A:A,MATCH($C129,'Policy Characteristics'!$C:$C,0))),"",INDEX('Policy Characteristics'!A:A,MATCH($C129,'Policy Characteristics'!$C:$C,0)))</f>
        <v>Transportation</v>
      </c>
      <c r="B129" s="200"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1620</v>
      </c>
      <c r="H129" s="15">
        <v>1710</v>
      </c>
      <c r="I129" s="201" t="s">
        <v>44</v>
      </c>
      <c r="J129" s="202"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05">
        <f>IF(ISBLANK(INDEX('Policy Characteristics'!F:F,MATCH($C129,'Policy Characteristics'!$C:$C,0))),"",INDEX('Policy Characteristics'!F:F,MATCH($C129,'Policy Characteristics'!$C:$C,0)))</f>
        <v>-45000</v>
      </c>
      <c r="M129" s="205">
        <f>IF(ISBLANK(INDEX('Policy Characteristics'!G:G,MATCH($C129,'Policy Characteristics'!$C:$C,0))),"",INDEX('Policy Characteristics'!G:G,MATCH($C129,'Policy Characteristics'!$C:$C,0)))</f>
        <v>50000</v>
      </c>
      <c r="N129" s="205">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75">
      <c r="A130" s="76" t="str">
        <f>IF(ISBLANK(INDEX('Policy Characteristics'!A:A,MATCH($C130,'Policy Characteristics'!$C:$C,0))),"",INDEX('Policy Characteristics'!A:A,MATCH($C130,'Policy Characteristics'!$C:$C,0)))</f>
        <v>Transportation</v>
      </c>
      <c r="B130" s="200"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1621</v>
      </c>
      <c r="H130" s="15">
        <v>1711</v>
      </c>
      <c r="I130" s="201" t="s">
        <v>44</v>
      </c>
      <c r="J130" s="202"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05">
        <f>IF(ISBLANK(INDEX('Policy Characteristics'!F:F,MATCH($C130,'Policy Characteristics'!$C:$C,0))),"",INDEX('Policy Characteristics'!F:F,MATCH($C130,'Policy Characteristics'!$C:$C,0)))</f>
        <v>-45000</v>
      </c>
      <c r="M130" s="205">
        <f>IF(ISBLANK(INDEX('Policy Characteristics'!G:G,MATCH($C130,'Policy Characteristics'!$C:$C,0))),"",INDEX('Policy Characteristics'!G:G,MATCH($C130,'Policy Characteristics'!$C:$C,0)))</f>
        <v>50000</v>
      </c>
      <c r="N130" s="205">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75">
      <c r="A131" s="76" t="str">
        <f>IF(ISBLANK(INDEX('Policy Characteristics'!A:A,MATCH($C131,'Policy Characteristics'!$C:$C,0))),"",INDEX('Policy Characteristics'!A:A,MATCH($C131,'Policy Characteristics'!$C:$C,0)))</f>
        <v>Transportation</v>
      </c>
      <c r="B131" s="200"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01" t="s">
        <v>44</v>
      </c>
      <c r="J131" s="202"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05">
        <f>IF(ISBLANK(INDEX('Policy Characteristics'!F:F,MATCH($C131,'Policy Characteristics'!$C:$C,0))),"",INDEX('Policy Characteristics'!F:F,MATCH($C131,'Policy Characteristics'!$C:$C,0)))</f>
        <v>-45000</v>
      </c>
      <c r="M131" s="205">
        <f>IF(ISBLANK(INDEX('Policy Characteristics'!G:G,MATCH($C131,'Policy Characteristics'!$C:$C,0))),"",INDEX('Policy Characteristics'!G:G,MATCH($C131,'Policy Characteristics'!$C:$C,0)))</f>
        <v>50000</v>
      </c>
      <c r="N131" s="205">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75">
      <c r="A132" s="76" t="str">
        <f>IF(ISBLANK(INDEX('Policy Characteristics'!A:A,MATCH($C132,'Policy Characteristics'!$C:$C,0))),"",INDEX('Policy Characteristics'!A:A,MATCH($C132,'Policy Characteristics'!$C:$C,0)))</f>
        <v>Transportation</v>
      </c>
      <c r="B132" s="200"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1622</v>
      </c>
      <c r="H132" s="15">
        <v>1713</v>
      </c>
      <c r="I132" s="201" t="s">
        <v>44</v>
      </c>
      <c r="J132" s="202"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05">
        <f>IF(ISBLANK(INDEX('Policy Characteristics'!F:F,MATCH($C132,'Policy Characteristics'!$C:$C,0))),"",INDEX('Policy Characteristics'!F:F,MATCH($C132,'Policy Characteristics'!$C:$C,0)))</f>
        <v>-45000</v>
      </c>
      <c r="M132" s="205">
        <f>IF(ISBLANK(INDEX('Policy Characteristics'!G:G,MATCH($C132,'Policy Characteristics'!$C:$C,0))),"",INDEX('Policy Characteristics'!G:G,MATCH($C132,'Policy Characteristics'!$C:$C,0)))</f>
        <v>50000</v>
      </c>
      <c r="N132" s="205">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75">
      <c r="A133" s="76" t="str">
        <f>IF(ISBLANK(INDEX('Policy Characteristics'!A:A,MATCH($C133,'Policy Characteristics'!$C:$C,0))),"",INDEX('Policy Characteristics'!A:A,MATCH($C133,'Policy Characteristics'!$C:$C,0)))</f>
        <v>Transportation</v>
      </c>
      <c r="B133" s="200"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1488</v>
      </c>
      <c r="G133" s="88" t="s">
        <v>1617</v>
      </c>
      <c r="H133" s="15">
        <v>1714</v>
      </c>
      <c r="I133" s="201" t="s">
        <v>44</v>
      </c>
      <c r="J133" s="202"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05">
        <f>IF(ISBLANK(INDEX('Policy Characteristics'!F:F,MATCH($C133,'Policy Characteristics'!$C:$C,0))),"",INDEX('Policy Characteristics'!F:F,MATCH($C133,'Policy Characteristics'!$C:$C,0)))</f>
        <v>-45000</v>
      </c>
      <c r="M133" s="205">
        <f>IF(ISBLANK(INDEX('Policy Characteristics'!G:G,MATCH($C133,'Policy Characteristics'!$C:$C,0))),"",INDEX('Policy Characteristics'!G:G,MATCH($C133,'Policy Characteristics'!$C:$C,0)))</f>
        <v>50000</v>
      </c>
      <c r="N133" s="205">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75">
      <c r="A134" s="76" t="str">
        <f>IF(ISBLANK(INDEX('Policy Characteristics'!A:A,MATCH($C134,'Policy Characteristics'!$C:$C,0))),"",INDEX('Policy Characteristics'!A:A,MATCH($C134,'Policy Characteristics'!$C:$C,0)))</f>
        <v>Transportation</v>
      </c>
      <c r="B134" s="200"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1488</v>
      </c>
      <c r="G134" s="143" t="s">
        <v>1618</v>
      </c>
      <c r="H134" s="15">
        <v>1715</v>
      </c>
      <c r="I134" s="201" t="s">
        <v>44</v>
      </c>
      <c r="J134" s="202"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05">
        <f>IF(ISBLANK(INDEX('Policy Characteristics'!F:F,MATCH($C134,'Policy Characteristics'!$C:$C,0))),"",INDEX('Policy Characteristics'!F:F,MATCH($C134,'Policy Characteristics'!$C:$C,0)))</f>
        <v>-45000</v>
      </c>
      <c r="M134" s="205">
        <f>IF(ISBLANK(INDEX('Policy Characteristics'!G:G,MATCH($C134,'Policy Characteristics'!$C:$C,0))),"",INDEX('Policy Characteristics'!G:G,MATCH($C134,'Policy Characteristics'!$C:$C,0)))</f>
        <v>50000</v>
      </c>
      <c r="N134" s="205">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75">
      <c r="A135" s="76" t="str">
        <f>IF(ISBLANK(INDEX('Policy Characteristics'!A:A,MATCH($C135,'Policy Characteristics'!$C:$C,0))),"",INDEX('Policy Characteristics'!A:A,MATCH($C135,'Policy Characteristics'!$C:$C,0)))</f>
        <v>Transportation</v>
      </c>
      <c r="B135" s="200"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1488</v>
      </c>
      <c r="G135" s="143" t="s">
        <v>1619</v>
      </c>
      <c r="H135" s="15">
        <v>1716</v>
      </c>
      <c r="I135" s="201" t="s">
        <v>44</v>
      </c>
      <c r="J135" s="202"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05">
        <f>IF(ISBLANK(INDEX('Policy Characteristics'!F:F,MATCH($C135,'Policy Characteristics'!$C:$C,0))),"",INDEX('Policy Characteristics'!F:F,MATCH($C135,'Policy Characteristics'!$C:$C,0)))</f>
        <v>-45000</v>
      </c>
      <c r="M135" s="205">
        <f>IF(ISBLANK(INDEX('Policy Characteristics'!G:G,MATCH($C135,'Policy Characteristics'!$C:$C,0))),"",INDEX('Policy Characteristics'!G:G,MATCH($C135,'Policy Characteristics'!$C:$C,0)))</f>
        <v>50000</v>
      </c>
      <c r="N135" s="205">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75">
      <c r="A136" s="76" t="str">
        <f>IF(ISBLANK(INDEX('Policy Characteristics'!A:A,MATCH($C136,'Policy Characteristics'!$C:$C,0))),"",INDEX('Policy Characteristics'!A:A,MATCH($C136,'Policy Characteristics'!$C:$C,0)))</f>
        <v>Transportation</v>
      </c>
      <c r="B136" s="200"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1488</v>
      </c>
      <c r="G136" s="143" t="s">
        <v>1620</v>
      </c>
      <c r="H136" s="15">
        <v>1717</v>
      </c>
      <c r="I136" s="201" t="s">
        <v>44</v>
      </c>
      <c r="J136" s="202"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05">
        <f>IF(ISBLANK(INDEX('Policy Characteristics'!F:F,MATCH($C136,'Policy Characteristics'!$C:$C,0))),"",INDEX('Policy Characteristics'!F:F,MATCH($C136,'Policy Characteristics'!$C:$C,0)))</f>
        <v>-45000</v>
      </c>
      <c r="M136" s="205">
        <f>IF(ISBLANK(INDEX('Policy Characteristics'!G:G,MATCH($C136,'Policy Characteristics'!$C:$C,0))),"",INDEX('Policy Characteristics'!G:G,MATCH($C136,'Policy Characteristics'!$C:$C,0)))</f>
        <v>50000</v>
      </c>
      <c r="N136" s="205">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75">
      <c r="A137" s="76" t="str">
        <f>IF(ISBLANK(INDEX('Policy Characteristics'!A:A,MATCH($C137,'Policy Characteristics'!$C:$C,0))),"",INDEX('Policy Characteristics'!A:A,MATCH($C137,'Policy Characteristics'!$C:$C,0)))</f>
        <v>Transportation</v>
      </c>
      <c r="B137" s="200"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1488</v>
      </c>
      <c r="G137" s="143" t="s">
        <v>1621</v>
      </c>
      <c r="H137" s="15">
        <v>1718</v>
      </c>
      <c r="I137" s="201" t="s">
        <v>44</v>
      </c>
      <c r="J137" s="202"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05">
        <f>IF(ISBLANK(INDEX('Policy Characteristics'!F:F,MATCH($C137,'Policy Characteristics'!$C:$C,0))),"",INDEX('Policy Characteristics'!F:F,MATCH($C137,'Policy Characteristics'!$C:$C,0)))</f>
        <v>-45000</v>
      </c>
      <c r="M137" s="205">
        <f>IF(ISBLANK(INDEX('Policy Characteristics'!G:G,MATCH($C137,'Policy Characteristics'!$C:$C,0))),"",INDEX('Policy Characteristics'!G:G,MATCH($C137,'Policy Characteristics'!$C:$C,0)))</f>
        <v>50000</v>
      </c>
      <c r="N137" s="205">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75">
      <c r="A138" s="76" t="str">
        <f>IF(ISBLANK(INDEX('Policy Characteristics'!A:A,MATCH($C138,'Policy Characteristics'!$C:$C,0))),"",INDEX('Policy Characteristics'!A:A,MATCH($C138,'Policy Characteristics'!$C:$C,0)))</f>
        <v>Transportation</v>
      </c>
      <c r="B138" s="200"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1488</v>
      </c>
      <c r="G138" s="143" t="s">
        <v>749</v>
      </c>
      <c r="H138" s="15">
        <v>1719</v>
      </c>
      <c r="I138" s="201" t="s">
        <v>44</v>
      </c>
      <c r="J138" s="202"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05">
        <f>IF(ISBLANK(INDEX('Policy Characteristics'!F:F,MATCH($C138,'Policy Characteristics'!$C:$C,0))),"",INDEX('Policy Characteristics'!F:F,MATCH($C138,'Policy Characteristics'!$C:$C,0)))</f>
        <v>-45000</v>
      </c>
      <c r="M138" s="205">
        <f>IF(ISBLANK(INDEX('Policy Characteristics'!G:G,MATCH($C138,'Policy Characteristics'!$C:$C,0))),"",INDEX('Policy Characteristics'!G:G,MATCH($C138,'Policy Characteristics'!$C:$C,0)))</f>
        <v>50000</v>
      </c>
      <c r="N138" s="205">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75">
      <c r="A139" s="76" t="str">
        <f>IF(ISBLANK(INDEX('Policy Characteristics'!A:A,MATCH($C139,'Policy Characteristics'!$C:$C,0))),"",INDEX('Policy Characteristics'!A:A,MATCH($C139,'Policy Characteristics'!$C:$C,0)))</f>
        <v>Transportation</v>
      </c>
      <c r="B139" s="200"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1488</v>
      </c>
      <c r="G139" s="143" t="s">
        <v>1622</v>
      </c>
      <c r="H139" s="15">
        <v>1720</v>
      </c>
      <c r="I139" s="201" t="s">
        <v>44</v>
      </c>
      <c r="J139" s="202"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05">
        <f>IF(ISBLANK(INDEX('Policy Characteristics'!F:F,MATCH($C139,'Policy Characteristics'!$C:$C,0))),"",INDEX('Policy Characteristics'!F:F,MATCH($C139,'Policy Characteristics'!$C:$C,0)))</f>
        <v>-45000</v>
      </c>
      <c r="M139" s="205">
        <f>IF(ISBLANK(INDEX('Policy Characteristics'!G:G,MATCH($C139,'Policy Characteristics'!$C:$C,0))),"",INDEX('Policy Characteristics'!G:G,MATCH($C139,'Policy Characteristics'!$C:$C,0)))</f>
        <v>50000</v>
      </c>
      <c r="N139" s="205">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75">
      <c r="A140" s="76" t="str">
        <f>IF(ISBLANK(INDEX('Policy Characteristics'!A:A,MATCH($C140,'Policy Characteristics'!$C:$C,0))),"",INDEX('Policy Characteristics'!A:A,MATCH($C140,'Policy Characteristics'!$C:$C,0)))</f>
        <v>Transportation</v>
      </c>
      <c r="B140" s="200"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1617</v>
      </c>
      <c r="H140" s="15">
        <v>1721</v>
      </c>
      <c r="I140" s="201" t="s">
        <v>44</v>
      </c>
      <c r="J140" s="202"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05">
        <f>IF(ISBLANK(INDEX('Policy Characteristics'!F:F,MATCH($C140,'Policy Characteristics'!$C:$C,0))),"",INDEX('Policy Characteristics'!F:F,MATCH($C140,'Policy Characteristics'!$C:$C,0)))</f>
        <v>-45000</v>
      </c>
      <c r="M140" s="205">
        <f>IF(ISBLANK(INDEX('Policy Characteristics'!G:G,MATCH($C140,'Policy Characteristics'!$C:$C,0))),"",INDEX('Policy Characteristics'!G:G,MATCH($C140,'Policy Characteristics'!$C:$C,0)))</f>
        <v>50000</v>
      </c>
      <c r="N140" s="205">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75">
      <c r="A141" s="76" t="str">
        <f>IF(ISBLANK(INDEX('Policy Characteristics'!A:A,MATCH($C141,'Policy Characteristics'!$C:$C,0))),"",INDEX('Policy Characteristics'!A:A,MATCH($C141,'Policy Characteristics'!$C:$C,0)))</f>
        <v>Transportation</v>
      </c>
      <c r="B141" s="200"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1618</v>
      </c>
      <c r="H141" s="15">
        <v>1722</v>
      </c>
      <c r="I141" s="201" t="s">
        <v>44</v>
      </c>
      <c r="J141" s="202"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05">
        <f>IF(ISBLANK(INDEX('Policy Characteristics'!F:F,MATCH($C141,'Policy Characteristics'!$C:$C,0))),"",INDEX('Policy Characteristics'!F:F,MATCH($C141,'Policy Characteristics'!$C:$C,0)))</f>
        <v>-45000</v>
      </c>
      <c r="M141" s="205">
        <f>IF(ISBLANK(INDEX('Policy Characteristics'!G:G,MATCH($C141,'Policy Characteristics'!$C:$C,0))),"",INDEX('Policy Characteristics'!G:G,MATCH($C141,'Policy Characteristics'!$C:$C,0)))</f>
        <v>50000</v>
      </c>
      <c r="N141" s="205">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75">
      <c r="A142" s="76" t="str">
        <f>IF(ISBLANK(INDEX('Policy Characteristics'!A:A,MATCH($C142,'Policy Characteristics'!$C:$C,0))),"",INDEX('Policy Characteristics'!A:A,MATCH($C142,'Policy Characteristics'!$C:$C,0)))</f>
        <v>Transportation</v>
      </c>
      <c r="B142" s="200"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1619</v>
      </c>
      <c r="H142" s="15">
        <v>1723</v>
      </c>
      <c r="I142" s="201" t="s">
        <v>44</v>
      </c>
      <c r="J142" s="202"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05">
        <f>IF(ISBLANK(INDEX('Policy Characteristics'!F:F,MATCH($C142,'Policy Characteristics'!$C:$C,0))),"",INDEX('Policy Characteristics'!F:F,MATCH($C142,'Policy Characteristics'!$C:$C,0)))</f>
        <v>-45000</v>
      </c>
      <c r="M142" s="205">
        <f>IF(ISBLANK(INDEX('Policy Characteristics'!G:G,MATCH($C142,'Policy Characteristics'!$C:$C,0))),"",INDEX('Policy Characteristics'!G:G,MATCH($C142,'Policy Characteristics'!$C:$C,0)))</f>
        <v>50000</v>
      </c>
      <c r="N142" s="205">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75">
      <c r="A143" s="76" t="str">
        <f>IF(ISBLANK(INDEX('Policy Characteristics'!A:A,MATCH($C143,'Policy Characteristics'!$C:$C,0))),"",INDEX('Policy Characteristics'!A:A,MATCH($C143,'Policy Characteristics'!$C:$C,0)))</f>
        <v>Transportation</v>
      </c>
      <c r="B143" s="200"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1620</v>
      </c>
      <c r="H143" s="15">
        <v>1724</v>
      </c>
      <c r="I143" s="201" t="s">
        <v>44</v>
      </c>
      <c r="J143" s="202"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05">
        <f>IF(ISBLANK(INDEX('Policy Characteristics'!F:F,MATCH($C143,'Policy Characteristics'!$C:$C,0))),"",INDEX('Policy Characteristics'!F:F,MATCH($C143,'Policy Characteristics'!$C:$C,0)))</f>
        <v>-45000</v>
      </c>
      <c r="M143" s="205">
        <f>IF(ISBLANK(INDEX('Policy Characteristics'!G:G,MATCH($C143,'Policy Characteristics'!$C:$C,0))),"",INDEX('Policy Characteristics'!G:G,MATCH($C143,'Policy Characteristics'!$C:$C,0)))</f>
        <v>50000</v>
      </c>
      <c r="N143" s="205">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75">
      <c r="A144" s="76" t="str">
        <f>IF(ISBLANK(INDEX('Policy Characteristics'!A:A,MATCH($C144,'Policy Characteristics'!$C:$C,0))),"",INDEX('Policy Characteristics'!A:A,MATCH($C144,'Policy Characteristics'!$C:$C,0)))</f>
        <v>Transportation</v>
      </c>
      <c r="B144" s="200"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1621</v>
      </c>
      <c r="H144" s="15">
        <v>1725</v>
      </c>
      <c r="I144" s="201" t="s">
        <v>44</v>
      </c>
      <c r="J144" s="202"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05">
        <f>IF(ISBLANK(INDEX('Policy Characteristics'!F:F,MATCH($C144,'Policy Characteristics'!$C:$C,0))),"",INDEX('Policy Characteristics'!F:F,MATCH($C144,'Policy Characteristics'!$C:$C,0)))</f>
        <v>-45000</v>
      </c>
      <c r="M144" s="205">
        <f>IF(ISBLANK(INDEX('Policy Characteristics'!G:G,MATCH($C144,'Policy Characteristics'!$C:$C,0))),"",INDEX('Policy Characteristics'!G:G,MATCH($C144,'Policy Characteristics'!$C:$C,0)))</f>
        <v>50000</v>
      </c>
      <c r="N144" s="205">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75">
      <c r="A145" s="76" t="str">
        <f>IF(ISBLANK(INDEX('Policy Characteristics'!A:A,MATCH($C145,'Policy Characteristics'!$C:$C,0))),"",INDEX('Policy Characteristics'!A:A,MATCH($C145,'Policy Characteristics'!$C:$C,0)))</f>
        <v>Transportation</v>
      </c>
      <c r="B145" s="200"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01" t="s">
        <v>44</v>
      </c>
      <c r="J145" s="202"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05">
        <f>IF(ISBLANK(INDEX('Policy Characteristics'!F:F,MATCH($C145,'Policy Characteristics'!$C:$C,0))),"",INDEX('Policy Characteristics'!F:F,MATCH($C145,'Policy Characteristics'!$C:$C,0)))</f>
        <v>-45000</v>
      </c>
      <c r="M145" s="205">
        <f>IF(ISBLANK(INDEX('Policy Characteristics'!G:G,MATCH($C145,'Policy Characteristics'!$C:$C,0))),"",INDEX('Policy Characteristics'!G:G,MATCH($C145,'Policy Characteristics'!$C:$C,0)))</f>
        <v>50000</v>
      </c>
      <c r="N145" s="205">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75">
      <c r="A146" s="76" t="str">
        <f>IF(ISBLANK(INDEX('Policy Characteristics'!A:A,MATCH($C146,'Policy Characteristics'!$C:$C,0))),"",INDEX('Policy Characteristics'!A:A,MATCH($C146,'Policy Characteristics'!$C:$C,0)))</f>
        <v>Transportation</v>
      </c>
      <c r="B146" s="200"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1622</v>
      </c>
      <c r="H146" s="15">
        <v>1727</v>
      </c>
      <c r="I146" s="201" t="s">
        <v>44</v>
      </c>
      <c r="J146" s="202"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05">
        <f>IF(ISBLANK(INDEX('Policy Characteristics'!F:F,MATCH($C146,'Policy Characteristics'!$C:$C,0))),"",INDEX('Policy Characteristics'!F:F,MATCH($C146,'Policy Characteristics'!$C:$C,0)))</f>
        <v>-45000</v>
      </c>
      <c r="M146" s="205">
        <f>IF(ISBLANK(INDEX('Policy Characteristics'!G:G,MATCH($C146,'Policy Characteristics'!$C:$C,0))),"",INDEX('Policy Characteristics'!G:G,MATCH($C146,'Policy Characteristics'!$C:$C,0)))</f>
        <v>50000</v>
      </c>
      <c r="N146" s="205">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offered as a subsidy to the purchaser of a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75">
      <c r="A147" s="76" t="str">
        <f>IF(ISBLANK(INDEX('Policy Characteristics'!A:A,MATCH($C147,'Policy Characteristics'!$C:$C,0))),"",INDEX('Policy Characteristics'!A:A,MATCH($C147,'Policy Characteristics'!$C:$C,0)))</f>
        <v>Transportation</v>
      </c>
      <c r="B147" s="200" t="str">
        <f>IF(ISBLANK(INDEX('Policy Characteristics'!B:B,MATCH($C147,'Policy Characteristics'!$C:$C,0))),"",INDEX('Policy Characteristics'!B:B,MATCH($C147,'Policy Characteristics'!$C:$C,0)))</f>
        <v>Feebate</v>
      </c>
      <c r="C147" t="s">
        <v>111</v>
      </c>
      <c r="D147" s="88"/>
      <c r="E147" s="88"/>
      <c r="F147" s="88"/>
      <c r="G147" s="88"/>
      <c r="H147" s="15">
        <v>1</v>
      </c>
      <c r="I147" s="213" t="s">
        <v>43</v>
      </c>
      <c r="J147" s="202"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05">
        <f>IF(ISBLANK(INDEX('Policy Characteristics'!F:F,MATCH($C147,'Policy Characteristics'!$C:$C,0))),"",INDEX('Policy Characteristics'!F:F,MATCH($C147,'Policy Characteristics'!$C:$C,0)))</f>
        <v>0</v>
      </c>
      <c r="M147" s="205">
        <f>IF(ISBLANK(INDEX('Policy Characteristics'!G:G,MATCH($C147,'Policy Characteristics'!$C:$C,0))),"",INDEX('Policy Characteristics'!G:G,MATCH($C147,'Policy Characteristics'!$C:$C,0)))</f>
        <v>1</v>
      </c>
      <c r="N147" s="205">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75">
      <c r="A148" s="76" t="str">
        <f>IF(ISBLANK(INDEX('Policy Characteristics'!A:A,MATCH($C148,'Policy Characteristics'!$C:$C,0))),"",INDEX('Policy Characteristics'!A:A,MATCH($C148,'Policy Characteristics'!$C:$C,0)))</f>
        <v>Transportation</v>
      </c>
      <c r="B148" s="200" t="str">
        <f>IF(ISBLANK(INDEX('Policy Characteristics'!B:B,MATCH($C148,'Policy Characteristics'!$C:$C,0))),"",INDEX('Policy Characteristics'!B:B,MATCH($C148,'Policy Characteristics'!$C:$C,0)))</f>
        <v>Fuel Economy Standard</v>
      </c>
      <c r="C148" t="s">
        <v>296</v>
      </c>
      <c r="D148" s="88" t="s">
        <v>45</v>
      </c>
      <c r="E148" s="88" t="s">
        <v>37</v>
      </c>
      <c r="F148" s="88" t="s">
        <v>84</v>
      </c>
      <c r="G148" s="143" t="s">
        <v>1489</v>
      </c>
      <c r="H148" s="15">
        <v>362</v>
      </c>
      <c r="I148" s="201" t="s">
        <v>43</v>
      </c>
      <c r="J148" s="202"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05">
        <f>IF(ISBLANK(INDEX('Policy Characteristics'!F:F,MATCH($C148,'Policy Characteristics'!$C:$C,0))),"",INDEX('Policy Characteristics'!F:F,MATCH($C148,'Policy Characteristics'!$C:$C,0)))</f>
        <v>-0.25</v>
      </c>
      <c r="M148" s="205">
        <f>IF(ISBLANK(INDEX('Policy Characteristics'!G:G,MATCH($C148,'Policy Characteristics'!$C:$C,0))),"",INDEX('Policy Characteristics'!G:G,MATCH($C148,'Policy Characteristics'!$C:$C,0)))</f>
        <v>1</v>
      </c>
      <c r="N148" s="205">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75">
      <c r="A149" s="76" t="str">
        <f>IF(ISBLANK(INDEX('Policy Characteristics'!A:A,MATCH($C149,'Policy Characteristics'!$C:$C,0))),"",INDEX('Policy Characteristics'!A:A,MATCH($C149,'Policy Characteristics'!$C:$C,0)))</f>
        <v>Transportation</v>
      </c>
      <c r="B149" s="200"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1627</v>
      </c>
      <c r="H149" s="15">
        <v>363</v>
      </c>
      <c r="I149" s="201" t="s">
        <v>43</v>
      </c>
      <c r="J149" s="202"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05">
        <f>IF(ISBLANK(INDEX('Policy Characteristics'!F:F,MATCH($C149,'Policy Characteristics'!$C:$C,0))),"",INDEX('Policy Characteristics'!F:F,MATCH($C149,'Policy Characteristics'!$C:$C,0)))</f>
        <v>-0.25</v>
      </c>
      <c r="M149" s="205">
        <f>IF(ISBLANK(INDEX('Policy Characteristics'!G:G,MATCH($C149,'Policy Characteristics'!$C:$C,0))),"",INDEX('Policy Characteristics'!G:G,MATCH($C149,'Policy Characteristics'!$C:$C,0)))</f>
        <v>1</v>
      </c>
      <c r="N149" s="205">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75">
      <c r="A150" s="76" t="str">
        <f>IF(ISBLANK(INDEX('Policy Characteristics'!A:A,MATCH($C150,'Policy Characteristics'!$C:$C,0))),"",INDEX('Policy Characteristics'!A:A,MATCH($C150,'Policy Characteristics'!$C:$C,0)))</f>
        <v>Transportation</v>
      </c>
      <c r="B150" s="200"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01" t="s">
        <v>43</v>
      </c>
      <c r="J150" s="202"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05">
        <f>IF(ISBLANK(INDEX('Policy Characteristics'!F:F,MATCH($C150,'Policy Characteristics'!$C:$C,0))),"",INDEX('Policy Characteristics'!F:F,MATCH($C150,'Policy Characteristics'!$C:$C,0)))</f>
        <v>-0.25</v>
      </c>
      <c r="M150" s="205">
        <f>IF(ISBLANK(INDEX('Policy Characteristics'!G:G,MATCH($C150,'Policy Characteristics'!$C:$C,0))),"",INDEX('Policy Characteristics'!G:G,MATCH($C150,'Policy Characteristics'!$C:$C,0)))</f>
        <v>1</v>
      </c>
      <c r="N150" s="205">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75">
      <c r="A151" s="76" t="str">
        <f>IF(ISBLANK(INDEX('Policy Characteristics'!A:A,MATCH($C151,'Policy Characteristics'!$C:$C,0))),"",INDEX('Policy Characteristics'!A:A,MATCH($C151,'Policy Characteristics'!$C:$C,0)))</f>
        <v>Transportation</v>
      </c>
      <c r="B151" s="200"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1624</v>
      </c>
      <c r="H151" s="15">
        <v>365</v>
      </c>
      <c r="I151" s="201" t="s">
        <v>43</v>
      </c>
      <c r="J151" s="202"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05">
        <f>IF(ISBLANK(INDEX('Policy Characteristics'!F:F,MATCH($C151,'Policy Characteristics'!$C:$C,0))),"",INDEX('Policy Characteristics'!F:F,MATCH($C151,'Policy Characteristics'!$C:$C,0)))</f>
        <v>-0.25</v>
      </c>
      <c r="M151" s="205">
        <f>IF(ISBLANK(INDEX('Policy Characteristics'!G:G,MATCH($C151,'Policy Characteristics'!$C:$C,0))),"",INDEX('Policy Characteristics'!G:G,MATCH($C151,'Policy Characteristics'!$C:$C,0)))</f>
        <v>1</v>
      </c>
      <c r="N151" s="205">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75">
      <c r="A152" s="76" t="str">
        <f>IF(ISBLANK(INDEX('Policy Characteristics'!A:A,MATCH($C152,'Policy Characteristics'!$C:$C,0))),"",INDEX('Policy Characteristics'!A:A,MATCH($C152,'Policy Characteristics'!$C:$C,0)))</f>
        <v>Transportation</v>
      </c>
      <c r="B152" s="200"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1486</v>
      </c>
      <c r="H152" s="15">
        <v>366</v>
      </c>
      <c r="I152" s="201" t="s">
        <v>43</v>
      </c>
      <c r="J152" s="202"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05">
        <f>IF(ISBLANK(INDEX('Policy Characteristics'!F:F,MATCH($C152,'Policy Characteristics'!$C:$C,0))),"",INDEX('Policy Characteristics'!F:F,MATCH($C152,'Policy Characteristics'!$C:$C,0)))</f>
        <v>-0.25</v>
      </c>
      <c r="M152" s="205">
        <f>IF(ISBLANK(INDEX('Policy Characteristics'!G:G,MATCH($C152,'Policy Characteristics'!$C:$C,0))),"",INDEX('Policy Characteristics'!G:G,MATCH($C152,'Policy Characteristics'!$C:$C,0)))</f>
        <v>1</v>
      </c>
      <c r="N152" s="205">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75">
      <c r="A153" s="76" t="str">
        <f>IF(ISBLANK(INDEX('Policy Characteristics'!A:A,MATCH($C153,'Policy Characteristics'!$C:$C,0))),"",INDEX('Policy Characteristics'!A:A,MATCH($C153,'Policy Characteristics'!$C:$C,0)))</f>
        <v>Transportation</v>
      </c>
      <c r="B153" s="200"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1486</v>
      </c>
      <c r="H153" s="15">
        <v>367</v>
      </c>
      <c r="I153" s="201" t="s">
        <v>43</v>
      </c>
      <c r="J153" s="202"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05">
        <f>IF(ISBLANK(INDEX('Policy Characteristics'!F:F,MATCH($C153,'Policy Characteristics'!$C:$C,0))),"",INDEX('Policy Characteristics'!F:F,MATCH($C153,'Policy Characteristics'!$C:$C,0)))</f>
        <v>-0.25</v>
      </c>
      <c r="M153" s="205">
        <f>IF(ISBLANK(INDEX('Policy Characteristics'!G:G,MATCH($C153,'Policy Characteristics'!$C:$C,0))),"",INDEX('Policy Characteristics'!G:G,MATCH($C153,'Policy Characteristics'!$C:$C,0)))</f>
        <v>1</v>
      </c>
      <c r="N153" s="205">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75">
      <c r="A154" s="76" t="str">
        <f>IF(ISBLANK(INDEX('Policy Characteristics'!A:A,MATCH($C154,'Policy Characteristics'!$C:$C,0))),"",INDEX('Policy Characteristics'!A:A,MATCH($C154,'Policy Characteristics'!$C:$C,0)))</f>
        <v>Transportation</v>
      </c>
      <c r="B154" s="200"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01" t="s">
        <v>43</v>
      </c>
      <c r="J154" s="202"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05">
        <f>IF(ISBLANK(INDEX('Policy Characteristics'!F:F,MATCH($C154,'Policy Characteristics'!$C:$C,0))),"",INDEX('Policy Characteristics'!F:F,MATCH($C154,'Policy Characteristics'!$C:$C,0)))</f>
        <v>-0.25</v>
      </c>
      <c r="M154" s="205">
        <f>IF(ISBLANK(INDEX('Policy Characteristics'!G:G,MATCH($C154,'Policy Characteristics'!$C:$C,0))),"",INDEX('Policy Characteristics'!G:G,MATCH($C154,'Policy Characteristics'!$C:$C,0)))</f>
        <v>1</v>
      </c>
      <c r="N154" s="205">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75">
      <c r="A155" s="76" t="str">
        <f>IF(ISBLANK(INDEX('Policy Characteristics'!A:A,MATCH($C155,'Policy Characteristics'!$C:$C,0))),"",INDEX('Policy Characteristics'!A:A,MATCH($C155,'Policy Characteristics'!$C:$C,0)))</f>
        <v>Transportation</v>
      </c>
      <c r="B155" s="200"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01" t="s">
        <v>43</v>
      </c>
      <c r="J155" s="202"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05">
        <f>IF(ISBLANK(INDEX('Policy Characteristics'!F:F,MATCH($C155,'Policy Characteristics'!$C:$C,0))),"",INDEX('Policy Characteristics'!F:F,MATCH($C155,'Policy Characteristics'!$C:$C,0)))</f>
        <v>-0.25</v>
      </c>
      <c r="M155" s="205">
        <f>IF(ISBLANK(INDEX('Policy Characteristics'!G:G,MATCH($C155,'Policy Characteristics'!$C:$C,0))),"",INDEX('Policy Characteristics'!G:G,MATCH($C155,'Policy Characteristics'!$C:$C,0)))</f>
        <v>1</v>
      </c>
      <c r="N155" s="205">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75">
      <c r="A156" s="76" t="str">
        <f>IF(ISBLANK(INDEX('Policy Characteristics'!A:A,MATCH($C156,'Policy Characteristics'!$C:$C,0))),"",INDEX('Policy Characteristics'!A:A,MATCH($C156,'Policy Characteristics'!$C:$C,0)))</f>
        <v>Transportation</v>
      </c>
      <c r="B156" s="200"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1487</v>
      </c>
      <c r="H156" s="15">
        <v>370</v>
      </c>
      <c r="I156" s="201" t="s">
        <v>43</v>
      </c>
      <c r="J156" s="202"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05">
        <f>IF(ISBLANK(INDEX('Policy Characteristics'!F:F,MATCH($C156,'Policy Characteristics'!$C:$C,0))),"",INDEX('Policy Characteristics'!F:F,MATCH($C156,'Policy Characteristics'!$C:$C,0)))</f>
        <v>-0.25</v>
      </c>
      <c r="M156" s="205">
        <f>IF(ISBLANK(INDEX('Policy Characteristics'!G:G,MATCH($C156,'Policy Characteristics'!$C:$C,0))),"",INDEX('Policy Characteristics'!G:G,MATCH($C156,'Policy Characteristics'!$C:$C,0)))</f>
        <v>1</v>
      </c>
      <c r="N156" s="205">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75">
      <c r="A157" s="76" t="str">
        <f>IF(ISBLANK(INDEX('Policy Characteristics'!A:A,MATCH($C157,'Policy Characteristics'!$C:$C,0))),"",INDEX('Policy Characteristics'!A:A,MATCH($C157,'Policy Characteristics'!$C:$C,0)))</f>
        <v>Transportation</v>
      </c>
      <c r="B157" s="200"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1488</v>
      </c>
      <c r="H157" s="15">
        <v>371</v>
      </c>
      <c r="I157" s="201" t="s">
        <v>43</v>
      </c>
      <c r="J157" s="202"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05">
        <f>IF(ISBLANK(INDEX('Policy Characteristics'!F:F,MATCH($C157,'Policy Characteristics'!$C:$C,0))),"",INDEX('Policy Characteristics'!F:F,MATCH($C157,'Policy Characteristics'!$C:$C,0)))</f>
        <v>-0.25</v>
      </c>
      <c r="M157" s="205">
        <f>IF(ISBLANK(INDEX('Policy Characteristics'!G:G,MATCH($C157,'Policy Characteristics'!$C:$C,0))),"",INDEX('Policy Characteristics'!G:G,MATCH($C157,'Policy Characteristics'!$C:$C,0)))</f>
        <v>1</v>
      </c>
      <c r="N157" s="205">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75">
      <c r="A158" s="76" t="str">
        <f>IF(ISBLANK(INDEX('Policy Characteristics'!A:A,MATCH($C158,'Policy Characteristics'!$C:$C,0))),"",INDEX('Policy Characteristics'!A:A,MATCH($C158,'Policy Characteristics'!$C:$C,0)))</f>
        <v>Transportation</v>
      </c>
      <c r="B158" s="200"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01" t="s">
        <v>43</v>
      </c>
      <c r="J158" s="202"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05">
        <f>IF(ISBLANK(INDEX('Policy Characteristics'!F:F,MATCH($C158,'Policy Characteristics'!$C:$C,0))),"",INDEX('Policy Characteristics'!F:F,MATCH($C158,'Policy Characteristics'!$C:$C,0)))</f>
        <v>-0.25</v>
      </c>
      <c r="M158" s="205">
        <f>IF(ISBLANK(INDEX('Policy Characteristics'!G:G,MATCH($C158,'Policy Characteristics'!$C:$C,0))),"",INDEX('Policy Characteristics'!G:G,MATCH($C158,'Policy Characteristics'!$C:$C,0)))</f>
        <v>1</v>
      </c>
      <c r="N158" s="205">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75">
      <c r="A159" s="76" t="str">
        <f>IF(ISBLANK(INDEX('Policy Characteristics'!A:A,MATCH($C159,'Policy Characteristics'!$C:$C,0))),"",INDEX('Policy Characteristics'!A:A,MATCH($C159,'Policy Characteristics'!$C:$C,0)))</f>
        <v>Transportation</v>
      </c>
      <c r="B159" s="200"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01" t="s">
        <v>44</v>
      </c>
      <c r="J159" s="202"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05">
        <f>IF(ISBLANK(INDEX('Policy Characteristics'!F:F,MATCH($C159,'Policy Characteristics'!$C:$C,0))),"",INDEX('Policy Characteristics'!F:F,MATCH($C159,'Policy Characteristics'!$C:$C,0)))</f>
        <v>-0.25</v>
      </c>
      <c r="M159" s="205">
        <f>IF(ISBLANK(INDEX('Policy Characteristics'!G:G,MATCH($C159,'Policy Characteristics'!$C:$C,0))),"",INDEX('Policy Characteristics'!G:G,MATCH($C159,'Policy Characteristics'!$C:$C,0)))</f>
        <v>1</v>
      </c>
      <c r="N159" s="205">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75">
      <c r="A160" s="76" t="str">
        <f>IF(ISBLANK(INDEX('Policy Characteristics'!A:A,MATCH($C160,'Policy Characteristics'!$C:$C,0))),"",INDEX('Policy Characteristics'!A:A,MATCH($C160,'Policy Characteristics'!$C:$C,0)))</f>
        <v>Transportation</v>
      </c>
      <c r="B160" s="200" t="str">
        <f>IF(ISBLANK(INDEX('Policy Characteristics'!B:B,MATCH($C160,'Policy Characteristics'!$C:$C,0))),"",INDEX('Policy Characteristics'!B:B,MATCH($C160,'Policy Characteristics'!$C:$C,0)))</f>
        <v>Low Carbon Fuel Standard</v>
      </c>
      <c r="C160" s="143" t="s">
        <v>463</v>
      </c>
      <c r="D160" s="88"/>
      <c r="E160" s="88"/>
      <c r="F160" s="88"/>
      <c r="G160" s="88"/>
      <c r="H160" s="80">
        <v>190</v>
      </c>
      <c r="I160" s="213" t="s">
        <v>43</v>
      </c>
      <c r="J160" s="202"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05">
        <f>IF(ISBLANK(INDEX('Policy Characteristics'!F:F,MATCH($C160,'Policy Characteristics'!$C:$C,0))),"",INDEX('Policy Characteristics'!F:F,MATCH($C160,'Policy Characteristics'!$C:$C,0)))</f>
        <v>0</v>
      </c>
      <c r="M160" s="205">
        <f>IF(ISBLANK(INDEX('Policy Characteristics'!G:G,MATCH($C160,'Policy Characteristics'!$C:$C,0))),"",INDEX('Policy Characteristics'!G:G,MATCH($C160,'Policy Characteristics'!$C:$C,0)))</f>
        <v>1</v>
      </c>
      <c r="N160" s="205">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75">
      <c r="A161" s="76" t="str">
        <f>IF(ISBLANK(INDEX('Policy Characteristics'!A:A,MATCH($C161,'Policy Characteristics'!$C:$C,0))),"",INDEX('Policy Characteristics'!A:A,MATCH($C161,'Policy Characteristics'!$C:$C,0)))</f>
        <v>Transportation</v>
      </c>
      <c r="B161" s="200" t="str">
        <f>IF(ISBLANK(INDEX('Policy Characteristics'!B:B,MATCH($C161,'Policy Characteristics'!$C:$C,0))),"",INDEX('Policy Characteristics'!B:B,MATCH($C161,'Policy Characteristics'!$C:$C,0)))</f>
        <v>Non-BAU LCFS-Qualifying Vehicles</v>
      </c>
      <c r="C161" t="s">
        <v>1826</v>
      </c>
      <c r="D161" s="88"/>
      <c r="E161" s="88"/>
      <c r="F161" s="88"/>
      <c r="G161" s="88"/>
      <c r="H161" s="80">
        <v>2284</v>
      </c>
      <c r="I161" s="213" t="s">
        <v>43</v>
      </c>
      <c r="J161" s="202"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05">
        <f>IF(ISBLANK(INDEX('Policy Characteristics'!F:F,MATCH($C161,'Policy Characteristics'!$C:$C,0))),"",INDEX('Policy Characteristics'!F:F,MATCH($C161,'Policy Characteristics'!$C:$C,0)))</f>
        <v>0</v>
      </c>
      <c r="M161" s="205">
        <f>IF(ISBLANK(INDEX('Policy Characteristics'!G:G,MATCH($C161,'Policy Characteristics'!$C:$C,0))),"",INDEX('Policy Characteristics'!G:G,MATCH($C161,'Policy Characteristics'!$C:$C,0)))</f>
        <v>1</v>
      </c>
      <c r="N161" s="205">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75">
      <c r="A162" s="76" t="str">
        <f>IF(ISBLANK(INDEX('Policy Characteristics'!A:A,MATCH($C162,'Policy Characteristics'!$C:$C,0))),"",INDEX('Policy Characteristics'!A:A,MATCH($C162,'Policy Characteristics'!$C:$C,0)))</f>
        <v>Transportation</v>
      </c>
      <c r="B162" s="200" t="str">
        <f>IF(ISBLANK(INDEX('Policy Characteristics'!B:B,MATCH($C162,'Policy Characteristics'!$C:$C,0))),"",INDEX('Policy Characteristics'!B:B,MATCH($C162,'Policy Characteristics'!$C:$C,0)))</f>
        <v>Mode Shifting</v>
      </c>
      <c r="C162" t="s">
        <v>1226</v>
      </c>
      <c r="D162" s="88" t="s">
        <v>45</v>
      </c>
      <c r="E162" s="88" t="s">
        <v>37</v>
      </c>
      <c r="F162" s="88" t="s">
        <v>84</v>
      </c>
      <c r="G162" s="143" t="s">
        <v>1489</v>
      </c>
      <c r="H162" s="15">
        <v>848</v>
      </c>
      <c r="I162" s="213" t="s">
        <v>43</v>
      </c>
      <c r="J162" s="202"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05">
        <f>IF(ISBLANK(INDEX('Policy Characteristics'!F:F,MATCH($C162,'Policy Characteristics'!$C:$C,0))),"",INDEX('Policy Characteristics'!F:F,MATCH($C162,'Policy Characteristics'!$C:$C,0)))</f>
        <v>0</v>
      </c>
      <c r="M162" s="205">
        <f>IF(ISBLANK(INDEX('Policy Characteristics'!G:G,MATCH($C162,'Policy Characteristics'!$C:$C,0))),"",INDEX('Policy Characteristics'!G:G,MATCH($C162,'Policy Characteristics'!$C:$C,0)))</f>
        <v>0.33</v>
      </c>
      <c r="N162" s="205">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75">
      <c r="A163" s="76" t="str">
        <f>IF(ISBLANK(INDEX('Policy Characteristics'!A:A,MATCH($C163,'Policy Characteristics'!$C:$C,0))),"",INDEX('Policy Characteristics'!A:A,MATCH($C163,'Policy Characteristics'!$C:$C,0)))</f>
        <v>Transportation</v>
      </c>
      <c r="B163" s="200"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01" t="s">
        <v>44</v>
      </c>
      <c r="J163" s="202"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05">
        <f>IF(ISBLANK(INDEX('Policy Characteristics'!F:F,MATCH($C163,'Policy Characteristics'!$C:$C,0))),"",INDEX('Policy Characteristics'!F:F,MATCH($C163,'Policy Characteristics'!$C:$C,0)))</f>
        <v>0</v>
      </c>
      <c r="M163" s="205">
        <f>IF(ISBLANK(INDEX('Policy Characteristics'!G:G,MATCH($C163,'Policy Characteristics'!$C:$C,0))),"",INDEX('Policy Characteristics'!G:G,MATCH($C163,'Policy Characteristics'!$C:$C,0)))</f>
        <v>0.33</v>
      </c>
      <c r="N163" s="205">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75">
      <c r="A164" s="76" t="str">
        <f>IF(ISBLANK(INDEX('Policy Characteristics'!A:A,MATCH($C164,'Policy Characteristics'!$C:$C,0))),"",INDEX('Policy Characteristics'!A:A,MATCH($C164,'Policy Characteristics'!$C:$C,0)))</f>
        <v>Transportation</v>
      </c>
      <c r="B164" s="200"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1486</v>
      </c>
      <c r="H164" s="15">
        <v>850</v>
      </c>
      <c r="I164" s="213" t="s">
        <v>43</v>
      </c>
      <c r="J164" s="202"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05">
        <f>IF(ISBLANK(INDEX('Policy Characteristics'!F:F,MATCH($C164,'Policy Characteristics'!$C:$C,0))),"",INDEX('Policy Characteristics'!F:F,MATCH($C164,'Policy Characteristics'!$C:$C,0)))</f>
        <v>0</v>
      </c>
      <c r="M164" s="205">
        <f>IF(ISBLANK(INDEX('Policy Characteristics'!G:G,MATCH($C164,'Policy Characteristics'!$C:$C,0))),"",INDEX('Policy Characteristics'!G:G,MATCH($C164,'Policy Characteristics'!$C:$C,0)))</f>
        <v>0.33</v>
      </c>
      <c r="N164" s="205">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75">
      <c r="A165" s="76" t="str">
        <f>IF(ISBLANK(INDEX('Policy Characteristics'!A:A,MATCH($C165,'Policy Characteristics'!$C:$C,0))),"",INDEX('Policy Characteristics'!A:A,MATCH($C165,'Policy Characteristics'!$C:$C,0)))</f>
        <v>Transportation</v>
      </c>
      <c r="B165" s="200"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01" t="s">
        <v>44</v>
      </c>
      <c r="J165" s="202"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05">
        <f>IF(ISBLANK(INDEX('Policy Characteristics'!F:F,MATCH($C165,'Policy Characteristics'!$C:$C,0))),"",INDEX('Policy Characteristics'!F:F,MATCH($C165,'Policy Characteristics'!$C:$C,0)))</f>
        <v>0</v>
      </c>
      <c r="M165" s="205">
        <f>IF(ISBLANK(INDEX('Policy Characteristics'!G:G,MATCH($C165,'Policy Characteristics'!$C:$C,0))),"",INDEX('Policy Characteristics'!G:G,MATCH($C165,'Policy Characteristics'!$C:$C,0)))</f>
        <v>0.33</v>
      </c>
      <c r="N165" s="205">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75">
      <c r="A166" s="76" t="str">
        <f>IF(ISBLANK(INDEX('Policy Characteristics'!A:A,MATCH($C166,'Policy Characteristics'!$C:$C,0))),"",INDEX('Policy Characteristics'!A:A,MATCH($C166,'Policy Characteristics'!$C:$C,0)))</f>
        <v>Transportation</v>
      </c>
      <c r="B166" s="200"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1487</v>
      </c>
      <c r="H166" s="15">
        <v>852</v>
      </c>
      <c r="I166" s="201" t="s">
        <v>44</v>
      </c>
      <c r="J166" s="202"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05">
        <f>IF(ISBLANK(INDEX('Policy Characteristics'!F:F,MATCH($C166,'Policy Characteristics'!$C:$C,0))),"",INDEX('Policy Characteristics'!F:F,MATCH($C166,'Policy Characteristics'!$C:$C,0)))</f>
        <v>0</v>
      </c>
      <c r="M166" s="205">
        <f>IF(ISBLANK(INDEX('Policy Characteristics'!G:G,MATCH($C166,'Policy Characteristics'!$C:$C,0))),"",INDEX('Policy Characteristics'!G:G,MATCH($C166,'Policy Characteristics'!$C:$C,0)))</f>
        <v>0.33</v>
      </c>
      <c r="N166" s="205">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75">
      <c r="A167" s="76" t="str">
        <f>IF(ISBLANK(INDEX('Policy Characteristics'!A:A,MATCH($C167,'Policy Characteristics'!$C:$C,0))),"",INDEX('Policy Characteristics'!A:A,MATCH($C167,'Policy Characteristics'!$C:$C,0)))</f>
        <v>Transportation</v>
      </c>
      <c r="B167" s="200"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01" t="s">
        <v>44</v>
      </c>
      <c r="J167" s="202"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05">
        <f>IF(ISBLANK(INDEX('Policy Characteristics'!F:F,MATCH($C167,'Policy Characteristics'!$C:$C,0))),"",INDEX('Policy Characteristics'!F:F,MATCH($C167,'Policy Characteristics'!$C:$C,0)))</f>
        <v>0</v>
      </c>
      <c r="M167" s="205">
        <f>IF(ISBLANK(INDEX('Policy Characteristics'!G:G,MATCH($C167,'Policy Characteristics'!$C:$C,0))),"",INDEX('Policy Characteristics'!G:G,MATCH($C167,'Policy Characteristics'!$C:$C,0)))</f>
        <v>0.33</v>
      </c>
      <c r="N167" s="205">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75">
      <c r="A168" s="76" t="str">
        <f>IF(ISBLANK(INDEX('Policy Characteristics'!A:A,MATCH($C168,'Policy Characteristics'!$C:$C,0))),"",INDEX('Policy Characteristics'!A:A,MATCH($C168,'Policy Characteristics'!$C:$C,0)))</f>
        <v>Transportation</v>
      </c>
      <c r="B168" s="200"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1627</v>
      </c>
      <c r="H168" s="15">
        <v>854</v>
      </c>
      <c r="I168" s="201" t="s">
        <v>44</v>
      </c>
      <c r="J168" s="202"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05">
        <f>IF(ISBLANK(INDEX('Policy Characteristics'!F:F,MATCH($C168,'Policy Characteristics'!$C:$C,0))),"",INDEX('Policy Characteristics'!F:F,MATCH($C168,'Policy Characteristics'!$C:$C,0)))</f>
        <v>0</v>
      </c>
      <c r="M168" s="205">
        <f>IF(ISBLANK(INDEX('Policy Characteristics'!G:G,MATCH($C168,'Policy Characteristics'!$C:$C,0))),"",INDEX('Policy Characteristics'!G:G,MATCH($C168,'Policy Characteristics'!$C:$C,0)))</f>
        <v>0.33</v>
      </c>
      <c r="N168" s="205">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75">
      <c r="A169" s="76" t="str">
        <f>IF(ISBLANK(INDEX('Policy Characteristics'!A:A,MATCH($C169,'Policy Characteristics'!$C:$C,0))),"",INDEX('Policy Characteristics'!A:A,MATCH($C169,'Policy Characteristics'!$C:$C,0)))</f>
        <v>Transportation</v>
      </c>
      <c r="B169" s="200"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1624</v>
      </c>
      <c r="H169" s="15">
        <v>855</v>
      </c>
      <c r="I169" s="213" t="s">
        <v>43</v>
      </c>
      <c r="J169" s="202"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05">
        <f>IF(ISBLANK(INDEX('Policy Characteristics'!F:F,MATCH($C169,'Policy Characteristics'!$C:$C,0))),"",INDEX('Policy Characteristics'!F:F,MATCH($C169,'Policy Characteristics'!$C:$C,0)))</f>
        <v>0</v>
      </c>
      <c r="M169" s="205">
        <f>IF(ISBLANK(INDEX('Policy Characteristics'!G:G,MATCH($C169,'Policy Characteristics'!$C:$C,0))),"",INDEX('Policy Characteristics'!G:G,MATCH($C169,'Policy Characteristics'!$C:$C,0)))</f>
        <v>0.33</v>
      </c>
      <c r="N169" s="205">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75">
      <c r="A170" s="76" t="str">
        <f>IF(ISBLANK(INDEX('Policy Characteristics'!A:A,MATCH($C170,'Policy Characteristics'!$C:$C,0))),"",INDEX('Policy Characteristics'!A:A,MATCH($C170,'Policy Characteristics'!$C:$C,0)))</f>
        <v>Transportation</v>
      </c>
      <c r="B170" s="200"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1486</v>
      </c>
      <c r="H170" s="15">
        <v>856</v>
      </c>
      <c r="I170" s="201" t="s">
        <v>44</v>
      </c>
      <c r="J170" s="202"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05">
        <f>IF(ISBLANK(INDEX('Policy Characteristics'!F:F,MATCH($C170,'Policy Characteristics'!$C:$C,0))),"",INDEX('Policy Characteristics'!F:F,MATCH($C170,'Policy Characteristics'!$C:$C,0)))</f>
        <v>0</v>
      </c>
      <c r="M170" s="205">
        <f>IF(ISBLANK(INDEX('Policy Characteristics'!G:G,MATCH($C170,'Policy Characteristics'!$C:$C,0))),"",INDEX('Policy Characteristics'!G:G,MATCH($C170,'Policy Characteristics'!$C:$C,0)))</f>
        <v>0.33</v>
      </c>
      <c r="N170" s="205">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75">
      <c r="A171" s="76" t="str">
        <f>IF(ISBLANK(INDEX('Policy Characteristics'!A:A,MATCH($C171,'Policy Characteristics'!$C:$C,0))),"",INDEX('Policy Characteristics'!A:A,MATCH($C171,'Policy Characteristics'!$C:$C,0)))</f>
        <v>Transportation</v>
      </c>
      <c r="B171" s="200"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01" t="s">
        <v>43</v>
      </c>
      <c r="J171" s="202"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05">
        <f>IF(ISBLANK(INDEX('Policy Characteristics'!F:F,MATCH($C171,'Policy Characteristics'!$C:$C,0))),"",INDEX('Policy Characteristics'!F:F,MATCH($C171,'Policy Characteristics'!$C:$C,0)))</f>
        <v>0</v>
      </c>
      <c r="M171" s="205">
        <f>IF(ISBLANK(INDEX('Policy Characteristics'!G:G,MATCH($C171,'Policy Characteristics'!$C:$C,0))),"",INDEX('Policy Characteristics'!G:G,MATCH($C171,'Policy Characteristics'!$C:$C,0)))</f>
        <v>0.33</v>
      </c>
      <c r="N171" s="205">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75">
      <c r="A172" s="76" t="str">
        <f>IF(ISBLANK(INDEX('Policy Characteristics'!A:A,MATCH($C172,'Policy Characteristics'!$C:$C,0))),"",INDEX('Policy Characteristics'!A:A,MATCH($C172,'Policy Characteristics'!$C:$C,0)))</f>
        <v>Transportation</v>
      </c>
      <c r="B172" s="200"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1488</v>
      </c>
      <c r="H172" s="15">
        <v>858</v>
      </c>
      <c r="I172" s="201" t="s">
        <v>44</v>
      </c>
      <c r="J172" s="202"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05">
        <f>IF(ISBLANK(INDEX('Policy Characteristics'!F:F,MATCH($C172,'Policy Characteristics'!$C:$C,0))),"",INDEX('Policy Characteristics'!F:F,MATCH($C172,'Policy Characteristics'!$C:$C,0)))</f>
        <v>0</v>
      </c>
      <c r="M172" s="205">
        <f>IF(ISBLANK(INDEX('Policy Characteristics'!G:G,MATCH($C172,'Policy Characteristics'!$C:$C,0))),"",INDEX('Policy Characteristics'!G:G,MATCH($C172,'Policy Characteristics'!$C:$C,0)))</f>
        <v>0.33</v>
      </c>
      <c r="N172" s="205">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75">
      <c r="A173" s="76" t="str">
        <f>IF(ISBLANK(INDEX('Policy Characteristics'!A:A,MATCH($C173,'Policy Characteristics'!$C:$C,0))),"",INDEX('Policy Characteristics'!A:A,MATCH($C173,'Policy Characteristics'!$C:$C,0)))</f>
        <v>Transportation</v>
      </c>
      <c r="B173" s="200"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01" t="s">
        <v>44</v>
      </c>
      <c r="J173" s="202"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05">
        <f>IF(ISBLANK(INDEX('Policy Characteristics'!F:F,MATCH($C173,'Policy Characteristics'!$C:$C,0))),"",INDEX('Policy Characteristics'!F:F,MATCH($C173,'Policy Characteristics'!$C:$C,0)))</f>
        <v>0</v>
      </c>
      <c r="M173" s="205">
        <f>IF(ISBLANK(INDEX('Policy Characteristics'!G:G,MATCH($C173,'Policy Characteristics'!$C:$C,0))),"",INDEX('Policy Characteristics'!G:G,MATCH($C173,'Policy Characteristics'!$C:$C,0)))</f>
        <v>0.33</v>
      </c>
      <c r="N173" s="205">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75">
      <c r="A174" s="76" t="str">
        <f>IF(ISBLANK(INDEX('Policy Characteristics'!A:A,MATCH($C174,'Policy Characteristics'!$C:$C,0))),"",INDEX('Policy Characteristics'!A:A,MATCH($C174,'Policy Characteristics'!$C:$C,0)))</f>
        <v>Transportation</v>
      </c>
      <c r="B174" s="200" t="str">
        <f>IF(ISBLANK(INDEX('Policy Characteristics'!B:B,MATCH($C174,'Policy Characteristics'!$C:$C,0))),"",INDEX('Policy Characteristics'!B:B,MATCH($C174,'Policy Characteristics'!$C:$C,0)))</f>
        <v>Zero-Emission Vehicle Sales Standard</v>
      </c>
      <c r="C174" t="s">
        <v>2585</v>
      </c>
      <c r="D174" s="88" t="s">
        <v>45</v>
      </c>
      <c r="E174" s="88" t="s">
        <v>37</v>
      </c>
      <c r="F174" s="88" t="s">
        <v>84</v>
      </c>
      <c r="G174" s="143" t="s">
        <v>1489</v>
      </c>
      <c r="H174" s="80">
        <v>186</v>
      </c>
      <c r="I174" s="213" t="s">
        <v>43</v>
      </c>
      <c r="J174" s="202"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05">
        <f>IF(ISBLANK(INDEX('Policy Characteristics'!F:F,MATCH($C174,'Policy Characteristics'!$C:$C,0))),"",INDEX('Policy Characteristics'!F:F,MATCH($C174,'Policy Characteristics'!$C:$C,0)))</f>
        <v>-1</v>
      </c>
      <c r="M174" s="205">
        <f>IF(ISBLANK(INDEX('Policy Characteristics'!G:G,MATCH($C174,'Policy Characteristics'!$C:$C,0))),"",INDEX('Policy Characteristics'!G:G,MATCH($C174,'Policy Characteristics'!$C:$C,0)))</f>
        <v>1</v>
      </c>
      <c r="N174" s="205">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75">
      <c r="A175" s="76" t="str">
        <f>IF(ISBLANK(INDEX('Policy Characteristics'!A:A,MATCH($C175,'Policy Characteristics'!$C:$C,0))),"",INDEX('Policy Characteristics'!A:A,MATCH($C175,'Policy Characteristics'!$C:$C,0)))</f>
        <v>Transportation</v>
      </c>
      <c r="B175" s="200"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1627</v>
      </c>
      <c r="H175" s="80">
        <v>203</v>
      </c>
      <c r="I175" s="201" t="s">
        <v>43</v>
      </c>
      <c r="J175" s="202"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05">
        <f>IF(ISBLANK(INDEX('Policy Characteristics'!F:F,MATCH($C175,'Policy Characteristics'!$C:$C,0))),"",INDEX('Policy Characteristics'!F:F,MATCH($C175,'Policy Characteristics'!$C:$C,0)))</f>
        <v>-1</v>
      </c>
      <c r="M175" s="205">
        <f>IF(ISBLANK(INDEX('Policy Characteristics'!G:G,MATCH($C175,'Policy Characteristics'!$C:$C,0))),"",INDEX('Policy Characteristics'!G:G,MATCH($C175,'Policy Characteristics'!$C:$C,0)))</f>
        <v>1</v>
      </c>
      <c r="N175" s="205">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75">
      <c r="A176" s="76" t="str">
        <f>IF(ISBLANK(INDEX('Policy Characteristics'!A:A,MATCH($C176,'Policy Characteristics'!$C:$C,0))),"",INDEX('Policy Characteristics'!A:A,MATCH($C176,'Policy Characteristics'!$C:$C,0)))</f>
        <v>Transportation</v>
      </c>
      <c r="B176" s="200"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13" t="s">
        <v>43</v>
      </c>
      <c r="J176" s="202"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05">
        <f>IF(ISBLANK(INDEX('Policy Characteristics'!F:F,MATCH($C176,'Policy Characteristics'!$C:$C,0))),"",INDEX('Policy Characteristics'!F:F,MATCH($C176,'Policy Characteristics'!$C:$C,0)))</f>
        <v>-1</v>
      </c>
      <c r="M176" s="205">
        <f>IF(ISBLANK(INDEX('Policy Characteristics'!G:G,MATCH($C176,'Policy Characteristics'!$C:$C,0))),"",INDEX('Policy Characteristics'!G:G,MATCH($C176,'Policy Characteristics'!$C:$C,0)))</f>
        <v>1</v>
      </c>
      <c r="N176" s="205">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75">
      <c r="A177" s="76" t="str">
        <f>IF(ISBLANK(INDEX('Policy Characteristics'!A:A,MATCH($C177,'Policy Characteristics'!$C:$C,0))),"",INDEX('Policy Characteristics'!A:A,MATCH($C177,'Policy Characteristics'!$C:$C,0)))</f>
        <v>Transportation</v>
      </c>
      <c r="B177" s="200"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1624</v>
      </c>
      <c r="H177" s="80">
        <v>191</v>
      </c>
      <c r="I177" s="213" t="s">
        <v>43</v>
      </c>
      <c r="J177" s="202"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05">
        <f>IF(ISBLANK(INDEX('Policy Characteristics'!F:F,MATCH($C177,'Policy Characteristics'!$C:$C,0))),"",INDEX('Policy Characteristics'!F:F,MATCH($C177,'Policy Characteristics'!$C:$C,0)))</f>
        <v>-1</v>
      </c>
      <c r="M177" s="205">
        <f>IF(ISBLANK(INDEX('Policy Characteristics'!G:G,MATCH($C177,'Policy Characteristics'!$C:$C,0))),"",INDEX('Policy Characteristics'!G:G,MATCH($C177,'Policy Characteristics'!$C:$C,0)))</f>
        <v>1</v>
      </c>
      <c r="N177" s="205">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75">
      <c r="A178" s="76" t="str">
        <f>IF(ISBLANK(INDEX('Policy Characteristics'!A:A,MATCH($C178,'Policy Characteristics'!$C:$C,0))),"",INDEX('Policy Characteristics'!A:A,MATCH($C178,'Policy Characteristics'!$C:$C,0)))</f>
        <v>Transportation</v>
      </c>
      <c r="B178" s="200"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1486</v>
      </c>
      <c r="H178" s="80">
        <v>496</v>
      </c>
      <c r="I178" s="213" t="s">
        <v>44</v>
      </c>
      <c r="J178" s="202"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05">
        <f>IF(ISBLANK(INDEX('Policy Characteristics'!F:F,MATCH($C178,'Policy Characteristics'!$C:$C,0))),"",INDEX('Policy Characteristics'!F:F,MATCH($C178,'Policy Characteristics'!$C:$C,0)))</f>
        <v>-1</v>
      </c>
      <c r="M178" s="205">
        <f>IF(ISBLANK(INDEX('Policy Characteristics'!G:G,MATCH($C178,'Policy Characteristics'!$C:$C,0))),"",INDEX('Policy Characteristics'!G:G,MATCH($C178,'Policy Characteristics'!$C:$C,0)))</f>
        <v>1</v>
      </c>
      <c r="N178" s="205">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75">
      <c r="A179" s="76" t="str">
        <f>IF(ISBLANK(INDEX('Policy Characteristics'!A:A,MATCH($C179,'Policy Characteristics'!$C:$C,0))),"",INDEX('Policy Characteristics'!A:A,MATCH($C179,'Policy Characteristics'!$C:$C,0)))</f>
        <v>Transportation</v>
      </c>
      <c r="B179" s="200"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1486</v>
      </c>
      <c r="H179" s="80">
        <v>497</v>
      </c>
      <c r="I179" s="213" t="s">
        <v>44</v>
      </c>
      <c r="J179" s="202"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05">
        <f>IF(ISBLANK(INDEX('Policy Characteristics'!F:F,MATCH($C179,'Policy Characteristics'!$C:$C,0))),"",INDEX('Policy Characteristics'!F:F,MATCH($C179,'Policy Characteristics'!$C:$C,0)))</f>
        <v>-1</v>
      </c>
      <c r="M179" s="205">
        <f>IF(ISBLANK(INDEX('Policy Characteristics'!G:G,MATCH($C179,'Policy Characteristics'!$C:$C,0))),"",INDEX('Policy Characteristics'!G:G,MATCH($C179,'Policy Characteristics'!$C:$C,0)))</f>
        <v>1</v>
      </c>
      <c r="N179" s="205">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75">
      <c r="A180" s="76" t="str">
        <f>IF(ISBLANK(INDEX('Policy Characteristics'!A:A,MATCH($C180,'Policy Characteristics'!$C:$C,0))),"",INDEX('Policy Characteristics'!A:A,MATCH($C180,'Policy Characteristics'!$C:$C,0)))</f>
        <v>Transportation</v>
      </c>
      <c r="B180" s="200"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13" t="s">
        <v>44</v>
      </c>
      <c r="J180" s="202"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05">
        <f>IF(ISBLANK(INDEX('Policy Characteristics'!F:F,MATCH($C180,'Policy Characteristics'!$C:$C,0))),"",INDEX('Policy Characteristics'!F:F,MATCH($C180,'Policy Characteristics'!$C:$C,0)))</f>
        <v>-1</v>
      </c>
      <c r="M180" s="205">
        <f>IF(ISBLANK(INDEX('Policy Characteristics'!G:G,MATCH($C180,'Policy Characteristics'!$C:$C,0))),"",INDEX('Policy Characteristics'!G:G,MATCH($C180,'Policy Characteristics'!$C:$C,0)))</f>
        <v>1</v>
      </c>
      <c r="N180" s="205">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75">
      <c r="A181" s="76" t="str">
        <f>IF(ISBLANK(INDEX('Policy Characteristics'!A:A,MATCH($C181,'Policy Characteristics'!$C:$C,0))),"",INDEX('Policy Characteristics'!A:A,MATCH($C181,'Policy Characteristics'!$C:$C,0)))</f>
        <v>Transportation</v>
      </c>
      <c r="B181" s="200"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13" t="s">
        <v>44</v>
      </c>
      <c r="J181" s="202"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05">
        <f>IF(ISBLANK(INDEX('Policy Characteristics'!F:F,MATCH($C181,'Policy Characteristics'!$C:$C,0))),"",INDEX('Policy Characteristics'!F:F,MATCH($C181,'Policy Characteristics'!$C:$C,0)))</f>
        <v>-1</v>
      </c>
      <c r="M181" s="205">
        <f>IF(ISBLANK(INDEX('Policy Characteristics'!G:G,MATCH($C181,'Policy Characteristics'!$C:$C,0))),"",INDEX('Policy Characteristics'!G:G,MATCH($C181,'Policy Characteristics'!$C:$C,0)))</f>
        <v>1</v>
      </c>
      <c r="N181" s="205">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75">
      <c r="A182" s="76" t="str">
        <f>IF(ISBLANK(INDEX('Policy Characteristics'!A:A,MATCH($C182,'Policy Characteristics'!$C:$C,0))),"",INDEX('Policy Characteristics'!A:A,MATCH($C182,'Policy Characteristics'!$C:$C,0)))</f>
        <v>Transportation</v>
      </c>
      <c r="B182" s="200"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1487</v>
      </c>
      <c r="H182" s="80">
        <v>500</v>
      </c>
      <c r="I182" s="213" t="s">
        <v>44</v>
      </c>
      <c r="J182" s="202"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05">
        <f>IF(ISBLANK(INDEX('Policy Characteristics'!F:F,MATCH($C182,'Policy Characteristics'!$C:$C,0))),"",INDEX('Policy Characteristics'!F:F,MATCH($C182,'Policy Characteristics'!$C:$C,0)))</f>
        <v>-1</v>
      </c>
      <c r="M182" s="205">
        <f>IF(ISBLANK(INDEX('Policy Characteristics'!G:G,MATCH($C182,'Policy Characteristics'!$C:$C,0))),"",INDEX('Policy Characteristics'!G:G,MATCH($C182,'Policy Characteristics'!$C:$C,0)))</f>
        <v>1</v>
      </c>
      <c r="N182" s="205">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75">
      <c r="A183" s="76" t="str">
        <f>IF(ISBLANK(INDEX('Policy Characteristics'!A:A,MATCH($C183,'Policy Characteristics'!$C:$C,0))),"",INDEX('Policy Characteristics'!A:A,MATCH($C183,'Policy Characteristics'!$C:$C,0)))</f>
        <v>Transportation</v>
      </c>
      <c r="B183" s="200"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1488</v>
      </c>
      <c r="H183" s="80">
        <v>501</v>
      </c>
      <c r="I183" s="213" t="s">
        <v>44</v>
      </c>
      <c r="J183" s="202"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05">
        <f>IF(ISBLANK(INDEX('Policy Characteristics'!F:F,MATCH($C183,'Policy Characteristics'!$C:$C,0))),"",INDEX('Policy Characteristics'!F:F,MATCH($C183,'Policy Characteristics'!$C:$C,0)))</f>
        <v>-1</v>
      </c>
      <c r="M183" s="205">
        <f>IF(ISBLANK(INDEX('Policy Characteristics'!G:G,MATCH($C183,'Policy Characteristics'!$C:$C,0))),"",INDEX('Policy Characteristics'!G:G,MATCH($C183,'Policy Characteristics'!$C:$C,0)))</f>
        <v>1</v>
      </c>
      <c r="N183" s="205">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75">
      <c r="A184" s="76" t="str">
        <f>IF(ISBLANK(INDEX('Policy Characteristics'!A:A,MATCH($C184,'Policy Characteristics'!$C:$C,0))),"",INDEX('Policy Characteristics'!A:A,MATCH($C184,'Policy Characteristics'!$C:$C,0)))</f>
        <v>Transportation</v>
      </c>
      <c r="B184" s="200"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13" t="s">
        <v>43</v>
      </c>
      <c r="J184" s="202"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05">
        <f>IF(ISBLANK(INDEX('Policy Characteristics'!F:F,MATCH($C184,'Policy Characteristics'!$C:$C,0))),"",INDEX('Policy Characteristics'!F:F,MATCH($C184,'Policy Characteristics'!$C:$C,0)))</f>
        <v>-1</v>
      </c>
      <c r="M184" s="205">
        <f>IF(ISBLANK(INDEX('Policy Characteristics'!G:G,MATCH($C184,'Policy Characteristics'!$C:$C,0))),"",INDEX('Policy Characteristics'!G:G,MATCH($C184,'Policy Characteristics'!$C:$C,0)))</f>
        <v>1</v>
      </c>
      <c r="N184" s="205">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75">
      <c r="A185" s="76" t="str">
        <f>IF(ISBLANK(INDEX('Policy Characteristics'!A:A,MATCH($C185,'Policy Characteristics'!$C:$C,0))),"",INDEX('Policy Characteristics'!A:A,MATCH($C185,'Policy Characteristics'!$C:$C,0)))</f>
        <v>Transportation</v>
      </c>
      <c r="B185" s="200"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01" t="s">
        <v>44</v>
      </c>
      <c r="J185" s="202"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05">
        <f>IF(ISBLANK(INDEX('Policy Characteristics'!F:F,MATCH($C185,'Policy Characteristics'!$C:$C,0))),"",INDEX('Policy Characteristics'!F:F,MATCH($C185,'Policy Characteristics'!$C:$C,0)))</f>
        <v>-1</v>
      </c>
      <c r="M185" s="205">
        <f>IF(ISBLANK(INDEX('Policy Characteristics'!G:G,MATCH($C185,'Policy Characteristics'!$C:$C,0))),"",INDEX('Policy Characteristics'!G:G,MATCH($C185,'Policy Characteristics'!$C:$C,0)))</f>
        <v>1</v>
      </c>
      <c r="N185" s="205">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Trucks:** commercial trucks carrying freight, not passengers // **Buses:** including school, transit, and intercity buses //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75">
      <c r="A186" s="76" t="str">
        <f>IF(ISBLANK(INDEX('Policy Characteristics'!A:A,MATCH($C186,'Policy Characteristics'!$C:$C,0))),"",INDEX('Policy Characteristics'!A:A,MATCH($C186,'Policy Characteristics'!$C:$C,0)))</f>
        <v>Transportation</v>
      </c>
      <c r="B186" s="200" t="str">
        <f>IF(ISBLANK(INDEX('Policy Characteristics'!B:B,MATCH($C186,'Policy Characteristics'!$C:$C,0))),"",INDEX('Policy Characteristics'!B:B,MATCH($C186,'Policy Characteristics'!$C:$C,0)))</f>
        <v>Non-BAU ZEV-Qualifying Vehicles</v>
      </c>
      <c r="C186" t="s">
        <v>1607</v>
      </c>
      <c r="D186" s="88"/>
      <c r="E186" s="88"/>
      <c r="F186" s="88"/>
      <c r="G186" s="88"/>
      <c r="H186" s="15">
        <v>1655</v>
      </c>
      <c r="I186" s="213" t="s">
        <v>43</v>
      </c>
      <c r="J186" s="202"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05">
        <f>IF(ISBLANK(INDEX('Policy Characteristics'!F:F,MATCH($C186,'Policy Characteristics'!$C:$C,0))),"",INDEX('Policy Characteristics'!F:F,MATCH($C186,'Policy Characteristics'!$C:$C,0)))</f>
        <v>0</v>
      </c>
      <c r="M186" s="205">
        <f>IF(ISBLANK(INDEX('Policy Characteristics'!G:G,MATCH($C186,'Policy Characteristics'!$C:$C,0))),"",INDEX('Policy Characteristics'!G:G,MATCH($C186,'Policy Characteristics'!$C:$C,0)))</f>
        <v>1</v>
      </c>
      <c r="N186" s="205">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75">
      <c r="A187" s="76" t="str">
        <f>IF(ISBLANK(INDEX('Policy Characteristics'!A:A,MATCH($C187,'Policy Characteristics'!$C:$C,0))),"",INDEX('Policy Characteristics'!A:A,MATCH($C187,'Policy Characteristics'!$C:$C,0)))</f>
        <v>Transportation</v>
      </c>
      <c r="B187" s="200" t="str">
        <f>IF(ISBLANK(INDEX('Policy Characteristics'!B:B,MATCH($C187,'Policy Characteristics'!$C:$C,0))),"",INDEX('Policy Characteristics'!B:B,MATCH($C187,'Policy Characteristics'!$C:$C,0)))</f>
        <v>Subsidy for Vehicle Battery Production</v>
      </c>
      <c r="C187" t="s">
        <v>1791</v>
      </c>
      <c r="H187" s="15">
        <v>2257</v>
      </c>
      <c r="I187" s="213" t="s">
        <v>43</v>
      </c>
      <c r="J187" s="202"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06">
        <f>IF(ISBLANK(INDEX('Policy Characteristics'!F:F,MATCH($C187,'Policy Characteristics'!$C:$C,0))),"",INDEX('Policy Characteristics'!F:F,MATCH($C187,'Policy Characteristics'!$C:$C,0)))</f>
        <v>-50</v>
      </c>
      <c r="M187" s="206">
        <f>IF(ISBLANK(INDEX('Policy Characteristics'!G:G,MATCH($C187,'Policy Characteristics'!$C:$C,0))),"",INDEX('Policy Characteristics'!G:G,MATCH($C187,'Policy Characteristics'!$C:$C,0)))</f>
        <v>50</v>
      </c>
      <c r="N187" s="206">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75">
      <c r="A188" s="76" t="str">
        <f>IF(ISBLANK(INDEX('Policy Characteristics'!A:A,MATCH($C188,'Policy Characteristics'!$C:$C,0))),"",INDEX('Policy Characteristics'!A:A,MATCH($C188,'Policy Characteristics'!$C:$C,0)))</f>
        <v>Transportation</v>
      </c>
      <c r="B188" s="200" t="str">
        <f>IF(ISBLANK(INDEX('Policy Characteristics'!B:B,MATCH($C188,'Policy Characteristics'!$C:$C,0))),"",INDEX('Policy Characteristics'!B:B,MATCH($C188,'Policy Characteristics'!$C:$C,0)))</f>
        <v>Non-BAU Zero-Emission Vehicle Sales Standard by Subregion</v>
      </c>
      <c r="C188" s="143" t="s">
        <v>1940</v>
      </c>
      <c r="D188" s="88" t="s">
        <v>45</v>
      </c>
      <c r="E188" s="88" t="s">
        <v>37</v>
      </c>
      <c r="F188" s="88" t="s">
        <v>84</v>
      </c>
      <c r="G188" s="143" t="s">
        <v>1489</v>
      </c>
      <c r="H188" s="15">
        <v>2710</v>
      </c>
      <c r="I188" s="88" t="s">
        <v>43</v>
      </c>
      <c r="J188" s="202"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06">
        <f>IF(ISBLANK(INDEX('Policy Characteristics'!F:F,MATCH($C188,'Policy Characteristics'!$C:$C,0))),"",INDEX('Policy Characteristics'!F:F,MATCH($C188,'Policy Characteristics'!$C:$C,0)))</f>
        <v>0</v>
      </c>
      <c r="M188" s="206">
        <f>IF(ISBLANK(INDEX('Policy Characteristics'!G:G,MATCH($C188,'Policy Characteristics'!$C:$C,0))),"",INDEX('Policy Characteristics'!G:G,MATCH($C188,'Policy Characteristics'!$C:$C,0)))</f>
        <v>1</v>
      </c>
      <c r="N188" s="206">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75">
      <c r="A189" s="76" t="str">
        <f>IF(ISBLANK(INDEX('Policy Characteristics'!A:A,MATCH($C189,'Policy Characteristics'!$C:$C,0))),"",INDEX('Policy Characteristics'!A:A,MATCH($C189,'Policy Characteristics'!$C:$C,0)))</f>
        <v>Transportation</v>
      </c>
      <c r="B189" s="200"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1627</v>
      </c>
      <c r="H189" s="15">
        <v>2711</v>
      </c>
      <c r="I189" s="88" t="s">
        <v>43</v>
      </c>
      <c r="J189" s="202"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06">
        <f>IF(ISBLANK(INDEX('Policy Characteristics'!F:F,MATCH($C189,'Policy Characteristics'!$C:$C,0))),"",INDEX('Policy Characteristics'!F:F,MATCH($C189,'Policy Characteristics'!$C:$C,0)))</f>
        <v>0</v>
      </c>
      <c r="M189" s="206">
        <f>IF(ISBLANK(INDEX('Policy Characteristics'!G:G,MATCH($C189,'Policy Characteristics'!$C:$C,0))),"",INDEX('Policy Characteristics'!G:G,MATCH($C189,'Policy Characteristics'!$C:$C,0)))</f>
        <v>1</v>
      </c>
      <c r="N189" s="206">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75">
      <c r="A190" s="76" t="str">
        <f>IF(ISBLANK(INDEX('Policy Characteristics'!A:A,MATCH($C190,'Policy Characteristics'!$C:$C,0))),"",INDEX('Policy Characteristics'!A:A,MATCH($C190,'Policy Characteristics'!$C:$C,0)))</f>
        <v>Transportation</v>
      </c>
      <c r="B190" s="200"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02"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06">
        <f>IF(ISBLANK(INDEX('Policy Characteristics'!F:F,MATCH($C190,'Policy Characteristics'!$C:$C,0))),"",INDEX('Policy Characteristics'!F:F,MATCH($C190,'Policy Characteristics'!$C:$C,0)))</f>
        <v>0</v>
      </c>
      <c r="M190" s="206">
        <f>IF(ISBLANK(INDEX('Policy Characteristics'!G:G,MATCH($C190,'Policy Characteristics'!$C:$C,0))),"",INDEX('Policy Characteristics'!G:G,MATCH($C190,'Policy Characteristics'!$C:$C,0)))</f>
        <v>1</v>
      </c>
      <c r="N190" s="206">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75">
      <c r="A191" s="76" t="str">
        <f>IF(ISBLANK(INDEX('Policy Characteristics'!A:A,MATCH($C191,'Policy Characteristics'!$C:$C,0))),"",INDEX('Policy Characteristics'!A:A,MATCH($C191,'Policy Characteristics'!$C:$C,0)))</f>
        <v>Transportation</v>
      </c>
      <c r="B191" s="200"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1624</v>
      </c>
      <c r="H191" s="15">
        <v>2713</v>
      </c>
      <c r="I191" s="88" t="s">
        <v>43</v>
      </c>
      <c r="J191" s="202"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06">
        <f>IF(ISBLANK(INDEX('Policy Characteristics'!F:F,MATCH($C191,'Policy Characteristics'!$C:$C,0))),"",INDEX('Policy Characteristics'!F:F,MATCH($C191,'Policy Characteristics'!$C:$C,0)))</f>
        <v>0</v>
      </c>
      <c r="M191" s="206">
        <f>IF(ISBLANK(INDEX('Policy Characteristics'!G:G,MATCH($C191,'Policy Characteristics'!$C:$C,0))),"",INDEX('Policy Characteristics'!G:G,MATCH($C191,'Policy Characteristics'!$C:$C,0)))</f>
        <v>1</v>
      </c>
      <c r="N191" s="206">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75">
      <c r="A192" s="76" t="str">
        <f>IF(ISBLANK(INDEX('Policy Characteristics'!A:A,MATCH($C192,'Policy Characteristics'!$C:$C,0))),"",INDEX('Policy Characteristics'!A:A,MATCH($C192,'Policy Characteristics'!$C:$C,0)))</f>
        <v>Transportation</v>
      </c>
      <c r="B192" s="200"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1486</v>
      </c>
      <c r="H192" s="15">
        <v>2714</v>
      </c>
      <c r="I192" s="88" t="s">
        <v>44</v>
      </c>
      <c r="J192" s="202"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06">
        <f>IF(ISBLANK(INDEX('Policy Characteristics'!F:F,MATCH($C192,'Policy Characteristics'!$C:$C,0))),"",INDEX('Policy Characteristics'!F:F,MATCH($C192,'Policy Characteristics'!$C:$C,0)))</f>
        <v>0</v>
      </c>
      <c r="M192" s="206">
        <f>IF(ISBLANK(INDEX('Policy Characteristics'!G:G,MATCH($C192,'Policy Characteristics'!$C:$C,0))),"",INDEX('Policy Characteristics'!G:G,MATCH($C192,'Policy Characteristics'!$C:$C,0)))</f>
        <v>1</v>
      </c>
      <c r="N192" s="206">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75">
      <c r="A193" s="76" t="str">
        <f>IF(ISBLANK(INDEX('Policy Characteristics'!A:A,MATCH($C193,'Policy Characteristics'!$C:$C,0))),"",INDEX('Policy Characteristics'!A:A,MATCH($C193,'Policy Characteristics'!$C:$C,0)))</f>
        <v>Transportation</v>
      </c>
      <c r="B193" s="200"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1486</v>
      </c>
      <c r="H193" s="15">
        <v>2715</v>
      </c>
      <c r="I193" s="88" t="s">
        <v>44</v>
      </c>
      <c r="J193" s="202"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06">
        <f>IF(ISBLANK(INDEX('Policy Characteristics'!F:F,MATCH($C193,'Policy Characteristics'!$C:$C,0))),"",INDEX('Policy Characteristics'!F:F,MATCH($C193,'Policy Characteristics'!$C:$C,0)))</f>
        <v>0</v>
      </c>
      <c r="M193" s="206">
        <f>IF(ISBLANK(INDEX('Policy Characteristics'!G:G,MATCH($C193,'Policy Characteristics'!$C:$C,0))),"",INDEX('Policy Characteristics'!G:G,MATCH($C193,'Policy Characteristics'!$C:$C,0)))</f>
        <v>1</v>
      </c>
      <c r="N193" s="206">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75">
      <c r="A194" s="76" t="str">
        <f>IF(ISBLANK(INDEX('Policy Characteristics'!A:A,MATCH($C194,'Policy Characteristics'!$C:$C,0))),"",INDEX('Policy Characteristics'!A:A,MATCH($C194,'Policy Characteristics'!$C:$C,0)))</f>
        <v>Transportation</v>
      </c>
      <c r="B194" s="200"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02"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06">
        <f>IF(ISBLANK(INDEX('Policy Characteristics'!F:F,MATCH($C194,'Policy Characteristics'!$C:$C,0))),"",INDEX('Policy Characteristics'!F:F,MATCH($C194,'Policy Characteristics'!$C:$C,0)))</f>
        <v>0</v>
      </c>
      <c r="M194" s="206">
        <f>IF(ISBLANK(INDEX('Policy Characteristics'!G:G,MATCH($C194,'Policy Characteristics'!$C:$C,0))),"",INDEX('Policy Characteristics'!G:G,MATCH($C194,'Policy Characteristics'!$C:$C,0)))</f>
        <v>1</v>
      </c>
      <c r="N194" s="206">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75">
      <c r="A195" s="76" t="str">
        <f>IF(ISBLANK(INDEX('Policy Characteristics'!A:A,MATCH($C195,'Policy Characteristics'!$C:$C,0))),"",INDEX('Policy Characteristics'!A:A,MATCH($C195,'Policy Characteristics'!$C:$C,0)))</f>
        <v>Transportation</v>
      </c>
      <c r="B195" s="200"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02"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06">
        <f>IF(ISBLANK(INDEX('Policy Characteristics'!F:F,MATCH($C195,'Policy Characteristics'!$C:$C,0))),"",INDEX('Policy Characteristics'!F:F,MATCH($C195,'Policy Characteristics'!$C:$C,0)))</f>
        <v>0</v>
      </c>
      <c r="M195" s="206">
        <f>IF(ISBLANK(INDEX('Policy Characteristics'!G:G,MATCH($C195,'Policy Characteristics'!$C:$C,0))),"",INDEX('Policy Characteristics'!G:G,MATCH($C195,'Policy Characteristics'!$C:$C,0)))</f>
        <v>1</v>
      </c>
      <c r="N195" s="206">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75">
      <c r="A196" s="76" t="str">
        <f>IF(ISBLANK(INDEX('Policy Characteristics'!A:A,MATCH($C196,'Policy Characteristics'!$C:$C,0))),"",INDEX('Policy Characteristics'!A:A,MATCH($C196,'Policy Characteristics'!$C:$C,0)))</f>
        <v>Transportation</v>
      </c>
      <c r="B196" s="200"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1487</v>
      </c>
      <c r="H196" s="15">
        <v>2718</v>
      </c>
      <c r="I196" s="88" t="s">
        <v>44</v>
      </c>
      <c r="J196" s="202"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06">
        <f>IF(ISBLANK(INDEX('Policy Characteristics'!F:F,MATCH($C196,'Policy Characteristics'!$C:$C,0))),"",INDEX('Policy Characteristics'!F:F,MATCH($C196,'Policy Characteristics'!$C:$C,0)))</f>
        <v>0</v>
      </c>
      <c r="M196" s="206">
        <f>IF(ISBLANK(INDEX('Policy Characteristics'!G:G,MATCH($C196,'Policy Characteristics'!$C:$C,0))),"",INDEX('Policy Characteristics'!G:G,MATCH($C196,'Policy Characteristics'!$C:$C,0)))</f>
        <v>1</v>
      </c>
      <c r="N196" s="206">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75">
      <c r="A197" s="76" t="str">
        <f>IF(ISBLANK(INDEX('Policy Characteristics'!A:A,MATCH($C197,'Policy Characteristics'!$C:$C,0))),"",INDEX('Policy Characteristics'!A:A,MATCH($C197,'Policy Characteristics'!$C:$C,0)))</f>
        <v>Transportation</v>
      </c>
      <c r="B197" s="200"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1488</v>
      </c>
      <c r="H197" s="15">
        <v>2719</v>
      </c>
      <c r="I197" s="88" t="s">
        <v>44</v>
      </c>
      <c r="J197" s="202"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06">
        <f>IF(ISBLANK(INDEX('Policy Characteristics'!F:F,MATCH($C197,'Policy Characteristics'!$C:$C,0))),"",INDEX('Policy Characteristics'!F:F,MATCH($C197,'Policy Characteristics'!$C:$C,0)))</f>
        <v>0</v>
      </c>
      <c r="M197" s="206">
        <f>IF(ISBLANK(INDEX('Policy Characteristics'!G:G,MATCH($C197,'Policy Characteristics'!$C:$C,0))),"",INDEX('Policy Characteristics'!G:G,MATCH($C197,'Policy Characteristics'!$C:$C,0)))</f>
        <v>1</v>
      </c>
      <c r="N197" s="206">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75">
      <c r="A198" s="76" t="str">
        <f>IF(ISBLANK(INDEX('Policy Characteristics'!A:A,MATCH($C198,'Policy Characteristics'!$C:$C,0))),"",INDEX('Policy Characteristics'!A:A,MATCH($C198,'Policy Characteristics'!$C:$C,0)))</f>
        <v>Transportation</v>
      </c>
      <c r="B198" s="200"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02"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06">
        <f>IF(ISBLANK(INDEX('Policy Characteristics'!F:F,MATCH($C198,'Policy Characteristics'!$C:$C,0))),"",INDEX('Policy Characteristics'!F:F,MATCH($C198,'Policy Characteristics'!$C:$C,0)))</f>
        <v>0</v>
      </c>
      <c r="M198" s="206">
        <f>IF(ISBLANK(INDEX('Policy Characteristics'!G:G,MATCH($C198,'Policy Characteristics'!$C:$C,0))),"",INDEX('Policy Characteristics'!G:G,MATCH($C198,'Policy Characteristics'!$C:$C,0)))</f>
        <v>1</v>
      </c>
      <c r="N198" s="206">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75">
      <c r="A199" s="76" t="str">
        <f>IF(ISBLANK(INDEX('Policy Characteristics'!A:A,MATCH($C199,'Policy Characteristics'!$C:$C,0))),"",INDEX('Policy Characteristics'!A:A,MATCH($C199,'Policy Characteristics'!$C:$C,0)))</f>
        <v>Transportation</v>
      </c>
      <c r="B199" s="200"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02"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06">
        <f>IF(ISBLANK(INDEX('Policy Characteristics'!F:F,MATCH($C199,'Policy Characteristics'!$C:$C,0))),"",INDEX('Policy Characteristics'!F:F,MATCH($C199,'Policy Characteristics'!$C:$C,0)))</f>
        <v>0</v>
      </c>
      <c r="M199" s="206">
        <f>IF(ISBLANK(INDEX('Policy Characteristics'!G:G,MATCH($C199,'Policy Characteristics'!$C:$C,0))),"",INDEX('Policy Characteristics'!G:G,MATCH($C199,'Policy Characteristics'!$C:$C,0)))</f>
        <v>1</v>
      </c>
      <c r="N199" s="206">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Turning this policy lever on will edit the BAU assumptions for state-level minimum ZEV requirements. This is done by using different input data files for the model. In the United States model and in the various U.S. state models, turning this policy lever on reverses state-level Advanced Clean Cars and Advanced Clean Trucks requirements starting in 2025. This only has an effect if the state has adopted ACC or ACT.</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75">
      <c r="A200" s="76" t="str">
        <f>IF(ISBLANK(INDEX('Policy Characteristics'!A:A,MATCH($C200,'Policy Characteristics'!$C:$C,0))),"",INDEX('Policy Characteristics'!A:A,MATCH($C200,'Policy Characteristics'!$C:$C,0)))</f>
        <v>Buildings and Appliances</v>
      </c>
      <c r="B200" s="200"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13" t="s">
        <v>43</v>
      </c>
      <c r="J200" s="202"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05">
        <f>IF(ISBLANK(INDEX('Policy Characteristics'!F:F,MATCH($C200,'Policy Characteristics'!$C:$C,0))),"",INDEX('Policy Characteristics'!F:F,MATCH($C200,'Policy Characteristics'!$C:$C,0)))</f>
        <v>0</v>
      </c>
      <c r="M200" s="205">
        <f>IF(ISBLANK(INDEX('Policy Characteristics'!G:G,MATCH($C200,'Policy Characteristics'!$C:$C,0))),"",INDEX('Policy Characteristics'!G:G,MATCH($C200,'Policy Characteristics'!$C:$C,0)))</f>
        <v>1</v>
      </c>
      <c r="N200" s="205">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75">
      <c r="A201" s="76" t="str">
        <f>IF(ISBLANK(INDEX('Policy Characteristics'!A:A,MATCH($C201,'Policy Characteristics'!$C:$C,0))),"",INDEX('Policy Characteristics'!A:A,MATCH($C201,'Policy Characteristics'!$C:$C,0)))</f>
        <v>Buildings and Appliances</v>
      </c>
      <c r="B201" s="200"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13" t="s">
        <v>44</v>
      </c>
      <c r="J201" s="202"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05">
        <f>IF(ISBLANK(INDEX('Policy Characteristics'!F:F,MATCH($C201,'Policy Characteristics'!$C:$C,0))),"",INDEX('Policy Characteristics'!F:F,MATCH($C201,'Policy Characteristics'!$C:$C,0)))</f>
        <v>0</v>
      </c>
      <c r="M201" s="205">
        <f>IF(ISBLANK(INDEX('Policy Characteristics'!G:G,MATCH($C201,'Policy Characteristics'!$C:$C,0))),"",INDEX('Policy Characteristics'!G:G,MATCH($C201,'Policy Characteristics'!$C:$C,0)))</f>
        <v>1</v>
      </c>
      <c r="N201" s="205">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75">
      <c r="A202" s="76" t="str">
        <f>IF(ISBLANK(INDEX('Policy Characteristics'!A:A,MATCH($C202,'Policy Characteristics'!$C:$C,0))),"",INDEX('Policy Characteristics'!A:A,MATCH($C202,'Policy Characteristics'!$C:$C,0)))</f>
        <v>Buildings and Appliances</v>
      </c>
      <c r="B202" s="200"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13" t="s">
        <v>44</v>
      </c>
      <c r="J202" s="202"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05">
        <f>IF(ISBLANK(INDEX('Policy Characteristics'!F:F,MATCH($C202,'Policy Characteristics'!$C:$C,0))),"",INDEX('Policy Characteristics'!F:F,MATCH($C202,'Policy Characteristics'!$C:$C,0)))</f>
        <v>0</v>
      </c>
      <c r="M202" s="205">
        <f>IF(ISBLANK(INDEX('Policy Characteristics'!G:G,MATCH($C202,'Policy Characteristics'!$C:$C,0))),"",INDEX('Policy Characteristics'!G:G,MATCH($C202,'Policy Characteristics'!$C:$C,0)))</f>
        <v>1</v>
      </c>
      <c r="N202" s="205">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75">
      <c r="A203" s="76" t="str">
        <f>IF(ISBLANK(INDEX('Policy Characteristics'!A:A,MATCH($C203,'Policy Characteristics'!$C:$C,0))),"",INDEX('Policy Characteristics'!A:A,MATCH($C203,'Policy Characteristics'!$C:$C,0)))</f>
        <v>Buildings and Appliances</v>
      </c>
      <c r="B203" s="200"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13" t="s">
        <v>43</v>
      </c>
      <c r="J203" s="202"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05">
        <f>IF(ISBLANK(INDEX('Policy Characteristics'!F:F,MATCH($C203,'Policy Characteristics'!$C:$C,0))),"",INDEX('Policy Characteristics'!F:F,MATCH($C203,'Policy Characteristics'!$C:$C,0)))</f>
        <v>0</v>
      </c>
      <c r="M203" s="205">
        <f>IF(ISBLANK(INDEX('Policy Characteristics'!G:G,MATCH($C203,'Policy Characteristics'!$C:$C,0))),"",INDEX('Policy Characteristics'!G:G,MATCH($C203,'Policy Characteristics'!$C:$C,0)))</f>
        <v>1</v>
      </c>
      <c r="N203" s="205">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75">
      <c r="A204" s="76" t="str">
        <f>IF(ISBLANK(INDEX('Policy Characteristics'!A:A,MATCH($C204,'Policy Characteristics'!$C:$C,0))),"",INDEX('Policy Characteristics'!A:A,MATCH($C204,'Policy Characteristics'!$C:$C,0)))</f>
        <v>Buildings and Appliances</v>
      </c>
      <c r="B204" s="200"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13" t="s">
        <v>43</v>
      </c>
      <c r="J204" s="202"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05">
        <f>IF(ISBLANK(INDEX('Policy Characteristics'!F:F,MATCH($C204,'Policy Characteristics'!$C:$C,0))),"",INDEX('Policy Characteristics'!F:F,MATCH($C204,'Policy Characteristics'!$C:$C,0)))</f>
        <v>0</v>
      </c>
      <c r="M204" s="205">
        <f>IF(ISBLANK(INDEX('Policy Characteristics'!G:G,MATCH($C204,'Policy Characteristics'!$C:$C,0))),"",INDEX('Policy Characteristics'!G:G,MATCH($C204,'Policy Characteristics'!$C:$C,0)))</f>
        <v>1</v>
      </c>
      <c r="N204" s="205">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75">
      <c r="A205" s="76" t="str">
        <f>IF(ISBLANK(INDEX('Policy Characteristics'!A:A,MATCH($C205,'Policy Characteristics'!$C:$C,0))),"",INDEX('Policy Characteristics'!A:A,MATCH($C205,'Policy Characteristics'!$C:$C,0)))</f>
        <v>Buildings and Appliances</v>
      </c>
      <c r="B205" s="200"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13" t="s">
        <v>43</v>
      </c>
      <c r="J205" s="202"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05">
        <f>IF(ISBLANK(INDEX('Policy Characteristics'!F:F,MATCH($C205,'Policy Characteristics'!$C:$C,0))),"",INDEX('Policy Characteristics'!F:F,MATCH($C205,'Policy Characteristics'!$C:$C,0)))</f>
        <v>0</v>
      </c>
      <c r="M205" s="205">
        <f>IF(ISBLANK(INDEX('Policy Characteristics'!G:G,MATCH($C205,'Policy Characteristics'!$C:$C,0))),"",INDEX('Policy Characteristics'!G:G,MATCH($C205,'Policy Characteristics'!$C:$C,0)))</f>
        <v>1</v>
      </c>
      <c r="N205" s="205">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75">
      <c r="A206" s="76" t="str">
        <f>IF(ISBLANK(INDEX('Policy Characteristics'!A:A,MATCH($C206,'Policy Characteristics'!$C:$C,0))),"",INDEX('Policy Characteristics'!A:A,MATCH($C206,'Policy Characteristics'!$C:$C,0)))</f>
        <v>Buildings and Appliances</v>
      </c>
      <c r="B206" s="200"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13" t="s">
        <v>44</v>
      </c>
      <c r="J206" s="202"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05">
        <f>IF(ISBLANK(INDEX('Policy Characteristics'!F:F,MATCH($C206,'Policy Characteristics'!$C:$C,0))),"",INDEX('Policy Characteristics'!F:F,MATCH($C206,'Policy Characteristics'!$C:$C,0)))</f>
        <v>0</v>
      </c>
      <c r="M206" s="205">
        <f>IF(ISBLANK(INDEX('Policy Characteristics'!G:G,MATCH($C206,'Policy Characteristics'!$C:$C,0))),"",INDEX('Policy Characteristics'!G:G,MATCH($C206,'Policy Characteristics'!$C:$C,0)))</f>
        <v>1</v>
      </c>
      <c r="N206" s="205">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75">
      <c r="A207" s="76" t="str">
        <f>IF(ISBLANK(INDEX('Policy Characteristics'!A:A,MATCH($C207,'Policy Characteristics'!$C:$C,0))),"",INDEX('Policy Characteristics'!A:A,MATCH($C207,'Policy Characteristics'!$C:$C,0)))</f>
        <v>Buildings and Appliances</v>
      </c>
      <c r="B207" s="200"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13" t="s">
        <v>44</v>
      </c>
      <c r="J207" s="202"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05">
        <f>IF(ISBLANK(INDEX('Policy Characteristics'!F:F,MATCH($C207,'Policy Characteristics'!$C:$C,0))),"",INDEX('Policy Characteristics'!F:F,MATCH($C207,'Policy Characteristics'!$C:$C,0)))</f>
        <v>0</v>
      </c>
      <c r="M207" s="205">
        <f>IF(ISBLANK(INDEX('Policy Characteristics'!G:G,MATCH($C207,'Policy Characteristics'!$C:$C,0))),"",INDEX('Policy Characteristics'!G:G,MATCH($C207,'Policy Characteristics'!$C:$C,0)))</f>
        <v>1</v>
      </c>
      <c r="N207" s="205">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75">
      <c r="A208" s="76" t="str">
        <f>IF(ISBLANK(INDEX('Policy Characteristics'!A:A,MATCH($C208,'Policy Characteristics'!$C:$C,0))),"",INDEX('Policy Characteristics'!A:A,MATCH($C208,'Policy Characteristics'!$C:$C,0)))</f>
        <v>Buildings and Appliances</v>
      </c>
      <c r="B208" s="200"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13" t="s">
        <v>43</v>
      </c>
      <c r="J208" s="202"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05">
        <f>IF(ISBLANK(INDEX('Policy Characteristics'!F:F,MATCH($C208,'Policy Characteristics'!$C:$C,0))),"",INDEX('Policy Characteristics'!F:F,MATCH($C208,'Policy Characteristics'!$C:$C,0)))</f>
        <v>0</v>
      </c>
      <c r="M208" s="205">
        <f>IF(ISBLANK(INDEX('Policy Characteristics'!G:G,MATCH($C208,'Policy Characteristics'!$C:$C,0))),"",INDEX('Policy Characteristics'!G:G,MATCH($C208,'Policy Characteristics'!$C:$C,0)))</f>
        <v>1</v>
      </c>
      <c r="N208" s="205">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75">
      <c r="A209" s="76" t="str">
        <f>IF(ISBLANK(INDEX('Policy Characteristics'!A:A,MATCH($C209,'Policy Characteristics'!$C:$C,0))),"",INDEX('Policy Characteristics'!A:A,MATCH($C209,'Policy Characteristics'!$C:$C,0)))</f>
        <v>Buildings and Appliances</v>
      </c>
      <c r="B209" s="200"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13" t="s">
        <v>43</v>
      </c>
      <c r="J209" s="202"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05">
        <f>IF(ISBLANK(INDEX('Policy Characteristics'!F:F,MATCH($C209,'Policy Characteristics'!$C:$C,0))),"",INDEX('Policy Characteristics'!F:F,MATCH($C209,'Policy Characteristics'!$C:$C,0)))</f>
        <v>0</v>
      </c>
      <c r="M209" s="205">
        <f>IF(ISBLANK(INDEX('Policy Characteristics'!G:G,MATCH($C209,'Policy Characteristics'!$C:$C,0))),"",INDEX('Policy Characteristics'!G:G,MATCH($C209,'Policy Characteristics'!$C:$C,0)))</f>
        <v>1</v>
      </c>
      <c r="N209" s="205">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75">
      <c r="A210" s="76" t="str">
        <f>IF(ISBLANK(INDEX('Policy Characteristics'!A:A,MATCH($C210,'Policy Characteristics'!$C:$C,0))),"",INDEX('Policy Characteristics'!A:A,MATCH($C210,'Policy Characteristics'!$C:$C,0)))</f>
        <v>Buildings and Appliances</v>
      </c>
      <c r="B210" s="200"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13" t="s">
        <v>43</v>
      </c>
      <c r="J210" s="202"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05">
        <f>IF(ISBLANK(INDEX('Policy Characteristics'!F:F,MATCH($C210,'Policy Characteristics'!$C:$C,0))),"",INDEX('Policy Characteristics'!F:F,MATCH($C210,'Policy Characteristics'!$C:$C,0)))</f>
        <v>0</v>
      </c>
      <c r="M210" s="205">
        <f>IF(ISBLANK(INDEX('Policy Characteristics'!G:G,MATCH($C210,'Policy Characteristics'!$C:$C,0))),"",INDEX('Policy Characteristics'!G:G,MATCH($C210,'Policy Characteristics'!$C:$C,0)))</f>
        <v>1</v>
      </c>
      <c r="N210" s="205">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75">
      <c r="A211" s="76" t="str">
        <f>IF(ISBLANK(INDEX('Policy Characteristics'!A:A,MATCH($C211,'Policy Characteristics'!$C:$C,0))),"",INDEX('Policy Characteristics'!A:A,MATCH($C211,'Policy Characteristics'!$C:$C,0)))</f>
        <v>Buildings and Appliances</v>
      </c>
      <c r="B211" s="200"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13" t="s">
        <v>44</v>
      </c>
      <c r="J211" s="202"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05">
        <f>IF(ISBLANK(INDEX('Policy Characteristics'!F:F,MATCH($C211,'Policy Characteristics'!$C:$C,0))),"",INDEX('Policy Characteristics'!F:F,MATCH($C211,'Policy Characteristics'!$C:$C,0)))</f>
        <v>0</v>
      </c>
      <c r="M211" s="205">
        <f>IF(ISBLANK(INDEX('Policy Characteristics'!G:G,MATCH($C211,'Policy Characteristics'!$C:$C,0))),"",INDEX('Policy Characteristics'!G:G,MATCH($C211,'Policy Characteristics'!$C:$C,0)))</f>
        <v>1</v>
      </c>
      <c r="N211" s="205">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75">
      <c r="A212" s="76" t="str">
        <f>IF(ISBLANK(INDEX('Policy Characteristics'!A:A,MATCH($C212,'Policy Characteristics'!$C:$C,0))),"",INDEX('Policy Characteristics'!A:A,MATCH($C212,'Policy Characteristics'!$C:$C,0)))</f>
        <v>Buildings and Appliances</v>
      </c>
      <c r="B212" s="200"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13" t="s">
        <v>44</v>
      </c>
      <c r="J212" s="202"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05">
        <f>IF(ISBLANK(INDEX('Policy Characteristics'!F:F,MATCH($C212,'Policy Characteristics'!$C:$C,0))),"",INDEX('Policy Characteristics'!F:F,MATCH($C212,'Policy Characteristics'!$C:$C,0)))</f>
        <v>0</v>
      </c>
      <c r="M212" s="205">
        <f>IF(ISBLANK(INDEX('Policy Characteristics'!G:G,MATCH($C212,'Policy Characteristics'!$C:$C,0))),"",INDEX('Policy Characteristics'!G:G,MATCH($C212,'Policy Characteristics'!$C:$C,0)))</f>
        <v>1</v>
      </c>
      <c r="N212" s="205">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75">
      <c r="A213" s="76" t="str">
        <f>IF(ISBLANK(INDEX('Policy Characteristics'!A:A,MATCH($C213,'Policy Characteristics'!$C:$C,0))),"",INDEX('Policy Characteristics'!A:A,MATCH($C213,'Policy Characteristics'!$C:$C,0)))</f>
        <v>Buildings and Appliances</v>
      </c>
      <c r="B213" s="200"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13" t="s">
        <v>43</v>
      </c>
      <c r="J213" s="202"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05">
        <f>IF(ISBLANK(INDEX('Policy Characteristics'!F:F,MATCH($C213,'Policy Characteristics'!$C:$C,0))),"",INDEX('Policy Characteristics'!F:F,MATCH($C213,'Policy Characteristics'!$C:$C,0)))</f>
        <v>0</v>
      </c>
      <c r="M213" s="205">
        <f>IF(ISBLANK(INDEX('Policy Characteristics'!G:G,MATCH($C213,'Policy Characteristics'!$C:$C,0))),"",INDEX('Policy Characteristics'!G:G,MATCH($C213,'Policy Characteristics'!$C:$C,0)))</f>
        <v>1</v>
      </c>
      <c r="N213" s="205">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75">
      <c r="A214" s="76" t="str">
        <f>IF(ISBLANK(INDEX('Policy Characteristics'!A:A,MATCH($C214,'Policy Characteristics'!$C:$C,0))),"",INDEX('Policy Characteristics'!A:A,MATCH($C214,'Policy Characteristics'!$C:$C,0)))</f>
        <v>Buildings and Appliances</v>
      </c>
      <c r="B214" s="200"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13" t="s">
        <v>43</v>
      </c>
      <c r="J214" s="202"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05">
        <f>IF(ISBLANK(INDEX('Policy Characteristics'!F:F,MATCH($C214,'Policy Characteristics'!$C:$C,0))),"",INDEX('Policy Characteristics'!F:F,MATCH($C214,'Policy Characteristics'!$C:$C,0)))</f>
        <v>0</v>
      </c>
      <c r="M214" s="205">
        <f>IF(ISBLANK(INDEX('Policy Characteristics'!G:G,MATCH($C214,'Policy Characteristics'!$C:$C,0))),"",INDEX('Policy Characteristics'!G:G,MATCH($C214,'Policy Characteristics'!$C:$C,0)))</f>
        <v>1</v>
      </c>
      <c r="N214" s="205">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Texas, the share of electricity among fuels used for heating in urban, residential buildings will rise from 30% to 48% through 2050.//**Urban Residential Appliances:** In the BAU case, in Texas, the share of electricity among fuels used for appliances in urban, residential buildings will rise from 51% to 52% through 2050.//**Urban Residential Other Components:** In the United States, the share of electricity among fuels used by other components in urban, residential buildings is 100%.//**Rural Residential Heating:** In the BAU case, in Texas, the share of electricity among fuels used for heating in rural, residential buildings will rise from 30% to 48% through 2050.//**Rural Residential Appliances:** In the BAU case, in Texas, the share of electricity among fuels used for appliances in rural, residential buildings will rise from 51% to 52% through 2050.//**Rural Residential Other Components:** In the United States, the share of electricity among fuels used by other components in rural, residential buildings is 100%.//**Commercial Heating:** In the BAU case, in Texas, the share of electricity among fuels used for heating in commercial buildings will rise from 8% to 9% through 2050.//**Comercial Appliances:** In the BAU case, in Texas, the share of electricity among fuels used for appliances in commercial buildings will fall from 53% to 49% through 2050.//**Comercial Other Components:** In the BAU case, in Texas, the share of electricity among fuels used for other components in commercial buildings will rise from 70% to 79%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75">
      <c r="A215" s="76" t="str">
        <f>IF(ISBLANK(INDEX('Policy Characteristics'!A:A,MATCH($C215,'Policy Characteristics'!$C:$C,0))),"",INDEX('Policy Characteristics'!A:A,MATCH($C215,'Policy Characteristics'!$C:$C,0)))</f>
        <v>Buildings and Appliances</v>
      </c>
      <c r="B215" s="200"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13" t="s">
        <v>43</v>
      </c>
      <c r="J215" s="202"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05">
        <f>IF(ISBLANK(INDEX('Policy Characteristics'!F:F,MATCH($C215,'Policy Characteristics'!$C:$C,0))),"",INDEX('Policy Characteristics'!F:F,MATCH($C215,'Policy Characteristics'!$C:$C,0)))</f>
        <v>0</v>
      </c>
      <c r="M215" s="205">
        <f>IF(ISBLANK(INDEX('Policy Characteristics'!G:G,MATCH($C215,'Policy Characteristics'!$C:$C,0))),"",INDEX('Policy Characteristics'!G:G,MATCH($C215,'Policy Characteristics'!$C:$C,0)))</f>
        <v>0.75</v>
      </c>
      <c r="N215" s="205">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75">
      <c r="A216" s="76" t="str">
        <f>IF(ISBLANK(INDEX('Policy Characteristics'!A:A,MATCH($C216,'Policy Characteristics'!$C:$C,0))),"",INDEX('Policy Characteristics'!A:A,MATCH($C216,'Policy Characteristics'!$C:$C,0)))</f>
        <v>Buildings and Appliances</v>
      </c>
      <c r="B216" s="200"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13" t="s">
        <v>43</v>
      </c>
      <c r="J216" s="202"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05">
        <f>IF(ISBLANK(INDEX('Policy Characteristics'!F:F,MATCH($C216,'Policy Characteristics'!$C:$C,0))),"",INDEX('Policy Characteristics'!F:F,MATCH($C216,'Policy Characteristics'!$C:$C,0)))</f>
        <v>0</v>
      </c>
      <c r="M216" s="205">
        <f>IF(ISBLANK(INDEX('Policy Characteristics'!G:G,MATCH($C216,'Policy Characteristics'!$C:$C,0))),"",INDEX('Policy Characteristics'!G:G,MATCH($C216,'Policy Characteristics'!$C:$C,0)))</f>
        <v>0.75</v>
      </c>
      <c r="N216" s="205">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75">
      <c r="A217" s="76" t="str">
        <f>IF(ISBLANK(INDEX('Policy Characteristics'!A:A,MATCH($C217,'Policy Characteristics'!$C:$C,0))),"",INDEX('Policy Characteristics'!A:A,MATCH($C217,'Policy Characteristics'!$C:$C,0)))</f>
        <v>Buildings and Appliances</v>
      </c>
      <c r="B217" s="200"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13" t="s">
        <v>43</v>
      </c>
      <c r="J217" s="202"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05">
        <f>IF(ISBLANK(INDEX('Policy Characteristics'!F:F,MATCH($C217,'Policy Characteristics'!$C:$C,0))),"",INDEX('Policy Characteristics'!F:F,MATCH($C217,'Policy Characteristics'!$C:$C,0)))</f>
        <v>0</v>
      </c>
      <c r="M217" s="205">
        <f>IF(ISBLANK(INDEX('Policy Characteristics'!G:G,MATCH($C217,'Policy Characteristics'!$C:$C,0))),"",INDEX('Policy Characteristics'!G:G,MATCH($C217,'Policy Characteristics'!$C:$C,0)))</f>
        <v>0.75</v>
      </c>
      <c r="N217" s="205">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75">
      <c r="A218" s="76" t="str">
        <f>IF(ISBLANK(INDEX('Policy Characteristics'!A:A,MATCH($C218,'Policy Characteristics'!$C:$C,0))),"",INDEX('Policy Characteristics'!A:A,MATCH($C218,'Policy Characteristics'!$C:$C,0)))</f>
        <v>Buildings and Appliances</v>
      </c>
      <c r="B218" s="200"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13" t="s">
        <v>43</v>
      </c>
      <c r="J218" s="202"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05">
        <f>IF(ISBLANK(INDEX('Policy Characteristics'!F:F,MATCH($C218,'Policy Characteristics'!$C:$C,0))),"",INDEX('Policy Characteristics'!F:F,MATCH($C218,'Policy Characteristics'!$C:$C,0)))</f>
        <v>0</v>
      </c>
      <c r="M218" s="205">
        <f>IF(ISBLANK(INDEX('Policy Characteristics'!G:G,MATCH($C218,'Policy Characteristics'!$C:$C,0))),"",INDEX('Policy Characteristics'!G:G,MATCH($C218,'Policy Characteristics'!$C:$C,0)))</f>
        <v>0.75</v>
      </c>
      <c r="N218" s="205">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75">
      <c r="A219" s="76" t="str">
        <f>IF(ISBLANK(INDEX('Policy Characteristics'!A:A,MATCH($C219,'Policy Characteristics'!$C:$C,0))),"",INDEX('Policy Characteristics'!A:A,MATCH($C219,'Policy Characteristics'!$C:$C,0)))</f>
        <v>Buildings and Appliances</v>
      </c>
      <c r="B219" s="200"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13" t="s">
        <v>43</v>
      </c>
      <c r="J219" s="202"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05">
        <f>IF(ISBLANK(INDEX('Policy Characteristics'!F:F,MATCH($C219,'Policy Characteristics'!$C:$C,0))),"",INDEX('Policy Characteristics'!F:F,MATCH($C219,'Policy Characteristics'!$C:$C,0)))</f>
        <v>0</v>
      </c>
      <c r="M219" s="205">
        <f>IF(ISBLANK(INDEX('Policy Characteristics'!G:G,MATCH($C219,'Policy Characteristics'!$C:$C,0))),"",INDEX('Policy Characteristics'!G:G,MATCH($C219,'Policy Characteristics'!$C:$C,0)))</f>
        <v>0.75</v>
      </c>
      <c r="N219" s="205">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75">
      <c r="A220" s="76" t="str">
        <f>IF(ISBLANK(INDEX('Policy Characteristics'!A:A,MATCH($C220,'Policy Characteristics'!$C:$C,0))),"",INDEX('Policy Characteristics'!A:A,MATCH($C220,'Policy Characteristics'!$C:$C,0)))</f>
        <v>Buildings and Appliances</v>
      </c>
      <c r="B220" s="200"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13" t="s">
        <v>43</v>
      </c>
      <c r="J220" s="202"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05">
        <f>IF(ISBLANK(INDEX('Policy Characteristics'!F:F,MATCH($C220,'Policy Characteristics'!$C:$C,0))),"",INDEX('Policy Characteristics'!F:F,MATCH($C220,'Policy Characteristics'!$C:$C,0)))</f>
        <v>0</v>
      </c>
      <c r="M220" s="205">
        <f>IF(ISBLANK(INDEX('Policy Characteristics'!G:G,MATCH($C220,'Policy Characteristics'!$C:$C,0))),"",INDEX('Policy Characteristics'!G:G,MATCH($C220,'Policy Characteristics'!$C:$C,0)))</f>
        <v>0.75</v>
      </c>
      <c r="N220" s="205">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75">
      <c r="A221" s="76" t="str">
        <f>IF(ISBLANK(INDEX('Policy Characteristics'!A:A,MATCH($C221,'Policy Characteristics'!$C:$C,0))),"",INDEX('Policy Characteristics'!A:A,MATCH($C221,'Policy Characteristics'!$C:$C,0)))</f>
        <v>Buildings and Appliances</v>
      </c>
      <c r="B221" s="200"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13" t="s">
        <v>43</v>
      </c>
      <c r="J221" s="202"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05">
        <f>IF(ISBLANK(INDEX('Policy Characteristics'!F:F,MATCH($C221,'Policy Characteristics'!$C:$C,0))),"",INDEX('Policy Characteristics'!F:F,MATCH($C221,'Policy Characteristics'!$C:$C,0)))</f>
        <v>0</v>
      </c>
      <c r="M221" s="205">
        <f>IF(ISBLANK(INDEX('Policy Characteristics'!G:G,MATCH($C221,'Policy Characteristics'!$C:$C,0))),"",INDEX('Policy Characteristics'!G:G,MATCH($C221,'Policy Characteristics'!$C:$C,0)))</f>
        <v>0.75</v>
      </c>
      <c r="N221" s="205">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75">
      <c r="A222" s="76" t="str">
        <f>IF(ISBLANK(INDEX('Policy Characteristics'!A:A,MATCH($C222,'Policy Characteristics'!$C:$C,0))),"",INDEX('Policy Characteristics'!A:A,MATCH($C222,'Policy Characteristics'!$C:$C,0)))</f>
        <v>Buildings and Appliances</v>
      </c>
      <c r="B222" s="200"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13" t="s">
        <v>43</v>
      </c>
      <c r="J222" s="202"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05">
        <f>IF(ISBLANK(INDEX('Policy Characteristics'!F:F,MATCH($C222,'Policy Characteristics'!$C:$C,0))),"",INDEX('Policy Characteristics'!F:F,MATCH($C222,'Policy Characteristics'!$C:$C,0)))</f>
        <v>0</v>
      </c>
      <c r="M222" s="205">
        <f>IF(ISBLANK(INDEX('Policy Characteristics'!G:G,MATCH($C222,'Policy Characteristics'!$C:$C,0))),"",INDEX('Policy Characteristics'!G:G,MATCH($C222,'Policy Characteristics'!$C:$C,0)))</f>
        <v>0.75</v>
      </c>
      <c r="N222" s="205">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75">
      <c r="A223" s="76" t="str">
        <f>IF(ISBLANK(INDEX('Policy Characteristics'!A:A,MATCH($C223,'Policy Characteristics'!$C:$C,0))),"",INDEX('Policy Characteristics'!A:A,MATCH($C223,'Policy Characteristics'!$C:$C,0)))</f>
        <v>Buildings and Appliances</v>
      </c>
      <c r="B223" s="200"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13" t="s">
        <v>43</v>
      </c>
      <c r="J223" s="202"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05">
        <f>IF(ISBLANK(INDEX('Policy Characteristics'!F:F,MATCH($C223,'Policy Characteristics'!$C:$C,0))),"",INDEX('Policy Characteristics'!F:F,MATCH($C223,'Policy Characteristics'!$C:$C,0)))</f>
        <v>0</v>
      </c>
      <c r="M223" s="205">
        <f>IF(ISBLANK(INDEX('Policy Characteristics'!G:G,MATCH($C223,'Policy Characteristics'!$C:$C,0))),"",INDEX('Policy Characteristics'!G:G,MATCH($C223,'Policy Characteristics'!$C:$C,0)))</f>
        <v>0.75</v>
      </c>
      <c r="N223" s="205">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75">
      <c r="A224" s="76" t="str">
        <f>IF(ISBLANK(INDEX('Policy Characteristics'!A:A,MATCH($C224,'Policy Characteristics'!$C:$C,0))),"",INDEX('Policy Characteristics'!A:A,MATCH($C224,'Policy Characteristics'!$C:$C,0)))</f>
        <v>Buildings and Appliances</v>
      </c>
      <c r="B224" s="200"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13" t="s">
        <v>43</v>
      </c>
      <c r="J224" s="202"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05">
        <f>IF(ISBLANK(INDEX('Policy Characteristics'!F:F,MATCH($C224,'Policy Characteristics'!$C:$C,0))),"",INDEX('Policy Characteristics'!F:F,MATCH($C224,'Policy Characteristics'!$C:$C,0)))</f>
        <v>0</v>
      </c>
      <c r="M224" s="205">
        <f>IF(ISBLANK(INDEX('Policy Characteristics'!G:G,MATCH($C224,'Policy Characteristics'!$C:$C,0))),"",INDEX('Policy Characteristics'!G:G,MATCH($C224,'Policy Characteristics'!$C:$C,0)))</f>
        <v>0.75</v>
      </c>
      <c r="N224" s="205">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75">
      <c r="A225" s="76" t="str">
        <f>IF(ISBLANK(INDEX('Policy Characteristics'!A:A,MATCH($C225,'Policy Characteristics'!$C:$C,0))),"",INDEX('Policy Characteristics'!A:A,MATCH($C225,'Policy Characteristics'!$C:$C,0)))</f>
        <v>Buildings and Appliances</v>
      </c>
      <c r="B225" s="200"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13" t="s">
        <v>43</v>
      </c>
      <c r="J225" s="202"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05">
        <f>IF(ISBLANK(INDEX('Policy Characteristics'!F:F,MATCH($C225,'Policy Characteristics'!$C:$C,0))),"",INDEX('Policy Characteristics'!F:F,MATCH($C225,'Policy Characteristics'!$C:$C,0)))</f>
        <v>0</v>
      </c>
      <c r="M225" s="205">
        <f>IF(ISBLANK(INDEX('Policy Characteristics'!G:G,MATCH($C225,'Policy Characteristics'!$C:$C,0))),"",INDEX('Policy Characteristics'!G:G,MATCH($C225,'Policy Characteristics'!$C:$C,0)))</f>
        <v>0.75</v>
      </c>
      <c r="N225" s="205">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75">
      <c r="A226" s="76" t="str">
        <f>IF(ISBLANK(INDEX('Policy Characteristics'!A:A,MATCH($C226,'Policy Characteristics'!$C:$C,0))),"",INDEX('Policy Characteristics'!A:A,MATCH($C226,'Policy Characteristics'!$C:$C,0)))</f>
        <v>Buildings and Appliances</v>
      </c>
      <c r="B226" s="200"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13" t="s">
        <v>43</v>
      </c>
      <c r="J226" s="202"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05">
        <f>IF(ISBLANK(INDEX('Policy Characteristics'!F:F,MATCH($C226,'Policy Characteristics'!$C:$C,0))),"",INDEX('Policy Characteristics'!F:F,MATCH($C226,'Policy Characteristics'!$C:$C,0)))</f>
        <v>0</v>
      </c>
      <c r="M226" s="205">
        <f>IF(ISBLANK(INDEX('Policy Characteristics'!G:G,MATCH($C226,'Policy Characteristics'!$C:$C,0))),"",INDEX('Policy Characteristics'!G:G,MATCH($C226,'Policy Characteristics'!$C:$C,0)))</f>
        <v>0.75</v>
      </c>
      <c r="N226" s="205">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75">
      <c r="A227" s="76" t="str">
        <f>IF(ISBLANK(INDEX('Policy Characteristics'!A:A,MATCH($C227,'Policy Characteristics'!$C:$C,0))),"",INDEX('Policy Characteristics'!A:A,MATCH($C227,'Policy Characteristics'!$C:$C,0)))</f>
        <v>Buildings and Appliances</v>
      </c>
      <c r="B227" s="200"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13" t="s">
        <v>43</v>
      </c>
      <c r="J227" s="202"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05">
        <f>IF(ISBLANK(INDEX('Policy Characteristics'!F:F,MATCH($C227,'Policy Characteristics'!$C:$C,0))),"",INDEX('Policy Characteristics'!F:F,MATCH($C227,'Policy Characteristics'!$C:$C,0)))</f>
        <v>0</v>
      </c>
      <c r="M227" s="205">
        <f>IF(ISBLANK(INDEX('Policy Characteristics'!G:G,MATCH($C227,'Policy Characteristics'!$C:$C,0))),"",INDEX('Policy Characteristics'!G:G,MATCH($C227,'Policy Characteristics'!$C:$C,0)))</f>
        <v>0.75</v>
      </c>
      <c r="N227" s="205">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75">
      <c r="A228" s="76" t="str">
        <f>IF(ISBLANK(INDEX('Policy Characteristics'!A:A,MATCH($C228,'Policy Characteristics'!$C:$C,0))),"",INDEX('Policy Characteristics'!A:A,MATCH($C228,'Policy Characteristics'!$C:$C,0)))</f>
        <v>Buildings and Appliances</v>
      </c>
      <c r="B228" s="200"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13" t="s">
        <v>43</v>
      </c>
      <c r="J228" s="202"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05">
        <f>IF(ISBLANK(INDEX('Policy Characteristics'!F:F,MATCH($C228,'Policy Characteristics'!$C:$C,0))),"",INDEX('Policy Characteristics'!F:F,MATCH($C228,'Policy Characteristics'!$C:$C,0)))</f>
        <v>0</v>
      </c>
      <c r="M228" s="205">
        <f>IF(ISBLANK(INDEX('Policy Characteristics'!G:G,MATCH($C228,'Policy Characteristics'!$C:$C,0))),"",INDEX('Policy Characteristics'!G:G,MATCH($C228,'Policy Characteristics'!$C:$C,0)))</f>
        <v>0.75</v>
      </c>
      <c r="N228" s="205">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75">
      <c r="A229" s="76" t="str">
        <f>IF(ISBLANK(INDEX('Policy Characteristics'!A:A,MATCH($C229,'Policy Characteristics'!$C:$C,0))),"",INDEX('Policy Characteristics'!A:A,MATCH($C229,'Policy Characteristics'!$C:$C,0)))</f>
        <v>Buildings and Appliances</v>
      </c>
      <c r="B229" s="200"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13" t="s">
        <v>43</v>
      </c>
      <c r="J229" s="202"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05">
        <f>IF(ISBLANK(INDEX('Policy Characteristics'!F:F,MATCH($C229,'Policy Characteristics'!$C:$C,0))),"",INDEX('Policy Characteristics'!F:F,MATCH($C229,'Policy Characteristics'!$C:$C,0)))</f>
        <v>0</v>
      </c>
      <c r="M229" s="205">
        <f>IF(ISBLANK(INDEX('Policy Characteristics'!G:G,MATCH($C229,'Policy Characteristics'!$C:$C,0))),"",INDEX('Policy Characteristics'!G:G,MATCH($C229,'Policy Characteristics'!$C:$C,0)))</f>
        <v>0.75</v>
      </c>
      <c r="N229" s="205">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75">
      <c r="A230" s="76" t="str">
        <f>IF(ISBLANK(INDEX('Policy Characteristics'!A:A,MATCH($C230,'Policy Characteristics'!$C:$C,0))),"",INDEX('Policy Characteristics'!A:A,MATCH($C230,'Policy Characteristics'!$C:$C,0)))</f>
        <v>Buildings and Appliances</v>
      </c>
      <c r="B230" s="200"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13" t="s">
        <v>43</v>
      </c>
      <c r="J230" s="202"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05">
        <f>IF(ISBLANK(INDEX('Policy Characteristics'!F:F,MATCH($C230,'Policy Characteristics'!$C:$C,0))),"",INDEX('Policy Characteristics'!F:F,MATCH($C230,'Policy Characteristics'!$C:$C,0)))</f>
        <v>0</v>
      </c>
      <c r="M230" s="205">
        <f>IF(ISBLANK(INDEX('Policy Characteristics'!G:G,MATCH($C230,'Policy Characteristics'!$C:$C,0))),"",INDEX('Policy Characteristics'!G:G,MATCH($C230,'Policy Characteristics'!$C:$C,0)))</f>
        <v>0.75</v>
      </c>
      <c r="N230" s="205">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75">
      <c r="A231" s="76" t="str">
        <f>IF(ISBLANK(INDEX('Policy Characteristics'!A:A,MATCH($C231,'Policy Characteristics'!$C:$C,0))),"",INDEX('Policy Characteristics'!A:A,MATCH($C231,'Policy Characteristics'!$C:$C,0)))</f>
        <v>Buildings and Appliances</v>
      </c>
      <c r="B231" s="200"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13" t="s">
        <v>43</v>
      </c>
      <c r="J231" s="202"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05">
        <f>IF(ISBLANK(INDEX('Policy Characteristics'!F:F,MATCH($C231,'Policy Characteristics'!$C:$C,0))),"",INDEX('Policy Characteristics'!F:F,MATCH($C231,'Policy Characteristics'!$C:$C,0)))</f>
        <v>0</v>
      </c>
      <c r="M231" s="205">
        <f>IF(ISBLANK(INDEX('Policy Characteristics'!G:G,MATCH($C231,'Policy Characteristics'!$C:$C,0))),"",INDEX('Policy Characteristics'!G:G,MATCH($C231,'Policy Characteristics'!$C:$C,0)))</f>
        <v>0.75</v>
      </c>
      <c r="N231" s="205">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75">
      <c r="A232" s="76" t="str">
        <f>IF(ISBLANK(INDEX('Policy Characteristics'!A:A,MATCH($C232,'Policy Characteristics'!$C:$C,0))),"",INDEX('Policy Characteristics'!A:A,MATCH($C232,'Policy Characteristics'!$C:$C,0)))</f>
        <v>Buildings and Appliances</v>
      </c>
      <c r="B232" s="200"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13" t="s">
        <v>43</v>
      </c>
      <c r="J232" s="202"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05">
        <f>IF(ISBLANK(INDEX('Policy Characteristics'!F:F,MATCH($C232,'Policy Characteristics'!$C:$C,0))),"",INDEX('Policy Characteristics'!F:F,MATCH($C232,'Policy Characteristics'!$C:$C,0)))</f>
        <v>0</v>
      </c>
      <c r="M232" s="205">
        <f>IF(ISBLANK(INDEX('Policy Characteristics'!G:G,MATCH($C232,'Policy Characteristics'!$C:$C,0))),"",INDEX('Policy Characteristics'!G:G,MATCH($C232,'Policy Characteristics'!$C:$C,0)))</f>
        <v>0.75</v>
      </c>
      <c r="N232" s="205">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75">
      <c r="A233" s="76" t="str">
        <f>IF(ISBLANK(INDEX('Policy Characteristics'!A:A,MATCH($C233,'Policy Characteristics'!$C:$C,0))),"",INDEX('Policy Characteristics'!A:A,MATCH($C233,'Policy Characteristics'!$C:$C,0)))</f>
        <v>Buildings and Appliances</v>
      </c>
      <c r="B233" s="200" t="str">
        <f>IF(ISBLANK(INDEX('Policy Characteristics'!B:B,MATCH($C233,'Policy Characteristics'!$C:$C,0))),"",INDEX('Policy Characteristics'!B:B,MATCH($C233,'Policy Characteristics'!$C:$C,0)))</f>
        <v>Contractor Training</v>
      </c>
      <c r="C233" t="s">
        <v>7</v>
      </c>
      <c r="D233" s="88"/>
      <c r="E233" s="88"/>
      <c r="F233" s="88"/>
      <c r="G233" s="88"/>
      <c r="H233" s="15">
        <v>19</v>
      </c>
      <c r="I233" s="213" t="s">
        <v>43</v>
      </c>
      <c r="J233" s="202"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75">
      <c r="A234" s="76" t="str">
        <f>IF(ISBLANK(INDEX('Policy Characteristics'!A:A,MATCH($C234,'Policy Characteristics'!$C:$C,0))),"",INDEX('Policy Characteristics'!A:A,MATCH($C234,'Policy Characteristics'!$C:$C,0)))</f>
        <v>Buildings and Appliances</v>
      </c>
      <c r="B234" s="200" t="str">
        <f>IF(ISBLANK(INDEX('Policy Characteristics'!B:B,MATCH($C234,'Policy Characteristics'!$C:$C,0))),"",INDEX('Policy Characteristics'!B:B,MATCH($C234,'Policy Characteristics'!$C:$C,0)))</f>
        <v>Distributed Solar Carve-Out</v>
      </c>
      <c r="C234" t="s">
        <v>298</v>
      </c>
      <c r="D234" s="88"/>
      <c r="E234" s="88"/>
      <c r="F234" s="88"/>
      <c r="G234" s="88"/>
      <c r="H234" s="15">
        <v>146</v>
      </c>
      <c r="I234" s="213" t="s">
        <v>43</v>
      </c>
      <c r="J234" s="202"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05">
        <f>IF(ISBLANK(INDEX('Policy Characteristics'!F:F,MATCH($C234,'Policy Characteristics'!$C:$C,0))),"",INDEX('Policy Characteristics'!F:F,MATCH($C234,'Policy Characteristics'!$C:$C,0)))</f>
        <v>0</v>
      </c>
      <c r="M234" s="205">
        <f>IF(ISBLANK(INDEX('Policy Characteristics'!G:G,MATCH($C234,'Policy Characteristics'!$C:$C,0))),"",INDEX('Policy Characteristics'!G:G,MATCH($C234,'Policy Characteristics'!$C:$C,0)))</f>
        <v>0.24</v>
      </c>
      <c r="N234" s="205">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75">
      <c r="A235" s="76" t="str">
        <f>IF(ISBLANK(INDEX('Policy Characteristics'!A:A,MATCH($C235,'Policy Characteristics'!$C:$C,0))),"",INDEX('Policy Characteristics'!A:A,MATCH($C235,'Policy Characteristics'!$C:$C,0)))</f>
        <v>Buildings and Appliances</v>
      </c>
      <c r="B235" s="200" t="str">
        <f>IF(ISBLANK(INDEX('Policy Characteristics'!B:B,MATCH($C235,'Policy Characteristics'!$C:$C,0))),"",INDEX('Policy Characteristics'!B:B,MATCH($C235,'Policy Characteristics'!$C:$C,0)))</f>
        <v>Distributed Solar Subsidy</v>
      </c>
      <c r="C235" t="s">
        <v>1628</v>
      </c>
      <c r="D235" s="88" t="s">
        <v>274</v>
      </c>
      <c r="E235" s="88"/>
      <c r="F235" s="88" t="s">
        <v>278</v>
      </c>
      <c r="G235" s="88"/>
      <c r="H235" s="15">
        <v>147</v>
      </c>
      <c r="I235" s="213" t="s">
        <v>43</v>
      </c>
      <c r="J235" s="202"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05">
        <f>IF(ISBLANK(INDEX('Policy Characteristics'!F:F,MATCH($C235,'Policy Characteristics'!$C:$C,0))),"",INDEX('Policy Characteristics'!F:F,MATCH($C235,'Policy Characteristics'!$C:$C,0)))</f>
        <v>0</v>
      </c>
      <c r="M235" s="205">
        <f>IF(ISBLANK(INDEX('Policy Characteristics'!G:G,MATCH($C235,'Policy Characteristics'!$C:$C,0))),"",INDEX('Policy Characteristics'!G:G,MATCH($C235,'Policy Characteristics'!$C:$C,0)))</f>
        <v>0.5</v>
      </c>
      <c r="N235" s="205">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75">
      <c r="A236" s="76" t="str">
        <f>IF(ISBLANK(INDEX('Policy Characteristics'!A:A,MATCH($C236,'Policy Characteristics'!$C:$C,0))),"",INDEX('Policy Characteristics'!A:A,MATCH($C236,'Policy Characteristics'!$C:$C,0)))</f>
        <v>Buildings and Appliances</v>
      </c>
      <c r="B236" s="200"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13" t="s">
        <v>43</v>
      </c>
      <c r="J236" s="202"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05">
        <f>IF(ISBLANK(INDEX('Policy Characteristics'!F:F,MATCH($C236,'Policy Characteristics'!$C:$C,0))),"",INDEX('Policy Characteristics'!F:F,MATCH($C236,'Policy Characteristics'!$C:$C,0)))</f>
        <v>0</v>
      </c>
      <c r="M236" s="205">
        <f>IF(ISBLANK(INDEX('Policy Characteristics'!G:G,MATCH($C236,'Policy Characteristics'!$C:$C,0))),"",INDEX('Policy Characteristics'!G:G,MATCH($C236,'Policy Characteristics'!$C:$C,0)))</f>
        <v>0.5</v>
      </c>
      <c r="N236" s="205">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75">
      <c r="A237" s="76" t="str">
        <f>IF(ISBLANK(INDEX('Policy Characteristics'!A:A,MATCH($C237,'Policy Characteristics'!$C:$C,0))),"",INDEX('Policy Characteristics'!A:A,MATCH($C237,'Policy Characteristics'!$C:$C,0)))</f>
        <v>Buildings and Appliances</v>
      </c>
      <c r="B237" s="200"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13" t="s">
        <v>43</v>
      </c>
      <c r="J237" s="202"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05">
        <f>IF(ISBLANK(INDEX('Policy Characteristics'!F:F,MATCH($C237,'Policy Characteristics'!$C:$C,0))),"",INDEX('Policy Characteristics'!F:F,MATCH($C237,'Policy Characteristics'!$C:$C,0)))</f>
        <v>0</v>
      </c>
      <c r="M237" s="205">
        <f>IF(ISBLANK(INDEX('Policy Characteristics'!G:G,MATCH($C237,'Policy Characteristics'!$C:$C,0))),"",INDEX('Policy Characteristics'!G:G,MATCH($C237,'Policy Characteristics'!$C:$C,0)))</f>
        <v>0.5</v>
      </c>
      <c r="N237" s="205">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75">
      <c r="A238" s="76" t="str">
        <f>IF(ISBLANK(INDEX('Policy Characteristics'!A:A,MATCH($C238,'Policy Characteristics'!$C:$C,0))),"",INDEX('Policy Characteristics'!A:A,MATCH($C238,'Policy Characteristics'!$C:$C,0)))</f>
        <v>Buildings and Appliances</v>
      </c>
      <c r="B238" s="200" t="str">
        <f>IF(ISBLANK(INDEX('Policy Characteristics'!B:B,MATCH($C238,'Policy Characteristics'!$C:$C,0))),"",INDEX('Policy Characteristics'!B:B,MATCH($C238,'Policy Characteristics'!$C:$C,0)))</f>
        <v>Distributed Solar Capacity Requirement</v>
      </c>
      <c r="C238" t="s">
        <v>1897</v>
      </c>
      <c r="D238" s="88" t="s">
        <v>274</v>
      </c>
      <c r="E238" s="88"/>
      <c r="F238" s="88" t="s">
        <v>278</v>
      </c>
      <c r="G238" s="88"/>
      <c r="H238" s="15">
        <v>2433</v>
      </c>
      <c r="I238" s="213" t="s">
        <v>43</v>
      </c>
      <c r="J238" s="202"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05">
        <f>IF(ISBLANK(INDEX('Policy Characteristics'!F:F,MATCH($C238,'Policy Characteristics'!$C:$C,0))),"",INDEX('Policy Characteristics'!F:F,MATCH($C238,'Policy Characteristics'!$C:$C,0)))</f>
        <v>0</v>
      </c>
      <c r="M238" s="207">
        <f>IF(ISBLANK(INDEX('Policy Characteristics'!G:G,MATCH($C238,'Policy Characteristics'!$C:$C,0))),"",INDEX('Policy Characteristics'!G:G,MATCH($C238,'Policy Characteristics'!$C:$C,0)))</f>
        <v>600000</v>
      </c>
      <c r="N238" s="207">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75">
      <c r="A239" s="76" t="str">
        <f>IF(ISBLANK(INDEX('Policy Characteristics'!A:A,MATCH($C239,'Policy Characteristics'!$C:$C,0))),"",INDEX('Policy Characteristics'!A:A,MATCH($C239,'Policy Characteristics'!$C:$C,0)))</f>
        <v>Buildings and Appliances</v>
      </c>
      <c r="B239" s="200"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13" t="s">
        <v>43</v>
      </c>
      <c r="J239" s="202"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05">
        <f>IF(ISBLANK(INDEX('Policy Characteristics'!F:F,MATCH($C239,'Policy Characteristics'!$C:$C,0))),"",INDEX('Policy Characteristics'!F:F,MATCH($C239,'Policy Characteristics'!$C:$C,0)))</f>
        <v>0</v>
      </c>
      <c r="M239" s="207">
        <f>IF(ISBLANK(INDEX('Policy Characteristics'!G:G,MATCH($C239,'Policy Characteristics'!$C:$C,0))),"",INDEX('Policy Characteristics'!G:G,MATCH($C239,'Policy Characteristics'!$C:$C,0)))</f>
        <v>600000</v>
      </c>
      <c r="N239" s="207">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75">
      <c r="A240" s="76" t="str">
        <f>IF(ISBLANK(INDEX('Policy Characteristics'!A:A,MATCH($C240,'Policy Characteristics'!$C:$C,0))),"",INDEX('Policy Characteristics'!A:A,MATCH($C240,'Policy Characteristics'!$C:$C,0)))</f>
        <v>Buildings and Appliances</v>
      </c>
      <c r="B240" s="200"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13" t="s">
        <v>43</v>
      </c>
      <c r="J240" s="202"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05">
        <f>IF(ISBLANK(INDEX('Policy Characteristics'!F:F,MATCH($C240,'Policy Characteristics'!$C:$C,0))),"",INDEX('Policy Characteristics'!F:F,MATCH($C240,'Policy Characteristics'!$C:$C,0)))</f>
        <v>0</v>
      </c>
      <c r="M240" s="207">
        <f>IF(ISBLANK(INDEX('Policy Characteristics'!G:G,MATCH($C240,'Policy Characteristics'!$C:$C,0))),"",INDEX('Policy Characteristics'!G:G,MATCH($C240,'Policy Characteristics'!$C:$C,0)))</f>
        <v>600000</v>
      </c>
      <c r="N240" s="207">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75">
      <c r="A241" s="76" t="str">
        <f>IF(ISBLANK(INDEX('Policy Characteristics'!A:A,MATCH($C241,'Policy Characteristics'!$C:$C,0))),"",INDEX('Policy Characteristics'!A:A,MATCH($C241,'Policy Characteristics'!$C:$C,0)))</f>
        <v>Buildings and Appliances</v>
      </c>
      <c r="B241" s="200" t="str">
        <f>IF(ISBLANK(INDEX('Policy Characteristics'!B:B,MATCH($C241,'Policy Characteristics'!$C:$C,0))),"",INDEX('Policy Characteristics'!B:B,MATCH($C241,'Policy Characteristics'!$C:$C,0)))</f>
        <v>Non BAU Distributed Solar Capacity</v>
      </c>
      <c r="C241" t="s">
        <v>1950</v>
      </c>
      <c r="D241" s="88" t="s">
        <v>274</v>
      </c>
      <c r="E241" s="88"/>
      <c r="F241" s="88" t="s">
        <v>278</v>
      </c>
      <c r="G241" s="88"/>
      <c r="H241" s="15">
        <v>2748</v>
      </c>
      <c r="I241" s="213" t="s">
        <v>43</v>
      </c>
      <c r="J241" s="202"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05">
        <f>IF(ISBLANK(INDEX('Policy Characteristics'!F:F,MATCH($C241,'Policy Characteristics'!$C:$C,0))),"",INDEX('Policy Characteristics'!F:F,MATCH($C241,'Policy Characteristics'!$C:$C,0)))</f>
        <v>0</v>
      </c>
      <c r="M241" s="207">
        <f>IF(ISBLANK(INDEX('Policy Characteristics'!G:G,MATCH($C241,'Policy Characteristics'!$C:$C,0))),"",INDEX('Policy Characteristics'!G:G,MATCH($C241,'Policy Characteristics'!$C:$C,0)))</f>
        <v>1</v>
      </c>
      <c r="N241" s="207">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2" spans="1:18" s="76" customFormat="1" x14ac:dyDescent="0.75">
      <c r="A242" s="76" t="str">
        <f>IF(ISBLANK(INDEX('Policy Characteristics'!A:A,MATCH($C242,'Policy Characteristics'!$C:$C,0))),"",INDEX('Policy Characteristics'!A:A,MATCH($C242,'Policy Characteristics'!$C:$C,0)))</f>
        <v>Buildings and Appliances</v>
      </c>
      <c r="B242" s="200"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13" t="s">
        <v>43</v>
      </c>
      <c r="J242" s="202"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05">
        <f>IF(ISBLANK(INDEX('Policy Characteristics'!F:F,MATCH($C242,'Policy Characteristics'!$C:$C,0))),"",INDEX('Policy Characteristics'!F:F,MATCH($C242,'Policy Characteristics'!$C:$C,0)))</f>
        <v>0</v>
      </c>
      <c r="M242" s="207">
        <f>IF(ISBLANK(INDEX('Policy Characteristics'!G:G,MATCH($C242,'Policy Characteristics'!$C:$C,0))),"",INDEX('Policy Characteristics'!G:G,MATCH($C242,'Policy Characteristics'!$C:$C,0)))</f>
        <v>1</v>
      </c>
      <c r="N242" s="207">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3" spans="1:18" s="76" customFormat="1" x14ac:dyDescent="0.75">
      <c r="A243" s="76" t="str">
        <f>IF(ISBLANK(INDEX('Policy Characteristics'!A:A,MATCH($C243,'Policy Characteristics'!$C:$C,0))),"",INDEX('Policy Characteristics'!A:A,MATCH($C243,'Policy Characteristics'!$C:$C,0)))</f>
        <v>Buildings and Appliances</v>
      </c>
      <c r="B243" s="200"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13" t="s">
        <v>44</v>
      </c>
      <c r="J243" s="202"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05">
        <f>IF(ISBLANK(INDEX('Policy Characteristics'!F:F,MATCH($C243,'Policy Characteristics'!$C:$C,0))),"",INDEX('Policy Characteristics'!F:F,MATCH($C243,'Policy Characteristics'!$C:$C,0)))</f>
        <v>0</v>
      </c>
      <c r="M243" s="207">
        <f>IF(ISBLANK(INDEX('Policy Characteristics'!G:G,MATCH($C243,'Policy Characteristics'!$C:$C,0))),"",INDEX('Policy Characteristics'!G:G,MATCH($C243,'Policy Characteristics'!$C:$C,0)))</f>
        <v>1</v>
      </c>
      <c r="N243" s="207">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Turning this policy lever on will edit the BAU assumptions for deployment of distributed solar. This is done by using different input data files for the model. In the United States model and in the various U.S. state models, turning this policy lever on will remove the incremental distributed solar deployments expected from the Inflation Reduction Act. // </v>
      </c>
    </row>
    <row r="244" spans="1:18" s="76" customFormat="1" x14ac:dyDescent="0.75">
      <c r="A244" s="76" t="str">
        <f>IF(ISBLANK(INDEX('Policy Characteristics'!A:A,MATCH($C244,'Policy Characteristics'!$C:$C,0))),"",INDEX('Policy Characteristics'!A:A,MATCH($C244,'Policy Characteristics'!$C:$C,0)))</f>
        <v>Buildings and Appliances</v>
      </c>
      <c r="B244" s="200" t="str">
        <f>IF(ISBLANK(INDEX('Policy Characteristics'!B:B,MATCH($C244,'Policy Characteristics'!$C:$C,0))),"",INDEX('Policy Characteristics'!B:B,MATCH($C244,'Policy Characteristics'!$C:$C,0)))</f>
        <v>Improved Labeling</v>
      </c>
      <c r="C244" t="s">
        <v>126</v>
      </c>
      <c r="D244" s="88"/>
      <c r="E244" s="88"/>
      <c r="F244" s="88"/>
      <c r="G244" s="88"/>
      <c r="H244" s="15">
        <v>20</v>
      </c>
      <c r="I244" s="213" t="s">
        <v>43</v>
      </c>
      <c r="J244" s="202"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75">
      <c r="A245" s="76" t="str">
        <f>IF(ISBLANK(INDEX('Policy Characteristics'!A:A,MATCH($C245,'Policy Characteristics'!$C:$C,0))),"",INDEX('Policy Characteristics'!A:A,MATCH($C245,'Policy Characteristics'!$C:$C,0)))</f>
        <v>Buildings and Appliances</v>
      </c>
      <c r="B245" s="200"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13" t="s">
        <v>43</v>
      </c>
      <c r="J245" s="202"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05">
        <f>IF(ISBLANK(INDEX('Policy Characteristics'!F:F,MATCH($C245,'Policy Characteristics'!$C:$C,0))),"",INDEX('Policy Characteristics'!F:F,MATCH($C245,'Policy Characteristics'!$C:$C,0)))</f>
        <v>0</v>
      </c>
      <c r="M245" s="205">
        <f>IF(ISBLANK(INDEX('Policy Characteristics'!G:G,MATCH($C245,'Policy Characteristics'!$C:$C,0))),"",INDEX('Policy Characteristics'!G:G,MATCH($C245,'Policy Characteristics'!$C:$C,0)))</f>
        <v>1</v>
      </c>
      <c r="N245" s="205">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75">
      <c r="A246" s="76" t="str">
        <f>IF(ISBLANK(INDEX('Policy Characteristics'!A:A,MATCH($C246,'Policy Characteristics'!$C:$C,0))),"",INDEX('Policy Characteristics'!A:A,MATCH($C246,'Policy Characteristics'!$C:$C,0)))</f>
        <v>Buildings and Appliances</v>
      </c>
      <c r="B246" s="200"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13" t="s">
        <v>43</v>
      </c>
      <c r="J246" s="202"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05">
        <f>IF(ISBLANK(INDEX('Policy Characteristics'!F:F,MATCH($C246,'Policy Characteristics'!$C:$C,0))),"",INDEX('Policy Characteristics'!F:F,MATCH($C246,'Policy Characteristics'!$C:$C,0)))</f>
        <v>0</v>
      </c>
      <c r="M246" s="205">
        <f>IF(ISBLANK(INDEX('Policy Characteristics'!G:G,MATCH($C246,'Policy Characteristics'!$C:$C,0))),"",INDEX('Policy Characteristics'!G:G,MATCH($C246,'Policy Characteristics'!$C:$C,0)))</f>
        <v>1</v>
      </c>
      <c r="N246" s="205">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75">
      <c r="A247" s="76" t="str">
        <f>IF(ISBLANK(INDEX('Policy Characteristics'!A:A,MATCH($C247,'Policy Characteristics'!$C:$C,0))),"",INDEX('Policy Characteristics'!A:A,MATCH($C247,'Policy Characteristics'!$C:$C,0)))</f>
        <v>Buildings and Appliances</v>
      </c>
      <c r="B247" s="200"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13" t="s">
        <v>43</v>
      </c>
      <c r="J247" s="202"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05">
        <f>IF(ISBLANK(INDEX('Policy Characteristics'!F:F,MATCH($C247,'Policy Characteristics'!$C:$C,0))),"",INDEX('Policy Characteristics'!F:F,MATCH($C247,'Policy Characteristics'!$C:$C,0)))</f>
        <v>0</v>
      </c>
      <c r="M247" s="205">
        <f>IF(ISBLANK(INDEX('Policy Characteristics'!G:G,MATCH($C247,'Policy Characteristics'!$C:$C,0))),"",INDEX('Policy Characteristics'!G:G,MATCH($C247,'Policy Characteristics'!$C:$C,0)))</f>
        <v>1</v>
      </c>
      <c r="N247" s="205">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75">
      <c r="A248" s="76" t="str">
        <f>IF(ISBLANK(INDEX('Policy Characteristics'!A:A,MATCH($C248,'Policy Characteristics'!$C:$C,0))),"",INDEX('Policy Characteristics'!A:A,MATCH($C248,'Policy Characteristics'!$C:$C,0)))</f>
        <v>Buildings and Appliances</v>
      </c>
      <c r="B248" s="200"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13" t="s">
        <v>43</v>
      </c>
      <c r="J248" s="202"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75">
      <c r="A249" s="76" t="str">
        <f>IF(ISBLANK(INDEX('Policy Characteristics'!A:A,MATCH($C249,'Policy Characteristics'!$C:$C,0))),"",INDEX('Policy Characteristics'!A:A,MATCH($C249,'Policy Characteristics'!$C:$C,0)))</f>
        <v>Buildings and Appliances</v>
      </c>
      <c r="B249" s="200"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13" t="s">
        <v>43</v>
      </c>
      <c r="J249" s="202"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75">
      <c r="A250" s="76" t="str">
        <f>IF(ISBLANK(INDEX('Policy Characteristics'!A:A,MATCH($C250,'Policy Characteristics'!$C:$C,0))),"",INDEX('Policy Characteristics'!A:A,MATCH($C250,'Policy Characteristics'!$C:$C,0)))</f>
        <v>Buildings and Appliances</v>
      </c>
      <c r="B250" s="200"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13" t="s">
        <v>44</v>
      </c>
      <c r="J250" s="202"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75">
      <c r="A251" s="76" t="str">
        <f>IF(ISBLANK(INDEX('Policy Characteristics'!A:A,MATCH($C251,'Policy Characteristics'!$C:$C,0))),"",INDEX('Policy Characteristics'!A:A,MATCH($C251,'Policy Characteristics'!$C:$C,0)))</f>
        <v>Buildings and Appliances</v>
      </c>
      <c r="B251" s="200"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13" t="s">
        <v>44</v>
      </c>
      <c r="J251" s="202"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75">
      <c r="A252" s="76" t="str">
        <f>IF(ISBLANK(INDEX('Policy Characteristics'!A:A,MATCH($C252,'Policy Characteristics'!$C:$C,0))),"",INDEX('Policy Characteristics'!A:A,MATCH($C252,'Policy Characteristics'!$C:$C,0)))</f>
        <v>Buildings and Appliances</v>
      </c>
      <c r="B252" s="200"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13" t="s">
        <v>43</v>
      </c>
      <c r="J252" s="202"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75">
      <c r="A253" s="76" t="str">
        <f>IF(ISBLANK(INDEX('Policy Characteristics'!A:A,MATCH($C253,'Policy Characteristics'!$C:$C,0))),"",INDEX('Policy Characteristics'!A:A,MATCH($C253,'Policy Characteristics'!$C:$C,0)))</f>
        <v>Buildings and Appliances</v>
      </c>
      <c r="B253" s="200"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13" t="s">
        <v>44</v>
      </c>
      <c r="J253" s="202"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75">
      <c r="A254" s="76" t="str">
        <f>IF(ISBLANK(INDEX('Policy Characteristics'!A:A,MATCH($C254,'Policy Characteristics'!$C:$C,0))),"",INDEX('Policy Characteristics'!A:A,MATCH($C254,'Policy Characteristics'!$C:$C,0)))</f>
        <v>Electricity Supply</v>
      </c>
      <c r="B254" s="200"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01" t="s">
        <v>43</v>
      </c>
      <c r="J254" s="202"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Texas.</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75">
      <c r="A255" s="76" t="str">
        <f>IF(ISBLANK(INDEX('Policy Characteristics'!A:A,MATCH($C255,'Policy Characteristics'!$C:$C,0))),"",INDEX('Policy Characteristics'!A:A,MATCH($C255,'Policy Characteristics'!$C:$C,0)))</f>
        <v>Electricity Supply</v>
      </c>
      <c r="B255" s="200" t="str">
        <f>IF(ISBLANK(INDEX('Policy Characteristics'!B:B,MATCH($C255,'Policy Characteristics'!$C:$C,0))),"",INDEX('Policy Characteristics'!B:B,MATCH($C255,'Policy Characteristics'!$C:$C,0)))</f>
        <v>Ban New Power Plants</v>
      </c>
      <c r="C255" s="76" t="str">
        <f t="shared" ref="C255:C277" si="11">C$254</f>
        <v>Boolean Ban New Power Plants</v>
      </c>
      <c r="D255" s="78" t="s">
        <v>1656</v>
      </c>
      <c r="E255" s="88"/>
      <c r="F255" s="78" t="s">
        <v>1597</v>
      </c>
      <c r="G255" s="88"/>
      <c r="H255" s="15">
        <v>168</v>
      </c>
      <c r="I255" s="213" t="s">
        <v>43</v>
      </c>
      <c r="J255" s="202"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Texas.</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75">
      <c r="A256" s="76" t="str">
        <f>IF(ISBLANK(INDEX('Policy Characteristics'!A:A,MATCH($C256,'Policy Characteristics'!$C:$C,0))),"",INDEX('Policy Characteristics'!A:A,MATCH($C256,'Policy Characteristics'!$C:$C,0)))</f>
        <v>Electricity Supply</v>
      </c>
      <c r="B256" s="200" t="str">
        <f>IF(ISBLANK(INDEX('Policy Characteristics'!B:B,MATCH($C256,'Policy Characteristics'!$C:$C,0))),"",INDEX('Policy Characteristics'!B:B,MATCH($C256,'Policy Characteristics'!$C:$C,0)))</f>
        <v>Ban New Power Plants</v>
      </c>
      <c r="C256" s="76" t="str">
        <f t="shared" si="11"/>
        <v>Boolean Ban New Power Plants</v>
      </c>
      <c r="D256" s="78" t="s">
        <v>1657</v>
      </c>
      <c r="E256" s="88"/>
      <c r="F256" s="78" t="s">
        <v>1598</v>
      </c>
      <c r="G256" s="88"/>
      <c r="H256" s="15">
        <v>1746</v>
      </c>
      <c r="I256" s="213" t="s">
        <v>43</v>
      </c>
      <c r="J256" s="202"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Texas.</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75">
      <c r="A257" s="76" t="str">
        <f>IF(ISBLANK(INDEX('Policy Characteristics'!A:A,MATCH($C257,'Policy Characteristics'!$C:$C,0))),"",INDEX('Policy Characteristics'!A:A,MATCH($C257,'Policy Characteristics'!$C:$C,0)))</f>
        <v>Electricity Supply</v>
      </c>
      <c r="B257" s="200"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1667</v>
      </c>
      <c r="G257" s="88"/>
      <c r="H257" s="80">
        <v>169</v>
      </c>
      <c r="I257" s="213" t="s">
        <v>43</v>
      </c>
      <c r="J257" s="202"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Texas.</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75">
      <c r="A258" s="76" t="str">
        <f>IF(ISBLANK(INDEX('Policy Characteristics'!A:A,MATCH($C258,'Policy Characteristics'!$C:$C,0))),"",INDEX('Policy Characteristics'!A:A,MATCH($C258,'Policy Characteristics'!$C:$C,0)))</f>
        <v>Electricity Supply</v>
      </c>
      <c r="B258" s="200"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13" t="s">
        <v>43</v>
      </c>
      <c r="J258" s="202"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Texas.</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75">
      <c r="A259" s="76" t="str">
        <f>IF(ISBLANK(INDEX('Policy Characteristics'!A:A,MATCH($C259,'Policy Characteristics'!$C:$C,0))),"",INDEX('Policy Characteristics'!A:A,MATCH($C259,'Policy Characteristics'!$C:$C,0)))</f>
        <v>Electricity Supply</v>
      </c>
      <c r="B259" s="200"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13" t="s">
        <v>44</v>
      </c>
      <c r="J259" s="202"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Texas.</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75">
      <c r="A260" s="76" t="str">
        <f>IF(ISBLANK(INDEX('Policy Characteristics'!A:A,MATCH($C260,'Policy Characteristics'!$C:$C,0))),"",INDEX('Policy Characteristics'!A:A,MATCH($C260,'Policy Characteristics'!$C:$C,0)))</f>
        <v>Electricity Supply</v>
      </c>
      <c r="B260" s="200"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13" t="s">
        <v>44</v>
      </c>
      <c r="J260" s="202"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Texas.</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75">
      <c r="A261" s="76" t="str">
        <f>IF(ISBLANK(INDEX('Policy Characteristics'!A:A,MATCH($C261,'Policy Characteristics'!$C:$C,0))),"",INDEX('Policy Characteristics'!A:A,MATCH($C261,'Policy Characteristics'!$C:$C,0)))</f>
        <v>Electricity Supply</v>
      </c>
      <c r="B261" s="200"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13" t="s">
        <v>44</v>
      </c>
      <c r="J261" s="202"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Texas.</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75">
      <c r="A262" s="76" t="str">
        <f>IF(ISBLANK(INDEX('Policy Characteristics'!A:A,MATCH($C262,'Policy Characteristics'!$C:$C,0))),"",INDEX('Policy Characteristics'!A:A,MATCH($C262,'Policy Characteristics'!$C:$C,0)))</f>
        <v>Electricity Supply</v>
      </c>
      <c r="B262" s="200"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13" t="s">
        <v>44</v>
      </c>
      <c r="J262" s="202"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Texas.</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75">
      <c r="A263" s="76" t="str">
        <f>IF(ISBLANK(INDEX('Policy Characteristics'!A:A,MATCH($C263,'Policy Characteristics'!$C:$C,0))),"",INDEX('Policy Characteristics'!A:A,MATCH($C263,'Policy Characteristics'!$C:$C,0)))</f>
        <v>Electricity Supply</v>
      </c>
      <c r="B263" s="200"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13" t="s">
        <v>44</v>
      </c>
      <c r="J263" s="202"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Texas.</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75">
      <c r="A264" s="76" t="str">
        <f>IF(ISBLANK(INDEX('Policy Characteristics'!A:A,MATCH($C264,'Policy Characteristics'!$C:$C,0))),"",INDEX('Policy Characteristics'!A:A,MATCH($C264,'Policy Characteristics'!$C:$C,0)))</f>
        <v>Electricity Supply</v>
      </c>
      <c r="B264" s="200"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13" t="s">
        <v>43</v>
      </c>
      <c r="J264" s="202"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Texas.</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75">
      <c r="A265" s="76" t="str">
        <f>IF(ISBLANK(INDEX('Policy Characteristics'!A:A,MATCH($C265,'Policy Characteristics'!$C:$C,0))),"",INDEX('Policy Characteristics'!A:A,MATCH($C265,'Policy Characteristics'!$C:$C,0)))</f>
        <v>Electricity Supply</v>
      </c>
      <c r="B265" s="200"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13" t="s">
        <v>43</v>
      </c>
      <c r="J265" s="202"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Texas.</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75">
      <c r="A266" s="76" t="str">
        <f>IF(ISBLANK(INDEX('Policy Characteristics'!A:A,MATCH($C266,'Policy Characteristics'!$C:$C,0))),"",INDEX('Policy Characteristics'!A:A,MATCH($C266,'Policy Characteristics'!$C:$C,0)))</f>
        <v>Electricity Supply</v>
      </c>
      <c r="B266" s="200"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13" t="s">
        <v>43</v>
      </c>
      <c r="J266" s="202"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Texas.</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75">
      <c r="A267" s="76" t="str">
        <f>IF(ISBLANK(INDEX('Policy Characteristics'!A:A,MATCH($C267,'Policy Characteristics'!$C:$C,0))),"",INDEX('Policy Characteristics'!A:A,MATCH($C267,'Policy Characteristics'!$C:$C,0)))</f>
        <v>Electricity Supply</v>
      </c>
      <c r="B267" s="200"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13" t="s">
        <v>44</v>
      </c>
      <c r="J267" s="202"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Texas.</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75">
      <c r="A268" s="76" t="str">
        <f>IF(ISBLANK(INDEX('Policy Characteristics'!A:A,MATCH($C268,'Policy Characteristics'!$C:$C,0))),"",INDEX('Policy Characteristics'!A:A,MATCH($C268,'Policy Characteristics'!$C:$C,0)))</f>
        <v>Electricity Supply</v>
      </c>
      <c r="B268" s="200"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13" t="s">
        <v>44</v>
      </c>
      <c r="J268" s="202"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Texas.</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75">
      <c r="A269" s="76" t="str">
        <f>IF(ISBLANK(INDEX('Policy Characteristics'!A:A,MATCH($C269,'Policy Characteristics'!$C:$C,0))),"",INDEX('Policy Characteristics'!A:A,MATCH($C269,'Policy Characteristics'!$C:$C,0)))</f>
        <v>Electricity Supply</v>
      </c>
      <c r="B269" s="200"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13" t="s">
        <v>44</v>
      </c>
      <c r="J269" s="202"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Texas.</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75">
      <c r="A270" s="76" t="str">
        <f>IF(ISBLANK(INDEX('Policy Characteristics'!A:A,MATCH($C270,'Policy Characteristics'!$C:$C,0))),"",INDEX('Policy Characteristics'!A:A,MATCH($C270,'Policy Characteristics'!$C:$C,0)))</f>
        <v>Electricity Supply</v>
      </c>
      <c r="B270" s="200"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13" t="s">
        <v>43</v>
      </c>
      <c r="J270" s="202"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Texas.</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75">
      <c r="A271" s="76" t="str">
        <f>IF(ISBLANK(INDEX('Policy Characteristics'!A:A,MATCH($C271,'Policy Characteristics'!$C:$C,0))),"",INDEX('Policy Characteristics'!A:A,MATCH($C271,'Policy Characteristics'!$C:$C,0)))</f>
        <v>Electricity Supply</v>
      </c>
      <c r="B271" s="200" t="str">
        <f>IF(ISBLANK(INDEX('Policy Characteristics'!B:B,MATCH($C271,'Policy Characteristics'!$C:$C,0))),"",INDEX('Policy Characteristics'!B:B,MATCH($C271,'Policy Characteristics'!$C:$C,0)))</f>
        <v>Ban New Power Plants</v>
      </c>
      <c r="C271" s="76" t="str">
        <f t="shared" si="11"/>
        <v>Boolean Ban New Power Plants</v>
      </c>
      <c r="D271" s="78" t="s">
        <v>1655</v>
      </c>
      <c r="E271" s="88"/>
      <c r="F271" s="78" t="s">
        <v>1662</v>
      </c>
      <c r="G271" s="88"/>
      <c r="H271" s="15">
        <v>1747</v>
      </c>
      <c r="I271" s="213" t="s">
        <v>43</v>
      </c>
      <c r="J271" s="202"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Texas.</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75">
      <c r="A272" s="76" t="str">
        <f>IF(ISBLANK(INDEX('Policy Characteristics'!A:A,MATCH($C272,'Policy Characteristics'!$C:$C,0))),"",INDEX('Policy Characteristics'!A:A,MATCH($C272,'Policy Characteristics'!$C:$C,0)))</f>
        <v>Electricity Supply</v>
      </c>
      <c r="B272" s="200" t="str">
        <f>IF(ISBLANK(INDEX('Policy Characteristics'!B:B,MATCH($C272,'Policy Characteristics'!$C:$C,0))),"",INDEX('Policy Characteristics'!B:B,MATCH($C272,'Policy Characteristics'!$C:$C,0)))</f>
        <v>Ban New Power Plants</v>
      </c>
      <c r="C272" s="76" t="str">
        <f t="shared" si="11"/>
        <v>Boolean Ban New Power Plants</v>
      </c>
      <c r="D272" s="78" t="s">
        <v>1658</v>
      </c>
      <c r="E272" s="88"/>
      <c r="F272" s="78" t="s">
        <v>1663</v>
      </c>
      <c r="G272" s="88"/>
      <c r="H272" s="15">
        <v>1748</v>
      </c>
      <c r="I272" s="213" t="s">
        <v>43</v>
      </c>
      <c r="J272" s="202"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Texas.</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75">
      <c r="A273" s="76" t="str">
        <f>IF(ISBLANK(INDEX('Policy Characteristics'!A:A,MATCH($C273,'Policy Characteristics'!$C:$C,0))),"",INDEX('Policy Characteristics'!A:A,MATCH($C273,'Policy Characteristics'!$C:$C,0)))</f>
        <v>Electricity Supply</v>
      </c>
      <c r="B273" s="200" t="str">
        <f>IF(ISBLANK(INDEX('Policy Characteristics'!B:B,MATCH($C273,'Policy Characteristics'!$C:$C,0))),"",INDEX('Policy Characteristics'!B:B,MATCH($C273,'Policy Characteristics'!$C:$C,0)))</f>
        <v>Ban New Power Plants</v>
      </c>
      <c r="C273" s="76" t="str">
        <f t="shared" si="11"/>
        <v>Boolean Ban New Power Plants</v>
      </c>
      <c r="D273" s="78" t="s">
        <v>1659</v>
      </c>
      <c r="E273" s="88"/>
      <c r="F273" s="78" t="s">
        <v>1664</v>
      </c>
      <c r="G273" s="88"/>
      <c r="H273" s="15">
        <v>1749</v>
      </c>
      <c r="I273" s="213" t="s">
        <v>43</v>
      </c>
      <c r="J273" s="202"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Texas.</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75">
      <c r="A274" s="76" t="str">
        <f>IF(ISBLANK(INDEX('Policy Characteristics'!A:A,MATCH($C274,'Policy Characteristics'!$C:$C,0))),"",INDEX('Policy Characteristics'!A:A,MATCH($C274,'Policy Characteristics'!$C:$C,0)))</f>
        <v>Electricity Supply</v>
      </c>
      <c r="B274" s="200" t="str">
        <f>IF(ISBLANK(INDEX('Policy Characteristics'!B:B,MATCH($C274,'Policy Characteristics'!$C:$C,0))),"",INDEX('Policy Characteristics'!B:B,MATCH($C274,'Policy Characteristics'!$C:$C,0)))</f>
        <v>Ban New Power Plants</v>
      </c>
      <c r="C274" s="76" t="str">
        <f t="shared" si="11"/>
        <v>Boolean Ban New Power Plants</v>
      </c>
      <c r="D274" s="78" t="s">
        <v>1660</v>
      </c>
      <c r="E274" s="88"/>
      <c r="F274" s="78" t="s">
        <v>1665</v>
      </c>
      <c r="G274" s="88"/>
      <c r="H274" s="15">
        <v>1750</v>
      </c>
      <c r="I274" s="213" t="s">
        <v>43</v>
      </c>
      <c r="J274" s="202"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Texas.</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75">
      <c r="A275" s="76" t="str">
        <f>IF(ISBLANK(INDEX('Policy Characteristics'!A:A,MATCH($C275,'Policy Characteristics'!$C:$C,0))),"",INDEX('Policy Characteristics'!A:A,MATCH($C275,'Policy Characteristics'!$C:$C,0)))</f>
        <v>Electricity Supply</v>
      </c>
      <c r="B275" s="200" t="str">
        <f>IF(ISBLANK(INDEX('Policy Characteristics'!B:B,MATCH($C275,'Policy Characteristics'!$C:$C,0))),"",INDEX('Policy Characteristics'!B:B,MATCH($C275,'Policy Characteristics'!$C:$C,0)))</f>
        <v>Ban New Power Plants</v>
      </c>
      <c r="C275" s="76" t="str">
        <f t="shared" si="11"/>
        <v>Boolean Ban New Power Plants</v>
      </c>
      <c r="D275" s="78" t="s">
        <v>1661</v>
      </c>
      <c r="E275" s="88"/>
      <c r="F275" s="78" t="s">
        <v>1666</v>
      </c>
      <c r="G275" s="88"/>
      <c r="H275" s="15">
        <v>1751</v>
      </c>
      <c r="I275" s="213" t="s">
        <v>43</v>
      </c>
      <c r="J275" s="202"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Texas.</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75">
      <c r="A276" s="76" t="str">
        <f>IF(ISBLANK(INDEX('Policy Characteristics'!A:A,MATCH($C276,'Policy Characteristics'!$C:$C,0))),"",INDEX('Policy Characteristics'!A:A,MATCH($C276,'Policy Characteristics'!$C:$C,0)))</f>
        <v>Electricity Supply</v>
      </c>
      <c r="B276" s="200" t="str">
        <f>IF(ISBLANK(INDEX('Policy Characteristics'!B:B,MATCH($C276,'Policy Characteristics'!$C:$C,0))),"",INDEX('Policy Characteristics'!B:B,MATCH($C276,'Policy Characteristics'!$C:$C,0)))</f>
        <v>Ban New Power Plants</v>
      </c>
      <c r="C276" s="76" t="str">
        <f t="shared" si="11"/>
        <v>Boolean Ban New Power Plants</v>
      </c>
      <c r="D276" s="78" t="s">
        <v>1748</v>
      </c>
      <c r="E276" s="88"/>
      <c r="F276" s="78" t="s">
        <v>1746</v>
      </c>
      <c r="G276" s="88"/>
      <c r="H276" s="15">
        <v>1752</v>
      </c>
      <c r="I276" s="213" t="s">
        <v>43</v>
      </c>
      <c r="J276" s="202"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Texas.</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75">
      <c r="A277" s="76" t="str">
        <f>IF(ISBLANK(INDEX('Policy Characteristics'!A:A,MATCH($C277,'Policy Characteristics'!$C:$C,0))),"",INDEX('Policy Characteristics'!A:A,MATCH($C277,'Policy Characteristics'!$C:$C,0)))</f>
        <v>Electricity Supply</v>
      </c>
      <c r="B277" s="200" t="str">
        <f>IF(ISBLANK(INDEX('Policy Characteristics'!B:B,MATCH($C277,'Policy Characteristics'!$C:$C,0))),"",INDEX('Policy Characteristics'!B:B,MATCH($C277,'Policy Characteristics'!$C:$C,0)))</f>
        <v>Ban New Power Plants</v>
      </c>
      <c r="C277" s="76" t="str">
        <f t="shared" si="11"/>
        <v>Boolean Ban New Power Plants</v>
      </c>
      <c r="D277" s="78" t="s">
        <v>1749</v>
      </c>
      <c r="E277" s="88"/>
      <c r="F277" s="78" t="s">
        <v>1747</v>
      </c>
      <c r="G277" s="88"/>
      <c r="H277" s="15">
        <v>2236</v>
      </c>
      <c r="I277" s="213" t="s">
        <v>43</v>
      </c>
      <c r="J277" s="202"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Texas.</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75">
      <c r="A278" s="76" t="str">
        <f>IF(ISBLANK(INDEX('Policy Characteristics'!A:A,MATCH($C278,'Policy Characteristics'!$C:$C,0))),"",INDEX('Policy Characteristics'!A:A,MATCH($C278,'Policy Characteristics'!$C:$C,0)))</f>
        <v>Electricity Supply</v>
      </c>
      <c r="B278" s="200" t="str">
        <f>IF(ISBLANK(INDEX('Policy Characteristics'!B:B,MATCH($C278,'Policy Characteristics'!$C:$C,0))),"",INDEX('Policy Characteristics'!B:B,MATCH($C278,'Policy Characteristics'!$C:$C,0)))</f>
        <v>Ban New Power Plant Retrofits</v>
      </c>
      <c r="C278" s="143" t="s">
        <v>1901</v>
      </c>
      <c r="D278" s="88" t="s">
        <v>445</v>
      </c>
      <c r="E278" s="88"/>
      <c r="F278" s="88" t="s">
        <v>444</v>
      </c>
      <c r="G278" s="88"/>
      <c r="H278" s="15">
        <v>2436</v>
      </c>
      <c r="I278" s="213" t="s">
        <v>44</v>
      </c>
      <c r="J278" s="202"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75">
      <c r="A279" s="76" t="str">
        <f>IF(ISBLANK(INDEX('Policy Characteristics'!A:A,MATCH($C279,'Policy Characteristics'!$C:$C,0))),"",INDEX('Policy Characteristics'!A:A,MATCH($C279,'Policy Characteristics'!$C:$C,0)))</f>
        <v>Electricity Supply</v>
      </c>
      <c r="B279" s="200" t="str">
        <f>IF(ISBLANK(INDEX('Policy Characteristics'!B:B,MATCH($C279,'Policy Characteristics'!$C:$C,0))),"",INDEX('Policy Characteristics'!B:B,MATCH($C279,'Policy Characteristics'!$C:$C,0)))</f>
        <v>Ban New Power Plant Retrofits</v>
      </c>
      <c r="C279" s="76" t="str">
        <f>C$278</f>
        <v>Boolean Ban New Power Plant Retrofits</v>
      </c>
      <c r="D279" s="78" t="s">
        <v>1656</v>
      </c>
      <c r="E279" s="88"/>
      <c r="F279" s="78" t="s">
        <v>1597</v>
      </c>
      <c r="G279" s="88"/>
      <c r="H279" s="15">
        <v>2437</v>
      </c>
      <c r="I279" s="213" t="s">
        <v>44</v>
      </c>
      <c r="J279" s="202"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75">
      <c r="A280" s="76" t="str">
        <f>IF(ISBLANK(INDEX('Policy Characteristics'!A:A,MATCH($C280,'Policy Characteristics'!$C:$C,0))),"",INDEX('Policy Characteristics'!A:A,MATCH($C280,'Policy Characteristics'!$C:$C,0)))</f>
        <v>Electricity Supply</v>
      </c>
      <c r="B280" s="200"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1657</v>
      </c>
      <c r="E280" s="88"/>
      <c r="F280" s="78" t="s">
        <v>1598</v>
      </c>
      <c r="G280" s="88"/>
      <c r="H280" s="15">
        <v>2438</v>
      </c>
      <c r="I280" s="213" t="s">
        <v>44</v>
      </c>
      <c r="J280" s="202"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75">
      <c r="A281" s="76" t="str">
        <f>IF(ISBLANK(INDEX('Policy Characteristics'!A:A,MATCH($C281,'Policy Characteristics'!$C:$C,0))),"",INDEX('Policy Characteristics'!A:A,MATCH($C281,'Policy Characteristics'!$C:$C,0)))</f>
        <v>Electricity Supply</v>
      </c>
      <c r="B281" s="200"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1667</v>
      </c>
      <c r="G281" s="88"/>
      <c r="H281" s="15">
        <v>2439</v>
      </c>
      <c r="I281" s="213" t="s">
        <v>44</v>
      </c>
      <c r="J281" s="202"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75">
      <c r="A282" s="76" t="str">
        <f>IF(ISBLANK(INDEX('Policy Characteristics'!A:A,MATCH($C282,'Policy Characteristics'!$C:$C,0))),"",INDEX('Policy Characteristics'!A:A,MATCH($C282,'Policy Characteristics'!$C:$C,0)))</f>
        <v>Electricity Supply</v>
      </c>
      <c r="B282" s="200"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13" t="s">
        <v>44</v>
      </c>
      <c r="J282" s="202"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75">
      <c r="A283" s="76" t="str">
        <f>IF(ISBLANK(INDEX('Policy Characteristics'!A:A,MATCH($C283,'Policy Characteristics'!$C:$C,0))),"",INDEX('Policy Characteristics'!A:A,MATCH($C283,'Policy Characteristics'!$C:$C,0)))</f>
        <v>Electricity Supply</v>
      </c>
      <c r="B283" s="200"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13" t="s">
        <v>44</v>
      </c>
      <c r="J283" s="202"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75">
      <c r="A284" s="76" t="str">
        <f>IF(ISBLANK(INDEX('Policy Characteristics'!A:A,MATCH($C284,'Policy Characteristics'!$C:$C,0))),"",INDEX('Policy Characteristics'!A:A,MATCH($C284,'Policy Characteristics'!$C:$C,0)))</f>
        <v>Electricity Supply</v>
      </c>
      <c r="B284" s="200"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13" t="s">
        <v>44</v>
      </c>
      <c r="J284" s="202"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75">
      <c r="A285" s="76" t="str">
        <f>IF(ISBLANK(INDEX('Policy Characteristics'!A:A,MATCH($C285,'Policy Characteristics'!$C:$C,0))),"",INDEX('Policy Characteristics'!A:A,MATCH($C285,'Policy Characteristics'!$C:$C,0)))</f>
        <v>Electricity Supply</v>
      </c>
      <c r="B285" s="200"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13" t="s">
        <v>44</v>
      </c>
      <c r="J285" s="202"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75">
      <c r="A286" s="76" t="str">
        <f>IF(ISBLANK(INDEX('Policy Characteristics'!A:A,MATCH($C286,'Policy Characteristics'!$C:$C,0))),"",INDEX('Policy Characteristics'!A:A,MATCH($C286,'Policy Characteristics'!$C:$C,0)))</f>
        <v>Electricity Supply</v>
      </c>
      <c r="B286" s="200"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13" t="s">
        <v>44</v>
      </c>
      <c r="J286" s="202"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75">
      <c r="A287" s="76" t="str">
        <f>IF(ISBLANK(INDEX('Policy Characteristics'!A:A,MATCH($C287,'Policy Characteristics'!$C:$C,0))),"",INDEX('Policy Characteristics'!A:A,MATCH($C287,'Policy Characteristics'!$C:$C,0)))</f>
        <v>Electricity Supply</v>
      </c>
      <c r="B287" s="200"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13" t="s">
        <v>44</v>
      </c>
      <c r="J287" s="202"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75">
      <c r="A288" s="76" t="str">
        <f>IF(ISBLANK(INDEX('Policy Characteristics'!A:A,MATCH($C288,'Policy Characteristics'!$C:$C,0))),"",INDEX('Policy Characteristics'!A:A,MATCH($C288,'Policy Characteristics'!$C:$C,0)))</f>
        <v>Electricity Supply</v>
      </c>
      <c r="B288" s="200"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13" t="s">
        <v>44</v>
      </c>
      <c r="J288" s="202"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75">
      <c r="A289" s="76" t="str">
        <f>IF(ISBLANK(INDEX('Policy Characteristics'!A:A,MATCH($C289,'Policy Characteristics'!$C:$C,0))),"",INDEX('Policy Characteristics'!A:A,MATCH($C289,'Policy Characteristics'!$C:$C,0)))</f>
        <v>Electricity Supply</v>
      </c>
      <c r="B289" s="200"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13" t="s">
        <v>44</v>
      </c>
      <c r="J289" s="202"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75">
      <c r="A290" s="76" t="str">
        <f>IF(ISBLANK(INDEX('Policy Characteristics'!A:A,MATCH($C290,'Policy Characteristics'!$C:$C,0))),"",INDEX('Policy Characteristics'!A:A,MATCH($C290,'Policy Characteristics'!$C:$C,0)))</f>
        <v>Electricity Supply</v>
      </c>
      <c r="B290" s="200"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13" t="s">
        <v>44</v>
      </c>
      <c r="J290" s="202"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75">
      <c r="A291" s="76" t="str">
        <f>IF(ISBLANK(INDEX('Policy Characteristics'!A:A,MATCH($C291,'Policy Characteristics'!$C:$C,0))),"",INDEX('Policy Characteristics'!A:A,MATCH($C291,'Policy Characteristics'!$C:$C,0)))</f>
        <v>Electricity Supply</v>
      </c>
      <c r="B291" s="200"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13" t="s">
        <v>44</v>
      </c>
      <c r="J291" s="202"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75">
      <c r="A292" s="76" t="str">
        <f>IF(ISBLANK(INDEX('Policy Characteristics'!A:A,MATCH($C292,'Policy Characteristics'!$C:$C,0))),"",INDEX('Policy Characteristics'!A:A,MATCH($C292,'Policy Characteristics'!$C:$C,0)))</f>
        <v>Electricity Supply</v>
      </c>
      <c r="B292" s="200"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13" t="s">
        <v>44</v>
      </c>
      <c r="J292" s="202"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75">
      <c r="A293" s="76" t="str">
        <f>IF(ISBLANK(INDEX('Policy Characteristics'!A:A,MATCH($C293,'Policy Characteristics'!$C:$C,0))),"",INDEX('Policy Characteristics'!A:A,MATCH($C293,'Policy Characteristics'!$C:$C,0)))</f>
        <v>Electricity Supply</v>
      </c>
      <c r="B293" s="200"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13" t="s">
        <v>44</v>
      </c>
      <c r="J293" s="202"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75">
      <c r="A294" s="76" t="str">
        <f>IF(ISBLANK(INDEX('Policy Characteristics'!A:A,MATCH($C294,'Policy Characteristics'!$C:$C,0))),"",INDEX('Policy Characteristics'!A:A,MATCH($C294,'Policy Characteristics'!$C:$C,0)))</f>
        <v>Electricity Supply</v>
      </c>
      <c r="B294" s="200"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13" t="s">
        <v>44</v>
      </c>
      <c r="J294" s="202"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75">
      <c r="A295" s="76" t="str">
        <f>IF(ISBLANK(INDEX('Policy Characteristics'!A:A,MATCH($C295,'Policy Characteristics'!$C:$C,0))),"",INDEX('Policy Characteristics'!A:A,MATCH($C295,'Policy Characteristics'!$C:$C,0)))</f>
        <v>Electricity Supply</v>
      </c>
      <c r="B295" s="200" t="str">
        <f>IF(ISBLANK(INDEX('Policy Characteristics'!B:B,MATCH($C295,'Policy Characteristics'!$C:$C,0))),"",INDEX('Policy Characteristics'!B:B,MATCH($C295,'Policy Characteristics'!$C:$C,0)))</f>
        <v>Ban New Power Plant Retrofits</v>
      </c>
      <c r="C295" s="76" t="str">
        <f t="shared" si="12"/>
        <v>Boolean Ban New Power Plant Retrofits</v>
      </c>
      <c r="D295" s="78" t="s">
        <v>1655</v>
      </c>
      <c r="E295" s="88"/>
      <c r="F295" s="78" t="s">
        <v>1662</v>
      </c>
      <c r="G295" s="88"/>
      <c r="H295" s="15">
        <v>2453</v>
      </c>
      <c r="I295" s="213" t="s">
        <v>43</v>
      </c>
      <c r="J295" s="202"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75">
      <c r="A296" s="76" t="str">
        <f>IF(ISBLANK(INDEX('Policy Characteristics'!A:A,MATCH($C296,'Policy Characteristics'!$C:$C,0))),"",INDEX('Policy Characteristics'!A:A,MATCH($C296,'Policy Characteristics'!$C:$C,0)))</f>
        <v>Electricity Supply</v>
      </c>
      <c r="B296" s="200" t="str">
        <f>IF(ISBLANK(INDEX('Policy Characteristics'!B:B,MATCH($C296,'Policy Characteristics'!$C:$C,0))),"",INDEX('Policy Characteristics'!B:B,MATCH($C296,'Policy Characteristics'!$C:$C,0)))</f>
        <v>Ban New Power Plant Retrofits</v>
      </c>
      <c r="C296" s="76" t="str">
        <f t="shared" si="12"/>
        <v>Boolean Ban New Power Plant Retrofits</v>
      </c>
      <c r="D296" s="78" t="s">
        <v>1658</v>
      </c>
      <c r="E296" s="88"/>
      <c r="F296" s="78" t="s">
        <v>1663</v>
      </c>
      <c r="G296" s="88"/>
      <c r="H296" s="15">
        <v>2454</v>
      </c>
      <c r="I296" s="213" t="s">
        <v>43</v>
      </c>
      <c r="J296" s="202"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75">
      <c r="A297" s="76" t="str">
        <f>IF(ISBLANK(INDEX('Policy Characteristics'!A:A,MATCH($C297,'Policy Characteristics'!$C:$C,0))),"",INDEX('Policy Characteristics'!A:A,MATCH($C297,'Policy Characteristics'!$C:$C,0)))</f>
        <v>Electricity Supply</v>
      </c>
      <c r="B297" s="200" t="str">
        <f>IF(ISBLANK(INDEX('Policy Characteristics'!B:B,MATCH($C297,'Policy Characteristics'!$C:$C,0))),"",INDEX('Policy Characteristics'!B:B,MATCH($C297,'Policy Characteristics'!$C:$C,0)))</f>
        <v>Ban New Power Plant Retrofits</v>
      </c>
      <c r="C297" s="76" t="str">
        <f t="shared" si="12"/>
        <v>Boolean Ban New Power Plant Retrofits</v>
      </c>
      <c r="D297" s="78" t="s">
        <v>1659</v>
      </c>
      <c r="E297" s="88"/>
      <c r="F297" s="78" t="s">
        <v>1664</v>
      </c>
      <c r="G297" s="88"/>
      <c r="H297" s="15">
        <v>2455</v>
      </c>
      <c r="I297" s="213" t="s">
        <v>43</v>
      </c>
      <c r="J297" s="202"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75">
      <c r="A298" s="76" t="str">
        <f>IF(ISBLANK(INDEX('Policy Characteristics'!A:A,MATCH($C298,'Policy Characteristics'!$C:$C,0))),"",INDEX('Policy Characteristics'!A:A,MATCH($C298,'Policy Characteristics'!$C:$C,0)))</f>
        <v>Electricity Supply</v>
      </c>
      <c r="B298" s="200" t="str">
        <f>IF(ISBLANK(INDEX('Policy Characteristics'!B:B,MATCH($C298,'Policy Characteristics'!$C:$C,0))),"",INDEX('Policy Characteristics'!B:B,MATCH($C298,'Policy Characteristics'!$C:$C,0)))</f>
        <v>Ban New Power Plant Retrofits</v>
      </c>
      <c r="C298" s="76" t="str">
        <f t="shared" si="12"/>
        <v>Boolean Ban New Power Plant Retrofits</v>
      </c>
      <c r="D298" s="78" t="s">
        <v>1660</v>
      </c>
      <c r="E298" s="88"/>
      <c r="F298" s="78" t="s">
        <v>1665</v>
      </c>
      <c r="G298" s="88"/>
      <c r="H298" s="15">
        <v>2456</v>
      </c>
      <c r="I298" s="213" t="s">
        <v>43</v>
      </c>
      <c r="J298" s="202"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75">
      <c r="A299" s="76" t="str">
        <f>IF(ISBLANK(INDEX('Policy Characteristics'!A:A,MATCH($C299,'Policy Characteristics'!$C:$C,0))),"",INDEX('Policy Characteristics'!A:A,MATCH($C299,'Policy Characteristics'!$C:$C,0)))</f>
        <v>Electricity Supply</v>
      </c>
      <c r="B299" s="200" t="str">
        <f>IF(ISBLANK(INDEX('Policy Characteristics'!B:B,MATCH($C299,'Policy Characteristics'!$C:$C,0))),"",INDEX('Policy Characteristics'!B:B,MATCH($C299,'Policy Characteristics'!$C:$C,0)))</f>
        <v>Ban New Power Plant Retrofits</v>
      </c>
      <c r="C299" s="76" t="str">
        <f t="shared" si="12"/>
        <v>Boolean Ban New Power Plant Retrofits</v>
      </c>
      <c r="D299" s="78" t="s">
        <v>1661</v>
      </c>
      <c r="E299" s="88"/>
      <c r="F299" s="78" t="s">
        <v>1666</v>
      </c>
      <c r="G299" s="88"/>
      <c r="H299" s="15">
        <v>2457</v>
      </c>
      <c r="I299" s="213" t="s">
        <v>44</v>
      </c>
      <c r="J299" s="202"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75">
      <c r="A300" s="76" t="str">
        <f>IF(ISBLANK(INDEX('Policy Characteristics'!A:A,MATCH($C300,'Policy Characteristics'!$C:$C,0))),"",INDEX('Policy Characteristics'!A:A,MATCH($C300,'Policy Characteristics'!$C:$C,0)))</f>
        <v>Electricity Supply</v>
      </c>
      <c r="B300" s="200" t="str">
        <f>IF(ISBLANK(INDEX('Policy Characteristics'!B:B,MATCH($C300,'Policy Characteristics'!$C:$C,0))),"",INDEX('Policy Characteristics'!B:B,MATCH($C300,'Policy Characteristics'!$C:$C,0)))</f>
        <v>Ban New Power Plant Retrofits</v>
      </c>
      <c r="C300" s="76" t="str">
        <f t="shared" si="12"/>
        <v>Boolean Ban New Power Plant Retrofits</v>
      </c>
      <c r="D300" s="78" t="s">
        <v>1748</v>
      </c>
      <c r="E300" s="88"/>
      <c r="F300" s="78" t="s">
        <v>1746</v>
      </c>
      <c r="G300" s="88"/>
      <c r="H300" s="15">
        <v>2458</v>
      </c>
      <c r="I300" s="213" t="s">
        <v>44</v>
      </c>
      <c r="J300" s="202"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75">
      <c r="A301" s="76" t="str">
        <f>IF(ISBLANK(INDEX('Policy Characteristics'!A:A,MATCH($C301,'Policy Characteristics'!$C:$C,0))),"",INDEX('Policy Characteristics'!A:A,MATCH($C301,'Policy Characteristics'!$C:$C,0)))</f>
        <v>Electricity Supply</v>
      </c>
      <c r="B301" s="200" t="str">
        <f>IF(ISBLANK(INDEX('Policy Characteristics'!B:B,MATCH($C301,'Policy Characteristics'!$C:$C,0))),"",INDEX('Policy Characteristics'!B:B,MATCH($C301,'Policy Characteristics'!$C:$C,0)))</f>
        <v>Ban New Power Plant Retrofits</v>
      </c>
      <c r="C301" s="76" t="str">
        <f t="shared" si="12"/>
        <v>Boolean Ban New Power Plant Retrofits</v>
      </c>
      <c r="D301" s="78" t="s">
        <v>1749</v>
      </c>
      <c r="E301" s="88"/>
      <c r="F301" s="78" t="s">
        <v>1747</v>
      </c>
      <c r="G301" s="88"/>
      <c r="H301" s="15">
        <v>2459</v>
      </c>
      <c r="I301" s="213" t="s">
        <v>44</v>
      </c>
      <c r="J301" s="202"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75">
      <c r="A302" s="76" t="str">
        <f>IF(ISBLANK(INDEX('Policy Characteristics'!A:A,MATCH($C302,'Policy Characteristics'!$C:$C,0))),"",INDEX('Policy Characteristics'!A:A,MATCH($C302,'Policy Characteristics'!$C:$C,0)))</f>
        <v>Electricity Supply</v>
      </c>
      <c r="B302" s="200" t="str">
        <f>IF(ISBLANK(INDEX('Policy Characteristics'!B:B,MATCH($C302,'Policy Characteristics'!$C:$C,0))),"",INDEX('Policy Characteristics'!B:B,MATCH($C302,'Policy Characteristics'!$C:$C,0)))</f>
        <v>Clean Electricity Standard</v>
      </c>
      <c r="C302" t="s">
        <v>980</v>
      </c>
      <c r="D302" s="88"/>
      <c r="E302" s="88"/>
      <c r="F302" s="88"/>
      <c r="G302" s="88"/>
      <c r="H302" s="15">
        <v>508</v>
      </c>
      <c r="I302" s="213" t="s">
        <v>43</v>
      </c>
      <c r="J302" s="202"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05">
        <f>IF(ISBLANK(INDEX('Policy Characteristics'!F:F,MATCH($C302,'Policy Characteristics'!$C:$C,0))),"",INDEX('Policy Characteristics'!F:F,MATCH($C302,'Policy Characteristics'!$C:$C,0)))</f>
        <v>0</v>
      </c>
      <c r="M302" s="205">
        <f>IF(ISBLANK(INDEX('Policy Characteristics'!G:G,MATCH($C302,'Policy Characteristics'!$C:$C,0))),"",INDEX('Policy Characteristics'!G:G,MATCH($C302,'Policy Characteristics'!$C:$C,0)))</f>
        <v>1</v>
      </c>
      <c r="N302" s="205">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75">
      <c r="A303" s="76" t="str">
        <f>IF(ISBLANK(INDEX('Policy Characteristics'!A:A,MATCH($C303,'Policy Characteristics'!$C:$C,0))),"",INDEX('Policy Characteristics'!A:A,MATCH($C303,'Policy Characteristics'!$C:$C,0)))</f>
        <v>Electricity Supply</v>
      </c>
      <c r="B303" s="200" t="str">
        <f>IF(ISBLANK(INDEX('Policy Characteristics'!B:B,MATCH($C303,'Policy Characteristics'!$C:$C,0))),"",INDEX('Policy Characteristics'!B:B,MATCH($C303,'Policy Characteristics'!$C:$C,0)))</f>
        <v>Clean Electricity Standard Foresight</v>
      </c>
      <c r="C303" t="s">
        <v>1712</v>
      </c>
      <c r="D303" s="88"/>
      <c r="E303" s="88"/>
      <c r="F303" s="88"/>
      <c r="G303" s="88"/>
      <c r="H303" s="15">
        <v>2234</v>
      </c>
      <c r="I303" s="213" t="s">
        <v>44</v>
      </c>
      <c r="J303" s="202"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06">
        <f>IF(ISBLANK(INDEX('Policy Characteristics'!F:F,MATCH($C303,'Policy Characteristics'!$C:$C,0))),"",INDEX('Policy Characteristics'!F:F,MATCH($C303,'Policy Characteristics'!$C:$C,0)))</f>
        <v>0</v>
      </c>
      <c r="M303" s="206">
        <f>IF(ISBLANK(INDEX('Policy Characteristics'!G:G,MATCH($C303,'Policy Characteristics'!$C:$C,0))),"",INDEX('Policy Characteristics'!G:G,MATCH($C303,'Policy Characteristics'!$C:$C,0)))</f>
        <v>1</v>
      </c>
      <c r="N303" s="206">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75">
      <c r="A304" s="76" t="str">
        <f>IF(ISBLANK(INDEX('Policy Characteristics'!A:A,MATCH($C304,'Policy Characteristics'!$C:$C,0))),"",INDEX('Policy Characteristics'!A:A,MATCH($C304,'Policy Characteristics'!$C:$C,0)))</f>
        <v>Electricity Supply</v>
      </c>
      <c r="B304" s="200" t="str">
        <f>IF(ISBLANK(INDEX('Policy Characteristics'!B:B,MATCH($C304,'Policy Characteristics'!$C:$C,0))),"",INDEX('Policy Characteristics'!B:B,MATCH($C304,'Policy Characteristics'!$C:$C,0)))</f>
        <v xml:space="preserve">Lift the Clean Electricity Standard Alternative Compliance Payment </v>
      </c>
      <c r="C304" t="s">
        <v>1889</v>
      </c>
      <c r="D304" s="88"/>
      <c r="E304" s="88"/>
      <c r="F304" s="88"/>
      <c r="G304" s="88"/>
      <c r="H304" s="15">
        <v>2285</v>
      </c>
      <c r="I304" s="213" t="s">
        <v>43</v>
      </c>
      <c r="J304" s="202"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06">
        <f>IF(ISBLANK(INDEX('Policy Characteristics'!F:F,MATCH($C304,'Policy Characteristics'!$C:$C,0))),"",INDEX('Policy Characteristics'!F:F,MATCH($C304,'Policy Characteristics'!$C:$C,0)))</f>
        <v>0</v>
      </c>
      <c r="M304" s="206">
        <f>IF(ISBLANK(INDEX('Policy Characteristics'!G:G,MATCH($C304,'Policy Characteristics'!$C:$C,0))),"",INDEX('Policy Characteristics'!G:G,MATCH($C304,'Policy Characteristics'!$C:$C,0)))</f>
        <v>1</v>
      </c>
      <c r="N304" s="206">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75">
      <c r="A305" s="76" t="str">
        <f>IF(ISBLANK(INDEX('Policy Characteristics'!A:A,MATCH($C305,'Policy Characteristics'!$C:$C,0))),"",INDEX('Policy Characteristics'!A:A,MATCH($C305,'Policy Characteristics'!$C:$C,0)))</f>
        <v>Electricity Supply</v>
      </c>
      <c r="B305" s="200" t="str">
        <f>IF(ISBLANK(INDEX('Policy Characteristics'!B:B,MATCH($C305,'Policy Characteristics'!$C:$C,0))),"",INDEX('Policy Characteristics'!B:B,MATCH($C305,'Policy Characteristics'!$C:$C,0)))</f>
        <v>Change Electricity Exports</v>
      </c>
      <c r="C305" s="143" t="s">
        <v>268</v>
      </c>
      <c r="D305" s="78"/>
      <c r="E305" s="78"/>
      <c r="F305" s="78"/>
      <c r="G305" s="78"/>
      <c r="H305" s="80">
        <v>148</v>
      </c>
      <c r="I305" s="213" t="s">
        <v>43</v>
      </c>
      <c r="J305" s="202"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05">
        <f>IF(ISBLANK(INDEX('Policy Characteristics'!F:F,MATCH($C305,'Policy Characteristics'!$C:$C,0))),"",INDEX('Policy Characteristics'!F:F,MATCH($C305,'Policy Characteristics'!$C:$C,0)))</f>
        <v>-0.5</v>
      </c>
      <c r="M305" s="205">
        <f>IF(ISBLANK(INDEX('Policy Characteristics'!G:G,MATCH($C305,'Policy Characteristics'!$C:$C,0))),"",INDEX('Policy Characteristics'!G:G,MATCH($C305,'Policy Characteristics'!$C:$C,0)))</f>
        <v>1</v>
      </c>
      <c r="N305" s="205">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Texas.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75">
      <c r="A306" s="76" t="str">
        <f>IF(ISBLANK(INDEX('Policy Characteristics'!A:A,MATCH($C306,'Policy Characteristics'!$C:$C,0))),"",INDEX('Policy Characteristics'!A:A,MATCH($C306,'Policy Characteristics'!$C:$C,0)))</f>
        <v>Electricity Supply</v>
      </c>
      <c r="B306" s="200"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13" t="s">
        <v>43</v>
      </c>
      <c r="J306" s="202"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05">
        <f>IF(ISBLANK(INDEX('Policy Characteristics'!F:F,MATCH($C306,'Policy Characteristics'!$C:$C,0))),"",INDEX('Policy Characteristics'!F:F,MATCH($C306,'Policy Characteristics'!$C:$C,0)))</f>
        <v>-0.5</v>
      </c>
      <c r="M306" s="205">
        <f>IF(ISBLANK(INDEX('Policy Characteristics'!G:G,MATCH($C306,'Policy Characteristics'!$C:$C,0))),"",INDEX('Policy Characteristics'!G:G,MATCH($C306,'Policy Characteristics'!$C:$C,0)))</f>
        <v>1</v>
      </c>
      <c r="N306" s="205">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75">
      <c r="A307" s="76" t="str">
        <f>IF(ISBLANK(INDEX('Policy Characteristics'!A:A,MATCH($C307,'Policy Characteristics'!$C:$C,0))),"",INDEX('Policy Characteristics'!A:A,MATCH($C307,'Policy Characteristics'!$C:$C,0)))</f>
        <v>Electricity Supply</v>
      </c>
      <c r="B307" s="200"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1656</v>
      </c>
      <c r="E307" s="88"/>
      <c r="F307" s="78" t="s">
        <v>1597</v>
      </c>
      <c r="G307" s="78"/>
      <c r="H307" s="80">
        <v>526</v>
      </c>
      <c r="I307" s="213" t="s">
        <v>43</v>
      </c>
      <c r="J307" s="202"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05">
        <f>IF(ISBLANK(INDEX('Policy Characteristics'!F:F,MATCH($C307,'Policy Characteristics'!$C:$C,0))),"",INDEX('Policy Characteristics'!F:F,MATCH($C307,'Policy Characteristics'!$C:$C,0)))</f>
        <v>-0.5</v>
      </c>
      <c r="M307" s="205">
        <f>IF(ISBLANK(INDEX('Policy Characteristics'!G:G,MATCH($C307,'Policy Characteristics'!$C:$C,0))),"",INDEX('Policy Characteristics'!G:G,MATCH($C307,'Policy Characteristics'!$C:$C,0)))</f>
        <v>1</v>
      </c>
      <c r="N307" s="205">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75">
      <c r="A308" s="76" t="str">
        <f>IF(ISBLANK(INDEX('Policy Characteristics'!A:A,MATCH($C308,'Policy Characteristics'!$C:$C,0))),"",INDEX('Policy Characteristics'!A:A,MATCH($C308,'Policy Characteristics'!$C:$C,0)))</f>
        <v>Electricity Supply</v>
      </c>
      <c r="B308" s="200" t="str">
        <f>IF(ISBLANK(INDEX('Policy Characteristics'!B:B,MATCH($C308,'Policy Characteristics'!$C:$C,0))),"",INDEX('Policy Characteristics'!B:B,MATCH($C308,'Policy Characteristics'!$C:$C,0)))</f>
        <v>Change Electricity Imports</v>
      </c>
      <c r="C308" s="76" t="str">
        <f t="shared" si="13"/>
        <v>Percent Change in Electricity Imports</v>
      </c>
      <c r="D308" s="78" t="s">
        <v>1657</v>
      </c>
      <c r="E308" s="88"/>
      <c r="F308" s="78" t="s">
        <v>1598</v>
      </c>
      <c r="G308" s="78"/>
      <c r="H308" s="80">
        <v>1753</v>
      </c>
      <c r="I308" s="213" t="s">
        <v>43</v>
      </c>
      <c r="J308" s="202"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05">
        <f>IF(ISBLANK(INDEX('Policy Characteristics'!F:F,MATCH($C308,'Policy Characteristics'!$C:$C,0))),"",INDEX('Policy Characteristics'!F:F,MATCH($C308,'Policy Characteristics'!$C:$C,0)))</f>
        <v>-0.5</v>
      </c>
      <c r="M308" s="205">
        <f>IF(ISBLANK(INDEX('Policy Characteristics'!G:G,MATCH($C308,'Policy Characteristics'!$C:$C,0))),"",INDEX('Policy Characteristics'!G:G,MATCH($C308,'Policy Characteristics'!$C:$C,0)))</f>
        <v>1</v>
      </c>
      <c r="N308" s="205">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75">
      <c r="A309" s="76" t="str">
        <f>IF(ISBLANK(INDEX('Policy Characteristics'!A:A,MATCH($C309,'Policy Characteristics'!$C:$C,0))),"",INDEX('Policy Characteristics'!A:A,MATCH($C309,'Policy Characteristics'!$C:$C,0)))</f>
        <v>Electricity Supply</v>
      </c>
      <c r="B309" s="200"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1667</v>
      </c>
      <c r="G309" s="78"/>
      <c r="H309" s="80">
        <v>527</v>
      </c>
      <c r="I309" s="213" t="s">
        <v>43</v>
      </c>
      <c r="J309" s="202"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05">
        <f>IF(ISBLANK(INDEX('Policy Characteristics'!F:F,MATCH($C309,'Policy Characteristics'!$C:$C,0))),"",INDEX('Policy Characteristics'!F:F,MATCH($C309,'Policy Characteristics'!$C:$C,0)))</f>
        <v>-0.5</v>
      </c>
      <c r="M309" s="205">
        <f>IF(ISBLANK(INDEX('Policy Characteristics'!G:G,MATCH($C309,'Policy Characteristics'!$C:$C,0))),"",INDEX('Policy Characteristics'!G:G,MATCH($C309,'Policy Characteristics'!$C:$C,0)))</f>
        <v>1</v>
      </c>
      <c r="N309" s="205">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75">
      <c r="A310" s="76" t="str">
        <f>IF(ISBLANK(INDEX('Policy Characteristics'!A:A,MATCH($C310,'Policy Characteristics'!$C:$C,0))),"",INDEX('Policy Characteristics'!A:A,MATCH($C310,'Policy Characteristics'!$C:$C,0)))</f>
        <v>Electricity Supply</v>
      </c>
      <c r="B310" s="200"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13" t="s">
        <v>43</v>
      </c>
      <c r="J310" s="202"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05">
        <f>IF(ISBLANK(INDEX('Policy Characteristics'!F:F,MATCH($C310,'Policy Characteristics'!$C:$C,0))),"",INDEX('Policy Characteristics'!F:F,MATCH($C310,'Policy Characteristics'!$C:$C,0)))</f>
        <v>-0.5</v>
      </c>
      <c r="M310" s="205">
        <f>IF(ISBLANK(INDEX('Policy Characteristics'!G:G,MATCH($C310,'Policy Characteristics'!$C:$C,0))),"",INDEX('Policy Characteristics'!G:G,MATCH($C310,'Policy Characteristics'!$C:$C,0)))</f>
        <v>1</v>
      </c>
      <c r="N310" s="205">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75">
      <c r="A311" s="76" t="str">
        <f>IF(ISBLANK(INDEX('Policy Characteristics'!A:A,MATCH($C311,'Policy Characteristics'!$C:$C,0))),"",INDEX('Policy Characteristics'!A:A,MATCH($C311,'Policy Characteristics'!$C:$C,0)))</f>
        <v>Electricity Supply</v>
      </c>
      <c r="B311" s="200"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13" t="s">
        <v>43</v>
      </c>
      <c r="J311" s="202"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05">
        <f>IF(ISBLANK(INDEX('Policy Characteristics'!F:F,MATCH($C311,'Policy Characteristics'!$C:$C,0))),"",INDEX('Policy Characteristics'!F:F,MATCH($C311,'Policy Characteristics'!$C:$C,0)))</f>
        <v>-0.5</v>
      </c>
      <c r="M311" s="205">
        <f>IF(ISBLANK(INDEX('Policy Characteristics'!G:G,MATCH($C311,'Policy Characteristics'!$C:$C,0))),"",INDEX('Policy Characteristics'!G:G,MATCH($C311,'Policy Characteristics'!$C:$C,0)))</f>
        <v>1</v>
      </c>
      <c r="N311" s="205">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75">
      <c r="A312" s="76" t="str">
        <f>IF(ISBLANK(INDEX('Policy Characteristics'!A:A,MATCH($C312,'Policy Characteristics'!$C:$C,0))),"",INDEX('Policy Characteristics'!A:A,MATCH($C312,'Policy Characteristics'!$C:$C,0)))</f>
        <v>Electricity Supply</v>
      </c>
      <c r="B312" s="200"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13" t="s">
        <v>43</v>
      </c>
      <c r="J312" s="202"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05">
        <f>IF(ISBLANK(INDEX('Policy Characteristics'!F:F,MATCH($C312,'Policy Characteristics'!$C:$C,0))),"",INDEX('Policy Characteristics'!F:F,MATCH($C312,'Policy Characteristics'!$C:$C,0)))</f>
        <v>-0.5</v>
      </c>
      <c r="M312" s="205">
        <f>IF(ISBLANK(INDEX('Policy Characteristics'!G:G,MATCH($C312,'Policy Characteristics'!$C:$C,0))),"",INDEX('Policy Characteristics'!G:G,MATCH($C312,'Policy Characteristics'!$C:$C,0)))</f>
        <v>1</v>
      </c>
      <c r="N312" s="205">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75">
      <c r="A313" s="76" t="str">
        <f>IF(ISBLANK(INDEX('Policy Characteristics'!A:A,MATCH($C313,'Policy Characteristics'!$C:$C,0))),"",INDEX('Policy Characteristics'!A:A,MATCH($C313,'Policy Characteristics'!$C:$C,0)))</f>
        <v>Electricity Supply</v>
      </c>
      <c r="B313" s="200"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13" t="s">
        <v>44</v>
      </c>
      <c r="J313" s="202"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05">
        <f>IF(ISBLANK(INDEX('Policy Characteristics'!F:F,MATCH($C313,'Policy Characteristics'!$C:$C,0))),"",INDEX('Policy Characteristics'!F:F,MATCH($C313,'Policy Characteristics'!$C:$C,0)))</f>
        <v>-0.5</v>
      </c>
      <c r="M313" s="205">
        <f>IF(ISBLANK(INDEX('Policy Characteristics'!G:G,MATCH($C313,'Policy Characteristics'!$C:$C,0))),"",INDEX('Policy Characteristics'!G:G,MATCH($C313,'Policy Characteristics'!$C:$C,0)))</f>
        <v>1</v>
      </c>
      <c r="N313" s="205">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75">
      <c r="A314" s="76" t="str">
        <f>IF(ISBLANK(INDEX('Policy Characteristics'!A:A,MATCH($C314,'Policy Characteristics'!$C:$C,0))),"",INDEX('Policy Characteristics'!A:A,MATCH($C314,'Policy Characteristics'!$C:$C,0)))</f>
        <v>Electricity Supply</v>
      </c>
      <c r="B314" s="200"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13" t="s">
        <v>43</v>
      </c>
      <c r="J314" s="202"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05">
        <f>IF(ISBLANK(INDEX('Policy Characteristics'!F:F,MATCH($C314,'Policy Characteristics'!$C:$C,0))),"",INDEX('Policy Characteristics'!F:F,MATCH($C314,'Policy Characteristics'!$C:$C,0)))</f>
        <v>-0.5</v>
      </c>
      <c r="M314" s="205">
        <f>IF(ISBLANK(INDEX('Policy Characteristics'!G:G,MATCH($C314,'Policy Characteristics'!$C:$C,0))),"",INDEX('Policy Characteristics'!G:G,MATCH($C314,'Policy Characteristics'!$C:$C,0)))</f>
        <v>1</v>
      </c>
      <c r="N314" s="205">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75">
      <c r="A315" s="76" t="str">
        <f>IF(ISBLANK(INDEX('Policy Characteristics'!A:A,MATCH($C315,'Policy Characteristics'!$C:$C,0))),"",INDEX('Policy Characteristics'!A:A,MATCH($C315,'Policy Characteristics'!$C:$C,0)))</f>
        <v>Electricity Supply</v>
      </c>
      <c r="B315" s="200"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13" t="s">
        <v>44</v>
      </c>
      <c r="J315" s="202"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05">
        <f>IF(ISBLANK(INDEX('Policy Characteristics'!F:F,MATCH($C315,'Policy Characteristics'!$C:$C,0))),"",INDEX('Policy Characteristics'!F:F,MATCH($C315,'Policy Characteristics'!$C:$C,0)))</f>
        <v>-0.5</v>
      </c>
      <c r="M315" s="205">
        <f>IF(ISBLANK(INDEX('Policy Characteristics'!G:G,MATCH($C315,'Policy Characteristics'!$C:$C,0))),"",INDEX('Policy Characteristics'!G:G,MATCH($C315,'Policy Characteristics'!$C:$C,0)))</f>
        <v>1</v>
      </c>
      <c r="N315" s="205">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75">
      <c r="A316" s="76" t="str">
        <f>IF(ISBLANK(INDEX('Policy Characteristics'!A:A,MATCH($C316,'Policy Characteristics'!$C:$C,0))),"",INDEX('Policy Characteristics'!A:A,MATCH($C316,'Policy Characteristics'!$C:$C,0)))</f>
        <v>Electricity Supply</v>
      </c>
      <c r="B316" s="200"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13" t="s">
        <v>43</v>
      </c>
      <c r="J316" s="202"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05">
        <f>IF(ISBLANK(INDEX('Policy Characteristics'!F:F,MATCH($C316,'Policy Characteristics'!$C:$C,0))),"",INDEX('Policy Characteristics'!F:F,MATCH($C316,'Policy Characteristics'!$C:$C,0)))</f>
        <v>-0.5</v>
      </c>
      <c r="M316" s="205">
        <f>IF(ISBLANK(INDEX('Policy Characteristics'!G:G,MATCH($C316,'Policy Characteristics'!$C:$C,0))),"",INDEX('Policy Characteristics'!G:G,MATCH($C316,'Policy Characteristics'!$C:$C,0)))</f>
        <v>1</v>
      </c>
      <c r="N316" s="205">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75">
      <c r="A317" s="76" t="str">
        <f>IF(ISBLANK(INDEX('Policy Characteristics'!A:A,MATCH($C317,'Policy Characteristics'!$C:$C,0))),"",INDEX('Policy Characteristics'!A:A,MATCH($C317,'Policy Characteristics'!$C:$C,0)))</f>
        <v>Electricity Supply</v>
      </c>
      <c r="B317" s="200"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13" t="s">
        <v>44</v>
      </c>
      <c r="J317" s="202"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05">
        <f>IF(ISBLANK(INDEX('Policy Characteristics'!F:F,MATCH($C317,'Policy Characteristics'!$C:$C,0))),"",INDEX('Policy Characteristics'!F:F,MATCH($C317,'Policy Characteristics'!$C:$C,0)))</f>
        <v>-0.5</v>
      </c>
      <c r="M317" s="205">
        <f>IF(ISBLANK(INDEX('Policy Characteristics'!G:G,MATCH($C317,'Policy Characteristics'!$C:$C,0))),"",INDEX('Policy Characteristics'!G:G,MATCH($C317,'Policy Characteristics'!$C:$C,0)))</f>
        <v>1</v>
      </c>
      <c r="N317" s="205">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75">
      <c r="A318" s="76" t="str">
        <f>IF(ISBLANK(INDEX('Policy Characteristics'!A:A,MATCH($C318,'Policy Characteristics'!$C:$C,0))),"",INDEX('Policy Characteristics'!A:A,MATCH($C318,'Policy Characteristics'!$C:$C,0)))</f>
        <v>Electricity Supply</v>
      </c>
      <c r="B318" s="200"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13" t="s">
        <v>44</v>
      </c>
      <c r="J318" s="202"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05">
        <f>IF(ISBLANK(INDEX('Policy Characteristics'!F:F,MATCH($C318,'Policy Characteristics'!$C:$C,0))),"",INDEX('Policy Characteristics'!F:F,MATCH($C318,'Policy Characteristics'!$C:$C,0)))</f>
        <v>-0.5</v>
      </c>
      <c r="M318" s="205">
        <f>IF(ISBLANK(INDEX('Policy Characteristics'!G:G,MATCH($C318,'Policy Characteristics'!$C:$C,0))),"",INDEX('Policy Characteristics'!G:G,MATCH($C318,'Policy Characteristics'!$C:$C,0)))</f>
        <v>1</v>
      </c>
      <c r="N318" s="205">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75">
      <c r="A319" s="76" t="str">
        <f>IF(ISBLANK(INDEX('Policy Characteristics'!A:A,MATCH($C319,'Policy Characteristics'!$C:$C,0))),"",INDEX('Policy Characteristics'!A:A,MATCH($C319,'Policy Characteristics'!$C:$C,0)))</f>
        <v>Electricity Supply</v>
      </c>
      <c r="B319" s="200"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13" t="s">
        <v>44</v>
      </c>
      <c r="J319" s="202"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05">
        <f>IF(ISBLANK(INDEX('Policy Characteristics'!F:F,MATCH($C319,'Policy Characteristics'!$C:$C,0))),"",INDEX('Policy Characteristics'!F:F,MATCH($C319,'Policy Characteristics'!$C:$C,0)))</f>
        <v>-0.5</v>
      </c>
      <c r="M319" s="205">
        <f>IF(ISBLANK(INDEX('Policy Characteristics'!G:G,MATCH($C319,'Policy Characteristics'!$C:$C,0))),"",INDEX('Policy Characteristics'!G:G,MATCH($C319,'Policy Characteristics'!$C:$C,0)))</f>
        <v>1</v>
      </c>
      <c r="N319" s="205">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75">
      <c r="A320" s="76" t="str">
        <f>IF(ISBLANK(INDEX('Policy Characteristics'!A:A,MATCH($C320,'Policy Characteristics'!$C:$C,0))),"",INDEX('Policy Characteristics'!A:A,MATCH($C320,'Policy Characteristics'!$C:$C,0)))</f>
        <v>Electricity Supply</v>
      </c>
      <c r="B320" s="200"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13" t="s">
        <v>44</v>
      </c>
      <c r="J320" s="202"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05">
        <f>IF(ISBLANK(INDEX('Policy Characteristics'!F:F,MATCH($C320,'Policy Characteristics'!$C:$C,0))),"",INDEX('Policy Characteristics'!F:F,MATCH($C320,'Policy Characteristics'!$C:$C,0)))</f>
        <v>-0.5</v>
      </c>
      <c r="M320" s="205">
        <f>IF(ISBLANK(INDEX('Policy Characteristics'!G:G,MATCH($C320,'Policy Characteristics'!$C:$C,0))),"",INDEX('Policy Characteristics'!G:G,MATCH($C320,'Policy Characteristics'!$C:$C,0)))</f>
        <v>1</v>
      </c>
      <c r="N320" s="205">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75">
      <c r="A321" s="76" t="str">
        <f>IF(ISBLANK(INDEX('Policy Characteristics'!A:A,MATCH($C321,'Policy Characteristics'!$C:$C,0))),"",INDEX('Policy Characteristics'!A:A,MATCH($C321,'Policy Characteristics'!$C:$C,0)))</f>
        <v>Electricity Supply</v>
      </c>
      <c r="B321" s="200"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13" t="s">
        <v>44</v>
      </c>
      <c r="J321" s="202"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05">
        <f>IF(ISBLANK(INDEX('Policy Characteristics'!F:F,MATCH($C321,'Policy Characteristics'!$C:$C,0))),"",INDEX('Policy Characteristics'!F:F,MATCH($C321,'Policy Characteristics'!$C:$C,0)))</f>
        <v>-0.5</v>
      </c>
      <c r="M321" s="205">
        <f>IF(ISBLANK(INDEX('Policy Characteristics'!G:G,MATCH($C321,'Policy Characteristics'!$C:$C,0))),"",INDEX('Policy Characteristics'!G:G,MATCH($C321,'Policy Characteristics'!$C:$C,0)))</f>
        <v>1</v>
      </c>
      <c r="N321" s="205">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75">
      <c r="A322" s="76" t="str">
        <f>IF(ISBLANK(INDEX('Policy Characteristics'!A:A,MATCH($C322,'Policy Characteristics'!$C:$C,0))),"",INDEX('Policy Characteristics'!A:A,MATCH($C322,'Policy Characteristics'!$C:$C,0)))</f>
        <v>Electricity Supply</v>
      </c>
      <c r="B322" s="200"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13" t="s">
        <v>44</v>
      </c>
      <c r="J322" s="202"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05">
        <f>IF(ISBLANK(INDEX('Policy Characteristics'!F:F,MATCH($C322,'Policy Characteristics'!$C:$C,0))),"",INDEX('Policy Characteristics'!F:F,MATCH($C322,'Policy Characteristics'!$C:$C,0)))</f>
        <v>-0.5</v>
      </c>
      <c r="M322" s="205">
        <f>IF(ISBLANK(INDEX('Policy Characteristics'!G:G,MATCH($C322,'Policy Characteristics'!$C:$C,0))),"",INDEX('Policy Characteristics'!G:G,MATCH($C322,'Policy Characteristics'!$C:$C,0)))</f>
        <v>1</v>
      </c>
      <c r="N322" s="205">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75">
      <c r="A323" s="76" t="str">
        <f>IF(ISBLANK(INDEX('Policy Characteristics'!A:A,MATCH($C323,'Policy Characteristics'!$C:$C,0))),"",INDEX('Policy Characteristics'!A:A,MATCH($C323,'Policy Characteristics'!$C:$C,0)))</f>
        <v>Electricity Supply</v>
      </c>
      <c r="B323" s="200" t="str">
        <f>IF(ISBLANK(INDEX('Policy Characteristics'!B:B,MATCH($C323,'Policy Characteristics'!$C:$C,0))),"",INDEX('Policy Characteristics'!B:B,MATCH($C323,'Policy Characteristics'!$C:$C,0)))</f>
        <v>Change Electricity Imports</v>
      </c>
      <c r="C323" s="76" t="str">
        <f t="shared" si="13"/>
        <v>Percent Change in Electricity Imports</v>
      </c>
      <c r="D323" s="78" t="s">
        <v>1655</v>
      </c>
      <c r="E323" s="88"/>
      <c r="F323" s="78" t="s">
        <v>1662</v>
      </c>
      <c r="G323" s="78"/>
      <c r="H323" s="80">
        <v>1754</v>
      </c>
      <c r="I323" s="213" t="s">
        <v>44</v>
      </c>
      <c r="J323" s="202"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05">
        <f>IF(ISBLANK(INDEX('Policy Characteristics'!F:F,MATCH($C323,'Policy Characteristics'!$C:$C,0))),"",INDEX('Policy Characteristics'!F:F,MATCH($C323,'Policy Characteristics'!$C:$C,0)))</f>
        <v>-0.5</v>
      </c>
      <c r="M323" s="205">
        <f>IF(ISBLANK(INDEX('Policy Characteristics'!G:G,MATCH($C323,'Policy Characteristics'!$C:$C,0))),"",INDEX('Policy Characteristics'!G:G,MATCH($C323,'Policy Characteristics'!$C:$C,0)))</f>
        <v>1</v>
      </c>
      <c r="N323" s="205">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75">
      <c r="A324" s="76" t="str">
        <f>IF(ISBLANK(INDEX('Policy Characteristics'!A:A,MATCH($C324,'Policy Characteristics'!$C:$C,0))),"",INDEX('Policy Characteristics'!A:A,MATCH($C324,'Policy Characteristics'!$C:$C,0)))</f>
        <v>Electricity Supply</v>
      </c>
      <c r="B324" s="200" t="str">
        <f>IF(ISBLANK(INDEX('Policy Characteristics'!B:B,MATCH($C324,'Policy Characteristics'!$C:$C,0))),"",INDEX('Policy Characteristics'!B:B,MATCH($C324,'Policy Characteristics'!$C:$C,0)))</f>
        <v>Change Electricity Imports</v>
      </c>
      <c r="C324" s="76" t="str">
        <f t="shared" si="13"/>
        <v>Percent Change in Electricity Imports</v>
      </c>
      <c r="D324" s="78" t="s">
        <v>1658</v>
      </c>
      <c r="E324" s="88"/>
      <c r="F324" s="78" t="s">
        <v>1663</v>
      </c>
      <c r="G324" s="78"/>
      <c r="H324" s="80">
        <v>1755</v>
      </c>
      <c r="I324" s="213" t="s">
        <v>44</v>
      </c>
      <c r="J324" s="202"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05">
        <f>IF(ISBLANK(INDEX('Policy Characteristics'!F:F,MATCH($C324,'Policy Characteristics'!$C:$C,0))),"",INDEX('Policy Characteristics'!F:F,MATCH($C324,'Policy Characteristics'!$C:$C,0)))</f>
        <v>-0.5</v>
      </c>
      <c r="M324" s="205">
        <f>IF(ISBLANK(INDEX('Policy Characteristics'!G:G,MATCH($C324,'Policy Characteristics'!$C:$C,0))),"",INDEX('Policy Characteristics'!G:G,MATCH($C324,'Policy Characteristics'!$C:$C,0)))</f>
        <v>1</v>
      </c>
      <c r="N324" s="205">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75">
      <c r="A325" s="76" t="str">
        <f>IF(ISBLANK(INDEX('Policy Characteristics'!A:A,MATCH($C325,'Policy Characteristics'!$C:$C,0))),"",INDEX('Policy Characteristics'!A:A,MATCH($C325,'Policy Characteristics'!$C:$C,0)))</f>
        <v>Electricity Supply</v>
      </c>
      <c r="B325" s="200" t="str">
        <f>IF(ISBLANK(INDEX('Policy Characteristics'!B:B,MATCH($C325,'Policy Characteristics'!$C:$C,0))),"",INDEX('Policy Characteristics'!B:B,MATCH($C325,'Policy Characteristics'!$C:$C,0)))</f>
        <v>Change Electricity Imports</v>
      </c>
      <c r="C325" s="76" t="str">
        <f t="shared" si="13"/>
        <v>Percent Change in Electricity Imports</v>
      </c>
      <c r="D325" s="78" t="s">
        <v>1659</v>
      </c>
      <c r="E325" s="88"/>
      <c r="F325" s="78" t="s">
        <v>1664</v>
      </c>
      <c r="G325" s="78"/>
      <c r="H325" s="80">
        <v>1756</v>
      </c>
      <c r="I325" s="213" t="s">
        <v>44</v>
      </c>
      <c r="J325" s="202"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05">
        <f>IF(ISBLANK(INDEX('Policy Characteristics'!F:F,MATCH($C325,'Policy Characteristics'!$C:$C,0))),"",INDEX('Policy Characteristics'!F:F,MATCH($C325,'Policy Characteristics'!$C:$C,0)))</f>
        <v>-0.5</v>
      </c>
      <c r="M325" s="205">
        <f>IF(ISBLANK(INDEX('Policy Characteristics'!G:G,MATCH($C325,'Policy Characteristics'!$C:$C,0))),"",INDEX('Policy Characteristics'!G:G,MATCH($C325,'Policy Characteristics'!$C:$C,0)))</f>
        <v>1</v>
      </c>
      <c r="N325" s="205">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75">
      <c r="A326" s="76" t="str">
        <f>IF(ISBLANK(INDEX('Policy Characteristics'!A:A,MATCH($C326,'Policy Characteristics'!$C:$C,0))),"",INDEX('Policy Characteristics'!A:A,MATCH($C326,'Policy Characteristics'!$C:$C,0)))</f>
        <v>Electricity Supply</v>
      </c>
      <c r="B326" s="200" t="str">
        <f>IF(ISBLANK(INDEX('Policy Characteristics'!B:B,MATCH($C326,'Policy Characteristics'!$C:$C,0))),"",INDEX('Policy Characteristics'!B:B,MATCH($C326,'Policy Characteristics'!$C:$C,0)))</f>
        <v>Change Electricity Imports</v>
      </c>
      <c r="C326" s="76" t="str">
        <f t="shared" si="13"/>
        <v>Percent Change in Electricity Imports</v>
      </c>
      <c r="D326" s="78" t="s">
        <v>1660</v>
      </c>
      <c r="E326" s="88"/>
      <c r="F326" s="78" t="s">
        <v>1665</v>
      </c>
      <c r="G326" s="78"/>
      <c r="H326" s="80">
        <v>1757</v>
      </c>
      <c r="I326" s="213" t="s">
        <v>44</v>
      </c>
      <c r="J326" s="202"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05">
        <f>IF(ISBLANK(INDEX('Policy Characteristics'!F:F,MATCH($C326,'Policy Characteristics'!$C:$C,0))),"",INDEX('Policy Characteristics'!F:F,MATCH($C326,'Policy Characteristics'!$C:$C,0)))</f>
        <v>-0.5</v>
      </c>
      <c r="M326" s="205">
        <f>IF(ISBLANK(INDEX('Policy Characteristics'!G:G,MATCH($C326,'Policy Characteristics'!$C:$C,0))),"",INDEX('Policy Characteristics'!G:G,MATCH($C326,'Policy Characteristics'!$C:$C,0)))</f>
        <v>1</v>
      </c>
      <c r="N326" s="205">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75">
      <c r="A327" s="76" t="str">
        <f>IF(ISBLANK(INDEX('Policy Characteristics'!A:A,MATCH($C327,'Policy Characteristics'!$C:$C,0))),"",INDEX('Policy Characteristics'!A:A,MATCH($C327,'Policy Characteristics'!$C:$C,0)))</f>
        <v>Electricity Supply</v>
      </c>
      <c r="B327" s="200" t="str">
        <f>IF(ISBLANK(INDEX('Policy Characteristics'!B:B,MATCH($C327,'Policy Characteristics'!$C:$C,0))),"",INDEX('Policy Characteristics'!B:B,MATCH($C327,'Policy Characteristics'!$C:$C,0)))</f>
        <v>Change Electricity Imports</v>
      </c>
      <c r="C327" s="76" t="str">
        <f t="shared" si="13"/>
        <v>Percent Change in Electricity Imports</v>
      </c>
      <c r="D327" s="78" t="s">
        <v>1661</v>
      </c>
      <c r="E327" s="88"/>
      <c r="F327" s="78" t="s">
        <v>1666</v>
      </c>
      <c r="G327" s="78"/>
      <c r="H327" s="80">
        <v>1758</v>
      </c>
      <c r="I327" s="213" t="s">
        <v>44</v>
      </c>
      <c r="J327" s="202"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05">
        <f>IF(ISBLANK(INDEX('Policy Characteristics'!F:F,MATCH($C327,'Policy Characteristics'!$C:$C,0))),"",INDEX('Policy Characteristics'!F:F,MATCH($C327,'Policy Characteristics'!$C:$C,0)))</f>
        <v>-0.5</v>
      </c>
      <c r="M327" s="205">
        <f>IF(ISBLANK(INDEX('Policy Characteristics'!G:G,MATCH($C327,'Policy Characteristics'!$C:$C,0))),"",INDEX('Policy Characteristics'!G:G,MATCH($C327,'Policy Characteristics'!$C:$C,0)))</f>
        <v>1</v>
      </c>
      <c r="N327" s="205">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75">
      <c r="A328" s="76" t="str">
        <f>IF(ISBLANK(INDEX('Policy Characteristics'!A:A,MATCH($C328,'Policy Characteristics'!$C:$C,0))),"",INDEX('Policy Characteristics'!A:A,MATCH($C328,'Policy Characteristics'!$C:$C,0)))</f>
        <v>Electricity Supply</v>
      </c>
      <c r="B328" s="200" t="str">
        <f>IF(ISBLANK(INDEX('Policy Characteristics'!B:B,MATCH($C328,'Policy Characteristics'!$C:$C,0))),"",INDEX('Policy Characteristics'!B:B,MATCH($C328,'Policy Characteristics'!$C:$C,0)))</f>
        <v>Change Electricity Imports</v>
      </c>
      <c r="C328" s="76" t="str">
        <f t="shared" si="13"/>
        <v>Percent Change in Electricity Imports</v>
      </c>
      <c r="D328" s="78" t="s">
        <v>1748</v>
      </c>
      <c r="E328" s="88"/>
      <c r="F328" s="78" t="s">
        <v>1746</v>
      </c>
      <c r="G328" s="78"/>
      <c r="H328" s="80">
        <v>1759</v>
      </c>
      <c r="I328" s="213" t="s">
        <v>44</v>
      </c>
      <c r="J328" s="202"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05">
        <f>IF(ISBLANK(INDEX('Policy Characteristics'!F:F,MATCH($C328,'Policy Characteristics'!$C:$C,0))),"",INDEX('Policy Characteristics'!F:F,MATCH($C328,'Policy Characteristics'!$C:$C,0)))</f>
        <v>-0.5</v>
      </c>
      <c r="M328" s="205">
        <f>IF(ISBLANK(INDEX('Policy Characteristics'!G:G,MATCH($C328,'Policy Characteristics'!$C:$C,0))),"",INDEX('Policy Characteristics'!G:G,MATCH($C328,'Policy Characteristics'!$C:$C,0)))</f>
        <v>1</v>
      </c>
      <c r="N328" s="205">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75">
      <c r="A329" s="76" t="str">
        <f>IF(ISBLANK(INDEX('Policy Characteristics'!A:A,MATCH($C329,'Policy Characteristics'!$C:$C,0))),"",INDEX('Policy Characteristics'!A:A,MATCH($C329,'Policy Characteristics'!$C:$C,0)))</f>
        <v>Electricity Supply</v>
      </c>
      <c r="B329" s="200" t="str">
        <f>IF(ISBLANK(INDEX('Policy Characteristics'!B:B,MATCH($C329,'Policy Characteristics'!$C:$C,0))),"",INDEX('Policy Characteristics'!B:B,MATCH($C329,'Policy Characteristics'!$C:$C,0)))</f>
        <v>Change Electricity Imports</v>
      </c>
      <c r="C329" s="76" t="str">
        <f t="shared" si="13"/>
        <v>Percent Change in Electricity Imports</v>
      </c>
      <c r="D329" s="78" t="s">
        <v>1749</v>
      </c>
      <c r="E329" s="88"/>
      <c r="F329" s="78" t="s">
        <v>1747</v>
      </c>
      <c r="G329" s="78"/>
      <c r="H329" s="80">
        <v>2237</v>
      </c>
      <c r="I329" s="213" t="s">
        <v>44</v>
      </c>
      <c r="J329" s="202"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05">
        <f>IF(ISBLANK(INDEX('Policy Characteristics'!F:F,MATCH($C329,'Policy Characteristics'!$C:$C,0))),"",INDEX('Policy Characteristics'!F:F,MATCH($C329,'Policy Characteristics'!$C:$C,0)))</f>
        <v>-0.5</v>
      </c>
      <c r="M329" s="205">
        <f>IF(ISBLANK(INDEX('Policy Characteristics'!G:G,MATCH($C329,'Policy Characteristics'!$C:$C,0))),"",INDEX('Policy Characteristics'!G:G,MATCH($C329,'Policy Characteristics'!$C:$C,0)))</f>
        <v>1</v>
      </c>
      <c r="N329" s="205">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2179%.</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75">
      <c r="A330" s="76" t="str">
        <f>IF(ISBLANK(INDEX('Policy Characteristics'!A:A,MATCH($C330,'Policy Characteristics'!$C:$C,0))),"",INDEX('Policy Characteristics'!A:A,MATCH($C330,'Policy Characteristics'!$C:$C,0)))</f>
        <v>Electricity Supply</v>
      </c>
      <c r="B330" s="200" t="str">
        <f>IF(ISBLANK(INDEX('Policy Characteristics'!B:B,MATCH($C330,'Policy Characteristics'!$C:$C,0))),"",INDEX('Policy Characteristics'!B:B,MATCH($C330,'Policy Characteristics'!$C:$C,0)))</f>
        <v>Non BAU Guaranteed Dispatch</v>
      </c>
      <c r="C330" t="s">
        <v>299</v>
      </c>
      <c r="D330" s="88"/>
      <c r="E330" s="88"/>
      <c r="F330" s="88"/>
      <c r="G330" s="88"/>
      <c r="H330" s="15">
        <v>619</v>
      </c>
      <c r="I330" s="213" t="s">
        <v>44</v>
      </c>
      <c r="J330" s="202"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05">
        <f>IF(ISBLANK(INDEX('Policy Characteristics'!F:F,MATCH($C330,'Policy Characteristics'!$C:$C,0))),"",INDEX('Policy Characteristics'!F:F,MATCH($C330,'Policy Characteristics'!$C:$C,0)))</f>
        <v>0</v>
      </c>
      <c r="M330" s="205">
        <f>IF(ISBLANK(INDEX('Policy Characteristics'!G:G,MATCH($C330,'Policy Characteristics'!$C:$C,0))),"",INDEX('Policy Characteristics'!G:G,MATCH($C330,'Policy Characteristics'!$C:$C,0)))</f>
        <v>1</v>
      </c>
      <c r="N330" s="205">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75">
      <c r="A331" s="76" t="str">
        <f>IF(ISBLANK(INDEX('Policy Characteristics'!A:A,MATCH($C331,'Policy Characteristics'!$C:$C,0))),"",INDEX('Policy Characteristics'!A:A,MATCH($C331,'Policy Characteristics'!$C:$C,0)))</f>
        <v>Electricity Supply</v>
      </c>
      <c r="B331" s="200" t="str">
        <f>IF(ISBLANK(INDEX('Policy Characteristics'!B:B,MATCH($C331,'Policy Characteristics'!$C:$C,0))),"",INDEX('Policy Characteristics'!B:B,MATCH($C331,'Policy Characteristics'!$C:$C,0)))</f>
        <v>Decrease Cost of Capital</v>
      </c>
      <c r="C331" t="s">
        <v>1650</v>
      </c>
      <c r="D331" s="88" t="s">
        <v>445</v>
      </c>
      <c r="E331" s="88"/>
      <c r="F331" s="88" t="s">
        <v>444</v>
      </c>
      <c r="G331" s="78"/>
      <c r="H331" s="15">
        <v>1730</v>
      </c>
      <c r="I331" s="201" t="s">
        <v>44</v>
      </c>
      <c r="J331" s="202"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05">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75">
      <c r="A332" s="76" t="str">
        <f>IF(ISBLANK(INDEX('Policy Characteristics'!A:A,MATCH($C332,'Policy Characteristics'!$C:$C,0))),"",INDEX('Policy Characteristics'!A:A,MATCH($C332,'Policy Characteristics'!$C:$C,0)))</f>
        <v>Electricity Supply</v>
      </c>
      <c r="B332" s="200"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1656</v>
      </c>
      <c r="E332" s="88"/>
      <c r="F332" s="78" t="s">
        <v>1597</v>
      </c>
      <c r="G332" s="78"/>
      <c r="H332" s="15">
        <v>1731</v>
      </c>
      <c r="I332" s="201" t="s">
        <v>44</v>
      </c>
      <c r="J332" s="202"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05">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75">
      <c r="A333" s="76" t="str">
        <f>IF(ISBLANK(INDEX('Policy Characteristics'!A:A,MATCH($C333,'Policy Characteristics'!$C:$C,0))),"",INDEX('Policy Characteristics'!A:A,MATCH($C333,'Policy Characteristics'!$C:$C,0)))</f>
        <v>Electricity Supply</v>
      </c>
      <c r="B333" s="200"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1657</v>
      </c>
      <c r="E333" s="88"/>
      <c r="F333" s="78" t="s">
        <v>1598</v>
      </c>
      <c r="G333" s="78"/>
      <c r="H333" s="15">
        <v>1803</v>
      </c>
      <c r="I333" s="201" t="s">
        <v>44</v>
      </c>
      <c r="J333" s="202"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05">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75">
      <c r="A334" s="76" t="str">
        <f>IF(ISBLANK(INDEX('Policy Characteristics'!A:A,MATCH($C334,'Policy Characteristics'!$C:$C,0))),"",INDEX('Policy Characteristics'!A:A,MATCH($C334,'Policy Characteristics'!$C:$C,0)))</f>
        <v>Electricity Supply</v>
      </c>
      <c r="B334" s="200"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1667</v>
      </c>
      <c r="G334" s="78"/>
      <c r="H334" s="15">
        <v>1732</v>
      </c>
      <c r="I334" s="201" t="s">
        <v>44</v>
      </c>
      <c r="J334" s="202"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05">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75">
      <c r="A335" s="76" t="str">
        <f>IF(ISBLANK(INDEX('Policy Characteristics'!A:A,MATCH($C335,'Policy Characteristics'!$C:$C,0))),"",INDEX('Policy Characteristics'!A:A,MATCH($C335,'Policy Characteristics'!$C:$C,0)))</f>
        <v>Electricity Supply</v>
      </c>
      <c r="B335" s="200"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01" t="s">
        <v>43</v>
      </c>
      <c r="J335" s="202"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05">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75">
      <c r="A336" s="76" t="str">
        <f>IF(ISBLANK(INDEX('Policy Characteristics'!A:A,MATCH($C336,'Policy Characteristics'!$C:$C,0))),"",INDEX('Policy Characteristics'!A:A,MATCH($C336,'Policy Characteristics'!$C:$C,0)))</f>
        <v>Electricity Supply</v>
      </c>
      <c r="B336" s="200"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01" t="s">
        <v>43</v>
      </c>
      <c r="J336" s="202"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05">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75">
      <c r="A337" s="76" t="str">
        <f>IF(ISBLANK(INDEX('Policy Characteristics'!A:A,MATCH($C337,'Policy Characteristics'!$C:$C,0))),"",INDEX('Policy Characteristics'!A:A,MATCH($C337,'Policy Characteristics'!$C:$C,0)))</f>
        <v>Electricity Supply</v>
      </c>
      <c r="B337" s="200"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01" t="s">
        <v>43</v>
      </c>
      <c r="J337" s="202"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05">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75">
      <c r="A338" s="76" t="str">
        <f>IF(ISBLANK(INDEX('Policy Characteristics'!A:A,MATCH($C338,'Policy Characteristics'!$C:$C,0))),"",INDEX('Policy Characteristics'!A:A,MATCH($C338,'Policy Characteristics'!$C:$C,0)))</f>
        <v>Electricity Supply</v>
      </c>
      <c r="B338" s="200"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01" t="s">
        <v>43</v>
      </c>
      <c r="J338" s="202"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05">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75">
      <c r="A339" s="76" t="str">
        <f>IF(ISBLANK(INDEX('Policy Characteristics'!A:A,MATCH($C339,'Policy Characteristics'!$C:$C,0))),"",INDEX('Policy Characteristics'!A:A,MATCH($C339,'Policy Characteristics'!$C:$C,0)))</f>
        <v>Electricity Supply</v>
      </c>
      <c r="B339" s="200"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01" t="s">
        <v>43</v>
      </c>
      <c r="J339" s="202"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05">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75">
      <c r="A340" s="76" t="str">
        <f>IF(ISBLANK(INDEX('Policy Characteristics'!A:A,MATCH($C340,'Policy Characteristics'!$C:$C,0))),"",INDEX('Policy Characteristics'!A:A,MATCH($C340,'Policy Characteristics'!$C:$C,0)))</f>
        <v>Electricity Supply</v>
      </c>
      <c r="B340" s="200"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01" t="s">
        <v>43</v>
      </c>
      <c r="J340" s="202"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05">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75">
      <c r="A341" s="76" t="str">
        <f>IF(ISBLANK(INDEX('Policy Characteristics'!A:A,MATCH($C341,'Policy Characteristics'!$C:$C,0))),"",INDEX('Policy Characteristics'!A:A,MATCH($C341,'Policy Characteristics'!$C:$C,0)))</f>
        <v>Electricity Supply</v>
      </c>
      <c r="B341" s="200"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01" t="s">
        <v>44</v>
      </c>
      <c r="J341" s="202"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05">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75">
      <c r="A342" s="76" t="str">
        <f>IF(ISBLANK(INDEX('Policy Characteristics'!A:A,MATCH($C342,'Policy Characteristics'!$C:$C,0))),"",INDEX('Policy Characteristics'!A:A,MATCH($C342,'Policy Characteristics'!$C:$C,0)))</f>
        <v>Electricity Supply</v>
      </c>
      <c r="B342" s="200"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01" t="s">
        <v>44</v>
      </c>
      <c r="J342" s="202"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05">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75">
      <c r="A343" s="76" t="str">
        <f>IF(ISBLANK(INDEX('Policy Characteristics'!A:A,MATCH($C343,'Policy Characteristics'!$C:$C,0))),"",INDEX('Policy Characteristics'!A:A,MATCH($C343,'Policy Characteristics'!$C:$C,0)))</f>
        <v>Electricity Supply</v>
      </c>
      <c r="B343" s="200"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01" t="s">
        <v>44</v>
      </c>
      <c r="J343" s="202"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05">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75">
      <c r="A344" s="76" t="str">
        <f>IF(ISBLANK(INDEX('Policy Characteristics'!A:A,MATCH($C344,'Policy Characteristics'!$C:$C,0))),"",INDEX('Policy Characteristics'!A:A,MATCH($C344,'Policy Characteristics'!$C:$C,0)))</f>
        <v>Electricity Supply</v>
      </c>
      <c r="B344" s="200"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01" t="s">
        <v>43</v>
      </c>
      <c r="J344" s="202"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05">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75">
      <c r="A345" s="76" t="str">
        <f>IF(ISBLANK(INDEX('Policy Characteristics'!A:A,MATCH($C345,'Policy Characteristics'!$C:$C,0))),"",INDEX('Policy Characteristics'!A:A,MATCH($C345,'Policy Characteristics'!$C:$C,0)))</f>
        <v>Electricity Supply</v>
      </c>
      <c r="B345" s="200"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01" t="s">
        <v>44</v>
      </c>
      <c r="J345" s="202"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05">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75">
      <c r="A346" s="76" t="str">
        <f>IF(ISBLANK(INDEX('Policy Characteristics'!A:A,MATCH($C346,'Policy Characteristics'!$C:$C,0))),"",INDEX('Policy Characteristics'!A:A,MATCH($C346,'Policy Characteristics'!$C:$C,0)))</f>
        <v>Electricity Supply</v>
      </c>
      <c r="B346" s="200"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01" t="s">
        <v>44</v>
      </c>
      <c r="J346" s="202"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05">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75">
      <c r="A347" s="76" t="str">
        <f>IF(ISBLANK(INDEX('Policy Characteristics'!A:A,MATCH($C347,'Policy Characteristics'!$C:$C,0))),"",INDEX('Policy Characteristics'!A:A,MATCH($C347,'Policy Characteristics'!$C:$C,0)))</f>
        <v>Electricity Supply</v>
      </c>
      <c r="B347" s="200"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01" t="s">
        <v>44</v>
      </c>
      <c r="J347" s="202"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05">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75">
      <c r="A348" s="76" t="str">
        <f>IF(ISBLANK(INDEX('Policy Characteristics'!A:A,MATCH($C348,'Policy Characteristics'!$C:$C,0))),"",INDEX('Policy Characteristics'!A:A,MATCH($C348,'Policy Characteristics'!$C:$C,0)))</f>
        <v>Electricity Supply</v>
      </c>
      <c r="B348" s="200"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1655</v>
      </c>
      <c r="E348" s="88"/>
      <c r="F348" s="78" t="s">
        <v>1662</v>
      </c>
      <c r="G348" s="78"/>
      <c r="H348" s="15">
        <v>1804</v>
      </c>
      <c r="I348" s="201" t="s">
        <v>43</v>
      </c>
      <c r="J348" s="202"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05">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75">
      <c r="A349" s="76" t="str">
        <f>IF(ISBLANK(INDEX('Policy Characteristics'!A:A,MATCH($C349,'Policy Characteristics'!$C:$C,0))),"",INDEX('Policy Characteristics'!A:A,MATCH($C349,'Policy Characteristics'!$C:$C,0)))</f>
        <v>Electricity Supply</v>
      </c>
      <c r="B349" s="200"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1658</v>
      </c>
      <c r="E349" s="88"/>
      <c r="F349" s="78" t="s">
        <v>1663</v>
      </c>
      <c r="G349" s="78"/>
      <c r="H349" s="15">
        <v>1805</v>
      </c>
      <c r="I349" s="201" t="s">
        <v>43</v>
      </c>
      <c r="J349" s="202"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05">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75">
      <c r="A350" s="76" t="str">
        <f>IF(ISBLANK(INDEX('Policy Characteristics'!A:A,MATCH($C350,'Policy Characteristics'!$C:$C,0))),"",INDEX('Policy Characteristics'!A:A,MATCH($C350,'Policy Characteristics'!$C:$C,0)))</f>
        <v>Electricity Supply</v>
      </c>
      <c r="B350" s="200"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1659</v>
      </c>
      <c r="E350" s="88"/>
      <c r="F350" s="78" t="s">
        <v>1664</v>
      </c>
      <c r="G350" s="78"/>
      <c r="H350" s="15">
        <v>1806</v>
      </c>
      <c r="I350" s="201" t="s">
        <v>43</v>
      </c>
      <c r="J350" s="202"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05">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75">
      <c r="A351" s="76" t="str">
        <f>IF(ISBLANK(INDEX('Policy Characteristics'!A:A,MATCH($C351,'Policy Characteristics'!$C:$C,0))),"",INDEX('Policy Characteristics'!A:A,MATCH($C351,'Policy Characteristics'!$C:$C,0)))</f>
        <v>Electricity Supply</v>
      </c>
      <c r="B351" s="200"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1660</v>
      </c>
      <c r="E351" s="88"/>
      <c r="F351" s="78" t="s">
        <v>1665</v>
      </c>
      <c r="G351" s="78"/>
      <c r="H351" s="15">
        <v>1807</v>
      </c>
      <c r="I351" s="201" t="s">
        <v>43</v>
      </c>
      <c r="J351" s="202"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05">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75">
      <c r="A352" s="76" t="str">
        <f>IF(ISBLANK(INDEX('Policy Characteristics'!A:A,MATCH($C352,'Policy Characteristics'!$C:$C,0))),"",INDEX('Policy Characteristics'!A:A,MATCH($C352,'Policy Characteristics'!$C:$C,0)))</f>
        <v>Electricity Supply</v>
      </c>
      <c r="B352" s="200"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1661</v>
      </c>
      <c r="E352" s="88"/>
      <c r="F352" s="78" t="s">
        <v>1666</v>
      </c>
      <c r="G352" s="78"/>
      <c r="H352" s="15">
        <v>1808</v>
      </c>
      <c r="I352" s="201" t="s">
        <v>43</v>
      </c>
      <c r="J352" s="202"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05">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75">
      <c r="A353" s="76" t="str">
        <f>IF(ISBLANK(INDEX('Policy Characteristics'!A:A,MATCH($C353,'Policy Characteristics'!$C:$C,0))),"",INDEX('Policy Characteristics'!A:A,MATCH($C353,'Policy Characteristics'!$C:$C,0)))</f>
        <v>Electricity Supply</v>
      </c>
      <c r="B353" s="200"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1748</v>
      </c>
      <c r="E353" s="88"/>
      <c r="F353" s="78" t="s">
        <v>1746</v>
      </c>
      <c r="G353" s="78"/>
      <c r="H353" s="15">
        <v>1809</v>
      </c>
      <c r="I353" s="201" t="s">
        <v>43</v>
      </c>
      <c r="J353" s="202"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05">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75">
      <c r="A354" s="76" t="str">
        <f>IF(ISBLANK(INDEX('Policy Characteristics'!A:A,MATCH($C354,'Policy Characteristics'!$C:$C,0))),"",INDEX('Policy Characteristics'!A:A,MATCH($C354,'Policy Characteristics'!$C:$C,0)))</f>
        <v>Electricity Supply</v>
      </c>
      <c r="B354" s="200"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1749</v>
      </c>
      <c r="E354" s="88"/>
      <c r="F354" s="78" t="s">
        <v>1747</v>
      </c>
      <c r="G354" s="78"/>
      <c r="H354" s="15">
        <v>2238</v>
      </c>
      <c r="I354" s="201" t="s">
        <v>43</v>
      </c>
      <c r="J354" s="202"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05">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75">
      <c r="A355" s="76" t="str">
        <f>IF(ISBLANK(INDEX('Policy Characteristics'!A:A,MATCH($C355,'Policy Characteristics'!$C:$C,0))),"",INDEX('Policy Characteristics'!A:A,MATCH($C355,'Policy Characteristics'!$C:$C,0)))</f>
        <v>Electricity Supply</v>
      </c>
      <c r="B355" s="200" t="str">
        <f>IF(ISBLANK(INDEX('Policy Characteristics'!B:B,MATCH($C355,'Policy Characteristics'!$C:$C,0))),"",INDEX('Policy Characteristics'!B:B,MATCH($C355,'Policy Characteristics'!$C:$C,0)))</f>
        <v>Demand Response</v>
      </c>
      <c r="C355" t="s">
        <v>27</v>
      </c>
      <c r="D355" s="88"/>
      <c r="E355" s="88"/>
      <c r="F355" s="88"/>
      <c r="G355" s="88"/>
      <c r="H355" s="15">
        <v>30</v>
      </c>
      <c r="I355" s="213" t="s">
        <v>43</v>
      </c>
      <c r="J355" s="202"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05">
        <f>IF(ISBLANK(INDEX('Policy Characteristics'!F:F,MATCH($C355,'Policy Characteristics'!$C:$C,0))),"",INDEX('Policy Characteristics'!F:F,MATCH($C355,'Policy Characteristics'!$C:$C,0)))</f>
        <v>0</v>
      </c>
      <c r="M355" s="205">
        <f>IF(ISBLANK(INDEX('Policy Characteristics'!G:G,MATCH($C355,'Policy Characteristics'!$C:$C,0))),"",INDEX('Policy Characteristics'!G:G,MATCH($C355,'Policy Characteristics'!$C:$C,0)))</f>
        <v>1</v>
      </c>
      <c r="N355" s="205">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Texas, a 100% setting provides for an additional  28321 MW of demand response capacity in 2050 (on top of a BAU quantity of 13546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75">
      <c r="A356" s="76" t="str">
        <f>IF(ISBLANK(INDEX('Policy Characteristics'!A:A,MATCH($C356,'Policy Characteristics'!$C:$C,0))),"",INDEX('Policy Characteristics'!A:A,MATCH($C356,'Policy Characteristics'!$C:$C,0)))</f>
        <v>Electricity Supply</v>
      </c>
      <c r="B356" s="200"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13" t="s">
        <v>43</v>
      </c>
      <c r="J356" s="202"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75">
      <c r="A357" s="76" t="str">
        <f>IF(ISBLANK(INDEX('Policy Characteristics'!A:A,MATCH($C357,'Policy Characteristics'!$C:$C,0))),"",INDEX('Policy Characteristics'!A:A,MATCH($C357,'Policy Characteristics'!$C:$C,0)))</f>
        <v>Electricity Supply</v>
      </c>
      <c r="B357" s="200" t="str">
        <f>IF(ISBLANK(INDEX('Policy Characteristics'!B:B,MATCH($C357,'Policy Characteristics'!$C:$C,0))),"",INDEX('Policy Characteristics'!B:B,MATCH($C357,'Policy Characteristics'!$C:$C,0)))</f>
        <v>Early Retirement of Power Plants</v>
      </c>
      <c r="C357" t="s">
        <v>127</v>
      </c>
      <c r="D357" s="78" t="s">
        <v>1656</v>
      </c>
      <c r="E357" s="88"/>
      <c r="F357" s="78" t="s">
        <v>1597</v>
      </c>
      <c r="G357" s="88"/>
      <c r="H357" s="15">
        <v>1760</v>
      </c>
      <c r="I357" s="213" t="s">
        <v>43</v>
      </c>
      <c r="J357" s="202"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75">
      <c r="A358" s="76" t="str">
        <f>IF(ISBLANK(INDEX('Policy Characteristics'!A:A,MATCH($C358,'Policy Characteristics'!$C:$C,0))),"",INDEX('Policy Characteristics'!A:A,MATCH($C358,'Policy Characteristics'!$C:$C,0)))</f>
        <v>Electricity Supply</v>
      </c>
      <c r="B358" s="200"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1657</v>
      </c>
      <c r="E358" s="88"/>
      <c r="F358" s="78" t="s">
        <v>1598</v>
      </c>
      <c r="G358" s="88"/>
      <c r="H358" s="15">
        <v>620</v>
      </c>
      <c r="I358" s="213" t="s">
        <v>43</v>
      </c>
      <c r="J358" s="202"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75">
      <c r="A359" s="76" t="str">
        <f>IF(ISBLANK(INDEX('Policy Characteristics'!A:A,MATCH($C359,'Policy Characteristics'!$C:$C,0))),"",INDEX('Policy Characteristics'!A:A,MATCH($C359,'Policy Characteristics'!$C:$C,0)))</f>
        <v>Electricity Supply</v>
      </c>
      <c r="B359" s="200"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1667</v>
      </c>
      <c r="G359" s="88"/>
      <c r="H359" s="15">
        <v>32</v>
      </c>
      <c r="I359" s="213" t="s">
        <v>43</v>
      </c>
      <c r="J359" s="202"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75">
      <c r="A360" s="76" t="str">
        <f>IF(ISBLANK(INDEX('Policy Characteristics'!A:A,MATCH($C360,'Policy Characteristics'!$C:$C,0))),"",INDEX('Policy Characteristics'!A:A,MATCH($C360,'Policy Characteristics'!$C:$C,0)))</f>
        <v>Electricity Supply</v>
      </c>
      <c r="B360" s="200"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13" t="s">
        <v>44</v>
      </c>
      <c r="J360" s="202"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75">
      <c r="A361" s="76" t="str">
        <f>IF(ISBLANK(INDEX('Policy Characteristics'!A:A,MATCH($C361,'Policy Characteristics'!$C:$C,0))),"",INDEX('Policy Characteristics'!A:A,MATCH($C361,'Policy Characteristics'!$C:$C,0)))</f>
        <v>Electricity Supply</v>
      </c>
      <c r="B361" s="200"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13" t="s">
        <v>44</v>
      </c>
      <c r="J361" s="202"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75">
      <c r="A362" s="76" t="str">
        <f>IF(ISBLANK(INDEX('Policy Characteristics'!A:A,MATCH($C362,'Policy Characteristics'!$C:$C,0))),"",INDEX('Policy Characteristics'!A:A,MATCH($C362,'Policy Characteristics'!$C:$C,0)))</f>
        <v>Electricity Supply</v>
      </c>
      <c r="B362" s="200"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13" t="s">
        <v>44</v>
      </c>
      <c r="J362" s="202"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75">
      <c r="A363" s="76" t="str">
        <f>IF(ISBLANK(INDEX('Policy Characteristics'!A:A,MATCH($C363,'Policy Characteristics'!$C:$C,0))),"",INDEX('Policy Characteristics'!A:A,MATCH($C363,'Policy Characteristics'!$C:$C,0)))</f>
        <v>Electricity Supply</v>
      </c>
      <c r="B363" s="200"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13" t="s">
        <v>44</v>
      </c>
      <c r="J363" s="202"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75">
      <c r="A364" s="76" t="str">
        <f>IF(ISBLANK(INDEX('Policy Characteristics'!A:A,MATCH($C364,'Policy Characteristics'!$C:$C,0))),"",INDEX('Policy Characteristics'!A:A,MATCH($C364,'Policy Characteristics'!$C:$C,0)))</f>
        <v>Electricity Supply</v>
      </c>
      <c r="B364" s="200"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13" t="s">
        <v>44</v>
      </c>
      <c r="J364" s="202"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75">
      <c r="A365" s="76" t="str">
        <f>IF(ISBLANK(INDEX('Policy Characteristics'!A:A,MATCH($C365,'Policy Characteristics'!$C:$C,0))),"",INDEX('Policy Characteristics'!A:A,MATCH($C365,'Policy Characteristics'!$C:$C,0)))</f>
        <v>Electricity Supply</v>
      </c>
      <c r="B365" s="200"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13" t="s">
        <v>44</v>
      </c>
      <c r="J365" s="202"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75">
      <c r="A366" s="76" t="str">
        <f>IF(ISBLANK(INDEX('Policy Characteristics'!A:A,MATCH($C366,'Policy Characteristics'!$C:$C,0))),"",INDEX('Policy Characteristics'!A:A,MATCH($C366,'Policy Characteristics'!$C:$C,0)))</f>
        <v>Electricity Supply</v>
      </c>
      <c r="B366" s="200"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13" t="s">
        <v>44</v>
      </c>
      <c r="J366" s="202"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75">
      <c r="A367" s="76" t="str">
        <f>IF(ISBLANK(INDEX('Policy Characteristics'!A:A,MATCH($C367,'Policy Characteristics'!$C:$C,0))),"",INDEX('Policy Characteristics'!A:A,MATCH($C367,'Policy Characteristics'!$C:$C,0)))</f>
        <v>Electricity Supply</v>
      </c>
      <c r="B367" s="200"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13" t="s">
        <v>43</v>
      </c>
      <c r="J367" s="202"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75">
      <c r="A368" s="76" t="str">
        <f>IF(ISBLANK(INDEX('Policy Characteristics'!A:A,MATCH($C368,'Policy Characteristics'!$C:$C,0))),"",INDEX('Policy Characteristics'!A:A,MATCH($C368,'Policy Characteristics'!$C:$C,0)))</f>
        <v>Electricity Supply</v>
      </c>
      <c r="B368" s="200"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13" t="s">
        <v>43</v>
      </c>
      <c r="J368" s="202"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75">
      <c r="A369" s="76" t="str">
        <f>IF(ISBLANK(INDEX('Policy Characteristics'!A:A,MATCH($C369,'Policy Characteristics'!$C:$C,0))),"",INDEX('Policy Characteristics'!A:A,MATCH($C369,'Policy Characteristics'!$C:$C,0)))</f>
        <v>Electricity Supply</v>
      </c>
      <c r="B369" s="200"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13" t="s">
        <v>44</v>
      </c>
      <c r="J369" s="202"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75">
      <c r="A370" s="76" t="str">
        <f>IF(ISBLANK(INDEX('Policy Characteristics'!A:A,MATCH($C370,'Policy Characteristics'!$C:$C,0))),"",INDEX('Policy Characteristics'!A:A,MATCH($C370,'Policy Characteristics'!$C:$C,0)))</f>
        <v>Electricity Supply</v>
      </c>
      <c r="B370" s="200"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13" t="s">
        <v>44</v>
      </c>
      <c r="J370" s="202"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75">
      <c r="A371" s="76" t="str">
        <f>IF(ISBLANK(INDEX('Policy Characteristics'!A:A,MATCH($C371,'Policy Characteristics'!$C:$C,0))),"",INDEX('Policy Characteristics'!A:A,MATCH($C371,'Policy Characteristics'!$C:$C,0)))</f>
        <v>Electricity Supply</v>
      </c>
      <c r="B371" s="200"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13" t="s">
        <v>44</v>
      </c>
      <c r="J371" s="202"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75">
      <c r="A372" s="76" t="str">
        <f>IF(ISBLANK(INDEX('Policy Characteristics'!A:A,MATCH($C372,'Policy Characteristics'!$C:$C,0))),"",INDEX('Policy Characteristics'!A:A,MATCH($C372,'Policy Characteristics'!$C:$C,0)))</f>
        <v>Electricity Supply</v>
      </c>
      <c r="B372" s="200"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13" t="s">
        <v>44</v>
      </c>
      <c r="J372" s="202"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75">
      <c r="A373" s="76" t="str">
        <f>IF(ISBLANK(INDEX('Policy Characteristics'!A:A,MATCH($C373,'Policy Characteristics'!$C:$C,0))),"",INDEX('Policy Characteristics'!A:A,MATCH($C373,'Policy Characteristics'!$C:$C,0)))</f>
        <v>Electricity Supply</v>
      </c>
      <c r="B373" s="200"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1655</v>
      </c>
      <c r="E373" s="88"/>
      <c r="F373" s="78" t="s">
        <v>1662</v>
      </c>
      <c r="G373" s="88"/>
      <c r="H373" s="15">
        <v>1761</v>
      </c>
      <c r="I373" s="213" t="s">
        <v>44</v>
      </c>
      <c r="J373" s="202"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75">
      <c r="A374" s="76" t="str">
        <f>IF(ISBLANK(INDEX('Policy Characteristics'!A:A,MATCH($C374,'Policy Characteristics'!$C:$C,0))),"",INDEX('Policy Characteristics'!A:A,MATCH($C374,'Policy Characteristics'!$C:$C,0)))</f>
        <v>Electricity Supply</v>
      </c>
      <c r="B374" s="200"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1658</v>
      </c>
      <c r="E374" s="88"/>
      <c r="F374" s="78" t="s">
        <v>1663</v>
      </c>
      <c r="G374" s="88"/>
      <c r="H374" s="15">
        <v>1762</v>
      </c>
      <c r="I374" s="213" t="s">
        <v>44</v>
      </c>
      <c r="J374" s="202"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75">
      <c r="A375" s="76" t="str">
        <f>IF(ISBLANK(INDEX('Policy Characteristics'!A:A,MATCH($C375,'Policy Characteristics'!$C:$C,0))),"",INDEX('Policy Characteristics'!A:A,MATCH($C375,'Policy Characteristics'!$C:$C,0)))</f>
        <v>Electricity Supply</v>
      </c>
      <c r="B375" s="200"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1659</v>
      </c>
      <c r="E375" s="88"/>
      <c r="F375" s="78" t="s">
        <v>1664</v>
      </c>
      <c r="G375" s="88"/>
      <c r="H375" s="15">
        <v>1763</v>
      </c>
      <c r="I375" s="213" t="s">
        <v>44</v>
      </c>
      <c r="J375" s="202"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75">
      <c r="A376" s="76" t="str">
        <f>IF(ISBLANK(INDEX('Policy Characteristics'!A:A,MATCH($C376,'Policy Characteristics'!$C:$C,0))),"",INDEX('Policy Characteristics'!A:A,MATCH($C376,'Policy Characteristics'!$C:$C,0)))</f>
        <v>Electricity Supply</v>
      </c>
      <c r="B376" s="200"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1660</v>
      </c>
      <c r="E376" s="88"/>
      <c r="F376" s="78" t="s">
        <v>1665</v>
      </c>
      <c r="G376" s="88"/>
      <c r="H376" s="15">
        <v>1764</v>
      </c>
      <c r="I376" s="213" t="s">
        <v>44</v>
      </c>
      <c r="J376" s="202"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75">
      <c r="A377" s="76" t="str">
        <f>IF(ISBLANK(INDEX('Policy Characteristics'!A:A,MATCH($C377,'Policy Characteristics'!$C:$C,0))),"",INDEX('Policy Characteristics'!A:A,MATCH($C377,'Policy Characteristics'!$C:$C,0)))</f>
        <v>Electricity Supply</v>
      </c>
      <c r="B377" s="200"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1661</v>
      </c>
      <c r="E377" s="88"/>
      <c r="F377" s="78" t="s">
        <v>1666</v>
      </c>
      <c r="G377" s="88"/>
      <c r="H377" s="15">
        <v>1765</v>
      </c>
      <c r="I377" s="213" t="s">
        <v>44</v>
      </c>
      <c r="J377" s="202"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75">
      <c r="A378" s="76" t="str">
        <f>IF(ISBLANK(INDEX('Policy Characteristics'!A:A,MATCH($C378,'Policy Characteristics'!$C:$C,0))),"",INDEX('Policy Characteristics'!A:A,MATCH($C378,'Policy Characteristics'!$C:$C,0)))</f>
        <v>Electricity Supply</v>
      </c>
      <c r="B378" s="200"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1748</v>
      </c>
      <c r="E378" s="88"/>
      <c r="F378" s="78" t="s">
        <v>1746</v>
      </c>
      <c r="G378" s="88"/>
      <c r="H378" s="15">
        <v>1766</v>
      </c>
      <c r="I378" s="213" t="s">
        <v>44</v>
      </c>
      <c r="J378" s="202"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75">
      <c r="A379" s="76" t="str">
        <f>IF(ISBLANK(INDEX('Policy Characteristics'!A:A,MATCH($C379,'Policy Characteristics'!$C:$C,0))),"",INDEX('Policy Characteristics'!A:A,MATCH($C379,'Policy Characteristics'!$C:$C,0)))</f>
        <v>Electricity Supply</v>
      </c>
      <c r="B379" s="200"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1749</v>
      </c>
      <c r="E379" s="88"/>
      <c r="F379" s="78" t="s">
        <v>1747</v>
      </c>
      <c r="G379" s="88"/>
      <c r="H379" s="15">
        <v>2239</v>
      </c>
      <c r="I379" s="213" t="s">
        <v>44</v>
      </c>
      <c r="J379" s="202"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Texas will retire 5900 MW of coal by 2050. Texas currently has 13382 MW of coal capacity.//**Natural gas non-peaker:** The EIA projects that TX will retire 6350 MW of natural gas by 2050. TX currently has 37287 MW of natural gas non-peaker capacity.//**Nuclear:** The EIA projects that TX will retire 0 MW of nuclear by 2050. TX currently has 4960 MW of nuclear capacity.//**Natural gas peaker:** The EIA projects that TX will retire 0 MW of natural gas by 2050. TX currently has 25103 MW of natural gas peaker capacity.//**Lignite:** The EIA projects that TX will retire 0 MW of lignite by 2050. TX currently has 5491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75">
      <c r="A380" s="76" t="str">
        <f>IF(ISBLANK(INDEX('Policy Characteristics'!A:A,MATCH($C380,'Policy Characteristics'!$C:$C,0))),"",INDEX('Policy Characteristics'!A:A,MATCH($C380,'Policy Characteristics'!$C:$C,0)))</f>
        <v>Electricity Supply</v>
      </c>
      <c r="B380" s="200"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13" t="s">
        <v>43</v>
      </c>
      <c r="J380" s="202"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75">
      <c r="A381" s="76" t="str">
        <f>IF(ISBLANK(INDEX('Policy Characteristics'!A:A,MATCH($C381,'Policy Characteristics'!$C:$C,0))),"",INDEX('Policy Characteristics'!A:A,MATCH($C381,'Policy Characteristics'!$C:$C,0)))</f>
        <v>Electricity Supply</v>
      </c>
      <c r="B381" s="200"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1656</v>
      </c>
      <c r="E381" s="88"/>
      <c r="F381" s="78" t="s">
        <v>1597</v>
      </c>
      <c r="G381" s="88"/>
      <c r="H381" s="15">
        <v>861</v>
      </c>
      <c r="I381" s="213" t="s">
        <v>44</v>
      </c>
      <c r="J381" s="202"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75">
      <c r="A382" s="76" t="str">
        <f>IF(ISBLANK(INDEX('Policy Characteristics'!A:A,MATCH($C382,'Policy Characteristics'!$C:$C,0))),"",INDEX('Policy Characteristics'!A:A,MATCH($C382,'Policy Characteristics'!$C:$C,0)))</f>
        <v>Electricity Supply</v>
      </c>
      <c r="B382" s="200"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1657</v>
      </c>
      <c r="E382" s="88"/>
      <c r="F382" s="78" t="s">
        <v>1598</v>
      </c>
      <c r="G382" s="88"/>
      <c r="H382" s="15">
        <v>1767</v>
      </c>
      <c r="I382" s="213" t="s">
        <v>44</v>
      </c>
      <c r="J382" s="202"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75">
      <c r="A383" s="76" t="str">
        <f>IF(ISBLANK(INDEX('Policy Characteristics'!A:A,MATCH($C383,'Policy Characteristics'!$C:$C,0))),"",INDEX('Policy Characteristics'!A:A,MATCH($C383,'Policy Characteristics'!$C:$C,0)))</f>
        <v>Electricity Supply</v>
      </c>
      <c r="B383" s="200"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1667</v>
      </c>
      <c r="G383" s="88"/>
      <c r="H383" s="15">
        <v>862</v>
      </c>
      <c r="I383" s="213" t="s">
        <v>44</v>
      </c>
      <c r="J383" s="202"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75">
      <c r="A384" s="76" t="str">
        <f>IF(ISBLANK(INDEX('Policy Characteristics'!A:A,MATCH($C384,'Policy Characteristics'!$C:$C,0))),"",INDEX('Policy Characteristics'!A:A,MATCH($C384,'Policy Characteristics'!$C:$C,0)))</f>
        <v>Electricity Supply</v>
      </c>
      <c r="B384" s="200"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13" t="s">
        <v>44</v>
      </c>
      <c r="J384" s="202"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75">
      <c r="A385" s="76" t="str">
        <f>IF(ISBLANK(INDEX('Policy Characteristics'!A:A,MATCH($C385,'Policy Characteristics'!$C:$C,0))),"",INDEX('Policy Characteristics'!A:A,MATCH($C385,'Policy Characteristics'!$C:$C,0)))</f>
        <v>Electricity Supply</v>
      </c>
      <c r="B385" s="200"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13" t="s">
        <v>44</v>
      </c>
      <c r="J385" s="202"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75">
      <c r="A386" s="76" t="str">
        <f>IF(ISBLANK(INDEX('Policy Characteristics'!A:A,MATCH($C386,'Policy Characteristics'!$C:$C,0))),"",INDEX('Policy Characteristics'!A:A,MATCH($C386,'Policy Characteristics'!$C:$C,0)))</f>
        <v>Electricity Supply</v>
      </c>
      <c r="B386" s="200"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13" t="s">
        <v>44</v>
      </c>
      <c r="J386" s="202"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75">
      <c r="A387" s="76" t="str">
        <f>IF(ISBLANK(INDEX('Policy Characteristics'!A:A,MATCH($C387,'Policy Characteristics'!$C:$C,0))),"",INDEX('Policy Characteristics'!A:A,MATCH($C387,'Policy Characteristics'!$C:$C,0)))</f>
        <v>Electricity Supply</v>
      </c>
      <c r="B387" s="200"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13" t="s">
        <v>44</v>
      </c>
      <c r="J387" s="202"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75">
      <c r="A388" s="76" t="str">
        <f>IF(ISBLANK(INDEX('Policy Characteristics'!A:A,MATCH($C388,'Policy Characteristics'!$C:$C,0))),"",INDEX('Policy Characteristics'!A:A,MATCH($C388,'Policy Characteristics'!$C:$C,0)))</f>
        <v>Electricity Supply</v>
      </c>
      <c r="B388" s="200"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13" t="s">
        <v>44</v>
      </c>
      <c r="J388" s="202"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75">
      <c r="A389" s="76" t="str">
        <f>IF(ISBLANK(INDEX('Policy Characteristics'!A:A,MATCH($C389,'Policy Characteristics'!$C:$C,0))),"",INDEX('Policy Characteristics'!A:A,MATCH($C389,'Policy Characteristics'!$C:$C,0)))</f>
        <v>Electricity Supply</v>
      </c>
      <c r="B389" s="200"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13" t="s">
        <v>44</v>
      </c>
      <c r="J389" s="202"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75">
      <c r="A390" s="76" t="str">
        <f>IF(ISBLANK(INDEX('Policy Characteristics'!A:A,MATCH($C390,'Policy Characteristics'!$C:$C,0))),"",INDEX('Policy Characteristics'!A:A,MATCH($C390,'Policy Characteristics'!$C:$C,0)))</f>
        <v>Electricity Supply</v>
      </c>
      <c r="B390" s="200"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13" t="s">
        <v>44</v>
      </c>
      <c r="J390" s="202"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75">
      <c r="A391" s="76" t="str">
        <f>IF(ISBLANK(INDEX('Policy Characteristics'!A:A,MATCH($C391,'Policy Characteristics'!$C:$C,0))),"",INDEX('Policy Characteristics'!A:A,MATCH($C391,'Policy Characteristics'!$C:$C,0)))</f>
        <v>Electricity Supply</v>
      </c>
      <c r="B391" s="200"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13" t="s">
        <v>44</v>
      </c>
      <c r="J391" s="202"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75">
      <c r="A392" s="76" t="str">
        <f>IF(ISBLANK(INDEX('Policy Characteristics'!A:A,MATCH($C392,'Policy Characteristics'!$C:$C,0))),"",INDEX('Policy Characteristics'!A:A,MATCH($C392,'Policy Characteristics'!$C:$C,0)))</f>
        <v>Electricity Supply</v>
      </c>
      <c r="B392" s="200"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13" t="s">
        <v>43</v>
      </c>
      <c r="J392" s="202"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75">
      <c r="A393" s="76" t="str">
        <f>IF(ISBLANK(INDEX('Policy Characteristics'!A:A,MATCH($C393,'Policy Characteristics'!$C:$C,0))),"",INDEX('Policy Characteristics'!A:A,MATCH($C393,'Policy Characteristics'!$C:$C,0)))</f>
        <v>Electricity Supply</v>
      </c>
      <c r="B393" s="200"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13" t="s">
        <v>44</v>
      </c>
      <c r="J393" s="202"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75">
      <c r="A394" s="76" t="str">
        <f>IF(ISBLANK(INDEX('Policy Characteristics'!A:A,MATCH($C394,'Policy Characteristics'!$C:$C,0))),"",INDEX('Policy Characteristics'!A:A,MATCH($C394,'Policy Characteristics'!$C:$C,0)))</f>
        <v>Electricity Supply</v>
      </c>
      <c r="B394" s="200"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13" t="s">
        <v>44</v>
      </c>
      <c r="J394" s="202"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75">
      <c r="A395" s="76" t="str">
        <f>IF(ISBLANK(INDEX('Policy Characteristics'!A:A,MATCH($C395,'Policy Characteristics'!$C:$C,0))),"",INDEX('Policy Characteristics'!A:A,MATCH($C395,'Policy Characteristics'!$C:$C,0)))</f>
        <v>Electricity Supply</v>
      </c>
      <c r="B395" s="200"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13" t="s">
        <v>44</v>
      </c>
      <c r="J395" s="202"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75">
      <c r="A396" s="76" t="str">
        <f>IF(ISBLANK(INDEX('Policy Characteristics'!A:A,MATCH($C396,'Policy Characteristics'!$C:$C,0))),"",INDEX('Policy Characteristics'!A:A,MATCH($C396,'Policy Characteristics'!$C:$C,0)))</f>
        <v>Electricity Supply</v>
      </c>
      <c r="B396" s="200"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13" t="s">
        <v>44</v>
      </c>
      <c r="J396" s="202"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75">
      <c r="A397" s="76" t="str">
        <f>IF(ISBLANK(INDEX('Policy Characteristics'!A:A,MATCH($C397,'Policy Characteristics'!$C:$C,0))),"",INDEX('Policy Characteristics'!A:A,MATCH($C397,'Policy Characteristics'!$C:$C,0)))</f>
        <v>Electricity Supply</v>
      </c>
      <c r="B397" s="200"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1655</v>
      </c>
      <c r="E397" s="88"/>
      <c r="F397" s="78" t="s">
        <v>1662</v>
      </c>
      <c r="G397" s="88"/>
      <c r="H397" s="15">
        <v>1768</v>
      </c>
      <c r="I397" s="213" t="s">
        <v>43</v>
      </c>
      <c r="J397" s="202"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75">
      <c r="A398" s="76" t="str">
        <f>IF(ISBLANK(INDEX('Policy Characteristics'!A:A,MATCH($C398,'Policy Characteristics'!$C:$C,0))),"",INDEX('Policy Characteristics'!A:A,MATCH($C398,'Policy Characteristics'!$C:$C,0)))</f>
        <v>Electricity Supply</v>
      </c>
      <c r="B398" s="200"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1658</v>
      </c>
      <c r="E398" s="88"/>
      <c r="F398" s="78" t="s">
        <v>1663</v>
      </c>
      <c r="G398" s="88"/>
      <c r="H398" s="15">
        <v>1769</v>
      </c>
      <c r="I398" s="213" t="s">
        <v>44</v>
      </c>
      <c r="J398" s="202"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75">
      <c r="A399" s="76" t="str">
        <f>IF(ISBLANK(INDEX('Policy Characteristics'!A:A,MATCH($C399,'Policy Characteristics'!$C:$C,0))),"",INDEX('Policy Characteristics'!A:A,MATCH($C399,'Policy Characteristics'!$C:$C,0)))</f>
        <v>Electricity Supply</v>
      </c>
      <c r="B399" s="200"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1659</v>
      </c>
      <c r="E399" s="88"/>
      <c r="F399" s="78" t="s">
        <v>1664</v>
      </c>
      <c r="G399" s="88"/>
      <c r="H399" s="15">
        <v>1770</v>
      </c>
      <c r="I399" s="213" t="s">
        <v>44</v>
      </c>
      <c r="J399" s="202"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75">
      <c r="A400" s="76" t="str">
        <f>IF(ISBLANK(INDEX('Policy Characteristics'!A:A,MATCH($C400,'Policy Characteristics'!$C:$C,0))),"",INDEX('Policy Characteristics'!A:A,MATCH($C400,'Policy Characteristics'!$C:$C,0)))</f>
        <v>Electricity Supply</v>
      </c>
      <c r="B400" s="200"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1660</v>
      </c>
      <c r="E400" s="88"/>
      <c r="F400" s="78" t="s">
        <v>1665</v>
      </c>
      <c r="G400" s="88"/>
      <c r="H400" s="15">
        <v>1771</v>
      </c>
      <c r="I400" s="213" t="s">
        <v>44</v>
      </c>
      <c r="J400" s="202"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75">
      <c r="A401" s="76" t="str">
        <f>IF(ISBLANK(INDEX('Policy Characteristics'!A:A,MATCH($C401,'Policy Characteristics'!$C:$C,0))),"",INDEX('Policy Characteristics'!A:A,MATCH($C401,'Policy Characteristics'!$C:$C,0)))</f>
        <v>Electricity Supply</v>
      </c>
      <c r="B401" s="200"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1661</v>
      </c>
      <c r="E401" s="88"/>
      <c r="F401" s="78" t="s">
        <v>1666</v>
      </c>
      <c r="G401" s="88"/>
      <c r="H401" s="15">
        <v>1772</v>
      </c>
      <c r="I401" s="213" t="s">
        <v>44</v>
      </c>
      <c r="J401" s="202"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75">
      <c r="A402" s="76" t="str">
        <f>IF(ISBLANK(INDEX('Policy Characteristics'!A:A,MATCH($C402,'Policy Characteristics'!$C:$C,0))),"",INDEX('Policy Characteristics'!A:A,MATCH($C402,'Policy Characteristics'!$C:$C,0)))</f>
        <v>Electricity Supply</v>
      </c>
      <c r="B402" s="200"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1748</v>
      </c>
      <c r="E402" s="88"/>
      <c r="F402" s="78" t="s">
        <v>1746</v>
      </c>
      <c r="G402" s="88"/>
      <c r="H402" s="15">
        <v>1773</v>
      </c>
      <c r="I402" s="213" t="s">
        <v>44</v>
      </c>
      <c r="J402" s="202"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75">
      <c r="A403" s="76" t="str">
        <f>IF(ISBLANK(INDEX('Policy Characteristics'!A:A,MATCH($C403,'Policy Characteristics'!$C:$C,0))),"",INDEX('Policy Characteristics'!A:A,MATCH($C403,'Policy Characteristics'!$C:$C,0)))</f>
        <v>Electricity Supply</v>
      </c>
      <c r="B403" s="200"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1749</v>
      </c>
      <c r="E403" s="88"/>
      <c r="F403" s="78" t="s">
        <v>1747</v>
      </c>
      <c r="G403" s="88"/>
      <c r="H403" s="15">
        <v>2240</v>
      </c>
      <c r="I403" s="213" t="s">
        <v>44</v>
      </c>
      <c r="J403" s="202"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The EPS calculates economc capacity additions and retirements in each time step. In addition, it incorporates any announced retirements through input data files. This policy uses an alternate input data file specifying planned retirement schedules for existing capacity of the selected type(s). // **Guidance for setting values:** The Current Policies scenario includes all expected coal retirements resulting from EPA's Clean Air Act Section 111 regulations for power plants, as well as from other regulations and legislation like the Inflation Reduction Act. Turning this lever on removes the effect of those federal policies, resulting in fewer coal retirements.</v>
      </c>
      <c r="Q403" s="76"/>
      <c r="R403" s="76"/>
    </row>
    <row r="404" spans="1:18" s="76" customFormat="1" x14ac:dyDescent="0.75">
      <c r="A404" s="76" t="str">
        <f>IF(ISBLANK(INDEX('Policy Characteristics'!A:A,MATCH($C404,'Policy Characteristics'!$C:$C,0))),"",INDEX('Policy Characteristics'!A:A,MATCH($C404,'Policy Characteristics'!$C:$C,0)))</f>
        <v>Electricity Supply</v>
      </c>
      <c r="B404" s="200"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13" t="s">
        <v>44</v>
      </c>
      <c r="J404" s="202"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75">
      <c r="A405" s="76" t="str">
        <f>IF(ISBLANK(INDEX('Policy Characteristics'!A:A,MATCH($C405,'Policy Characteristics'!$C:$C,0))),"",INDEX('Policy Characteristics'!A:A,MATCH($C405,'Policy Characteristics'!$C:$C,0)))</f>
        <v>Electricity Supply</v>
      </c>
      <c r="B405" s="200"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1656</v>
      </c>
      <c r="E405" s="88"/>
      <c r="F405" s="78" t="s">
        <v>1597</v>
      </c>
      <c r="G405" s="88"/>
      <c r="H405" s="15">
        <v>634</v>
      </c>
      <c r="I405" s="213" t="s">
        <v>44</v>
      </c>
      <c r="J405" s="202"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75">
      <c r="A406" s="76" t="str">
        <f>IF(ISBLANK(INDEX('Policy Characteristics'!A:A,MATCH($C406,'Policy Characteristics'!$C:$C,0))),"",INDEX('Policy Characteristics'!A:A,MATCH($C406,'Policy Characteristics'!$C:$C,0)))</f>
        <v>Electricity Supply</v>
      </c>
      <c r="B406" s="200"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1657</v>
      </c>
      <c r="E406" s="88"/>
      <c r="F406" s="78" t="s">
        <v>1598</v>
      </c>
      <c r="G406" s="88"/>
      <c r="H406" s="15">
        <v>1774</v>
      </c>
      <c r="I406" s="213" t="s">
        <v>44</v>
      </c>
      <c r="J406" s="202"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75">
      <c r="A407" s="76" t="str">
        <f>IF(ISBLANK(INDEX('Policy Characteristics'!A:A,MATCH($C407,'Policy Characteristics'!$C:$C,0))),"",INDEX('Policy Characteristics'!A:A,MATCH($C407,'Policy Characteristics'!$C:$C,0)))</f>
        <v>Electricity Supply</v>
      </c>
      <c r="B407" s="200"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1667</v>
      </c>
      <c r="G407" s="88"/>
      <c r="H407" s="15">
        <v>635</v>
      </c>
      <c r="I407" s="213" t="s">
        <v>44</v>
      </c>
      <c r="J407" s="202"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75">
      <c r="A408" s="76" t="str">
        <f>IF(ISBLANK(INDEX('Policy Characteristics'!A:A,MATCH($C408,'Policy Characteristics'!$C:$C,0))),"",INDEX('Policy Characteristics'!A:A,MATCH($C408,'Policy Characteristics'!$C:$C,0)))</f>
        <v>Electricity Supply</v>
      </c>
      <c r="B408" s="200"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13" t="s">
        <v>44</v>
      </c>
      <c r="J408" s="202"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75">
      <c r="A409" s="76" t="str">
        <f>IF(ISBLANK(INDEX('Policy Characteristics'!A:A,MATCH($C409,'Policy Characteristics'!$C:$C,0))),"",INDEX('Policy Characteristics'!A:A,MATCH($C409,'Policy Characteristics'!$C:$C,0)))</f>
        <v>Electricity Supply</v>
      </c>
      <c r="B409" s="200"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13" t="s">
        <v>43</v>
      </c>
      <c r="J409" s="202"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75">
      <c r="A410" s="76" t="str">
        <f>IF(ISBLANK(INDEX('Policy Characteristics'!A:A,MATCH($C410,'Policy Characteristics'!$C:$C,0))),"",INDEX('Policy Characteristics'!A:A,MATCH($C410,'Policy Characteristics'!$C:$C,0)))</f>
        <v>Electricity Supply</v>
      </c>
      <c r="B410" s="200"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13" t="s">
        <v>43</v>
      </c>
      <c r="J410" s="202"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75">
      <c r="A411" s="76" t="str">
        <f>IF(ISBLANK(INDEX('Policy Characteristics'!A:A,MATCH($C411,'Policy Characteristics'!$C:$C,0))),"",INDEX('Policy Characteristics'!A:A,MATCH($C411,'Policy Characteristics'!$C:$C,0)))</f>
        <v>Electricity Supply</v>
      </c>
      <c r="B411" s="200"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13" t="s">
        <v>44</v>
      </c>
      <c r="J411" s="202"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75">
      <c r="A412" s="76" t="str">
        <f>IF(ISBLANK(INDEX('Policy Characteristics'!A:A,MATCH($C412,'Policy Characteristics'!$C:$C,0))),"",INDEX('Policy Characteristics'!A:A,MATCH($C412,'Policy Characteristics'!$C:$C,0)))</f>
        <v>Electricity Supply</v>
      </c>
      <c r="B412" s="200"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13" t="s">
        <v>44</v>
      </c>
      <c r="J412" s="202"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75">
      <c r="A413" s="76" t="str">
        <f>IF(ISBLANK(INDEX('Policy Characteristics'!A:A,MATCH($C413,'Policy Characteristics'!$C:$C,0))),"",INDEX('Policy Characteristics'!A:A,MATCH($C413,'Policy Characteristics'!$C:$C,0)))</f>
        <v>Electricity Supply</v>
      </c>
      <c r="B413" s="200"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13" t="s">
        <v>44</v>
      </c>
      <c r="J413" s="202"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75">
      <c r="A414" s="76" t="str">
        <f>IF(ISBLANK(INDEX('Policy Characteristics'!A:A,MATCH($C414,'Policy Characteristics'!$C:$C,0))),"",INDEX('Policy Characteristics'!A:A,MATCH($C414,'Policy Characteristics'!$C:$C,0)))</f>
        <v>Electricity Supply</v>
      </c>
      <c r="B414" s="200"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13" t="s">
        <v>44</v>
      </c>
      <c r="J414" s="202"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75">
      <c r="A415" s="76" t="str">
        <f>IF(ISBLANK(INDEX('Policy Characteristics'!A:A,MATCH($C415,'Policy Characteristics'!$C:$C,0))),"",INDEX('Policy Characteristics'!A:A,MATCH($C415,'Policy Characteristics'!$C:$C,0)))</f>
        <v>Electricity Supply</v>
      </c>
      <c r="B415" s="200"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13" t="s">
        <v>44</v>
      </c>
      <c r="J415" s="202"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75">
      <c r="A416" s="76" t="str">
        <f>IF(ISBLANK(INDEX('Policy Characteristics'!A:A,MATCH($C416,'Policy Characteristics'!$C:$C,0))),"",INDEX('Policy Characteristics'!A:A,MATCH($C416,'Policy Characteristics'!$C:$C,0)))</f>
        <v>Electricity Supply</v>
      </c>
      <c r="B416" s="200"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13" t="s">
        <v>44</v>
      </c>
      <c r="J416" s="202"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75">
      <c r="A417" s="76" t="str">
        <f>IF(ISBLANK(INDEX('Policy Characteristics'!A:A,MATCH($C417,'Policy Characteristics'!$C:$C,0))),"",INDEX('Policy Characteristics'!A:A,MATCH($C417,'Policy Characteristics'!$C:$C,0)))</f>
        <v>Electricity Supply</v>
      </c>
      <c r="B417" s="200"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13" t="s">
        <v>43</v>
      </c>
      <c r="J417" s="202"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75">
      <c r="A418" s="76" t="str">
        <f>IF(ISBLANK(INDEX('Policy Characteristics'!A:A,MATCH($C418,'Policy Characteristics'!$C:$C,0))),"",INDEX('Policy Characteristics'!A:A,MATCH($C418,'Policy Characteristics'!$C:$C,0)))</f>
        <v>Electricity Supply</v>
      </c>
      <c r="B418" s="200"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13" t="s">
        <v>44</v>
      </c>
      <c r="J418" s="202"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75">
      <c r="A419" s="76" t="str">
        <f>IF(ISBLANK(INDEX('Policy Characteristics'!A:A,MATCH($C419,'Policy Characteristics'!$C:$C,0))),"",INDEX('Policy Characteristics'!A:A,MATCH($C419,'Policy Characteristics'!$C:$C,0)))</f>
        <v>Electricity Supply</v>
      </c>
      <c r="B419" s="200"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13" t="s">
        <v>44</v>
      </c>
      <c r="J419" s="202"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75">
      <c r="A420" s="76" t="str">
        <f>IF(ISBLANK(INDEX('Policy Characteristics'!A:A,MATCH($C420,'Policy Characteristics'!$C:$C,0))),"",INDEX('Policy Characteristics'!A:A,MATCH($C420,'Policy Characteristics'!$C:$C,0)))</f>
        <v>Electricity Supply</v>
      </c>
      <c r="B420" s="200"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13" t="s">
        <v>44</v>
      </c>
      <c r="J420" s="202"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75">
      <c r="A421" s="76" t="str">
        <f>IF(ISBLANK(INDEX('Policy Characteristics'!A:A,MATCH($C421,'Policy Characteristics'!$C:$C,0))),"",INDEX('Policy Characteristics'!A:A,MATCH($C421,'Policy Characteristics'!$C:$C,0)))</f>
        <v>Electricity Supply</v>
      </c>
      <c r="B421" s="200"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1655</v>
      </c>
      <c r="E421" s="88"/>
      <c r="F421" s="78" t="s">
        <v>1662</v>
      </c>
      <c r="G421" s="88"/>
      <c r="H421" s="15">
        <v>1775</v>
      </c>
      <c r="I421" s="213" t="s">
        <v>44</v>
      </c>
      <c r="J421" s="202"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75">
      <c r="A422" s="76" t="str">
        <f>IF(ISBLANK(INDEX('Policy Characteristics'!A:A,MATCH($C422,'Policy Characteristics'!$C:$C,0))),"",INDEX('Policy Characteristics'!A:A,MATCH($C422,'Policy Characteristics'!$C:$C,0)))</f>
        <v>Electricity Supply</v>
      </c>
      <c r="B422" s="200"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1658</v>
      </c>
      <c r="E422" s="88"/>
      <c r="F422" s="78" t="s">
        <v>1663</v>
      </c>
      <c r="G422" s="88"/>
      <c r="H422" s="15">
        <v>1776</v>
      </c>
      <c r="I422" s="213" t="s">
        <v>44</v>
      </c>
      <c r="J422" s="202"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75">
      <c r="A423" s="76" t="str">
        <f>IF(ISBLANK(INDEX('Policy Characteristics'!A:A,MATCH($C423,'Policy Characteristics'!$C:$C,0))),"",INDEX('Policy Characteristics'!A:A,MATCH($C423,'Policy Characteristics'!$C:$C,0)))</f>
        <v>Electricity Supply</v>
      </c>
      <c r="B423" s="200"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1659</v>
      </c>
      <c r="E423" s="88"/>
      <c r="F423" s="78" t="s">
        <v>1664</v>
      </c>
      <c r="G423" s="88"/>
      <c r="H423" s="15">
        <v>1777</v>
      </c>
      <c r="I423" s="213" t="s">
        <v>44</v>
      </c>
      <c r="J423" s="202"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75">
      <c r="A424" s="76" t="str">
        <f>IF(ISBLANK(INDEX('Policy Characteristics'!A:A,MATCH($C424,'Policy Characteristics'!$C:$C,0))),"",INDEX('Policy Characteristics'!A:A,MATCH($C424,'Policy Characteristics'!$C:$C,0)))</f>
        <v>Electricity Supply</v>
      </c>
      <c r="B424" s="200"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1660</v>
      </c>
      <c r="E424" s="88"/>
      <c r="F424" s="78" t="s">
        <v>1665</v>
      </c>
      <c r="G424" s="88"/>
      <c r="H424" s="15">
        <v>1778</v>
      </c>
      <c r="I424" s="213" t="s">
        <v>44</v>
      </c>
      <c r="J424" s="202"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75">
      <c r="A425" s="76" t="str">
        <f>IF(ISBLANK(INDEX('Policy Characteristics'!A:A,MATCH($C425,'Policy Characteristics'!$C:$C,0))),"",INDEX('Policy Characteristics'!A:A,MATCH($C425,'Policy Characteristics'!$C:$C,0)))</f>
        <v>Electricity Supply</v>
      </c>
      <c r="B425" s="200"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1661</v>
      </c>
      <c r="E425" s="88"/>
      <c r="F425" s="78" t="s">
        <v>1666</v>
      </c>
      <c r="G425" s="88"/>
      <c r="H425" s="15">
        <v>1779</v>
      </c>
      <c r="I425" s="213" t="s">
        <v>44</v>
      </c>
      <c r="J425" s="202"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75">
      <c r="A426" s="76" t="str">
        <f>IF(ISBLANK(INDEX('Policy Characteristics'!A:A,MATCH($C426,'Policy Characteristics'!$C:$C,0))),"",INDEX('Policy Characteristics'!A:A,MATCH($C426,'Policy Characteristics'!$C:$C,0)))</f>
        <v>Electricity Supply</v>
      </c>
      <c r="B426" s="200"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1748</v>
      </c>
      <c r="E426" s="88"/>
      <c r="F426" s="78" t="s">
        <v>1746</v>
      </c>
      <c r="G426" s="88"/>
      <c r="H426" s="15">
        <v>1780</v>
      </c>
      <c r="I426" s="213" t="s">
        <v>44</v>
      </c>
      <c r="J426" s="202"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75">
      <c r="A427" s="76" t="str">
        <f>IF(ISBLANK(INDEX('Policy Characteristics'!A:A,MATCH($C427,'Policy Characteristics'!$C:$C,0))),"",INDEX('Policy Characteristics'!A:A,MATCH($C427,'Policy Characteristics'!$C:$C,0)))</f>
        <v>Electricity Supply</v>
      </c>
      <c r="B427" s="200"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1749</v>
      </c>
      <c r="E427" s="88"/>
      <c r="F427" s="78" t="s">
        <v>1747</v>
      </c>
      <c r="G427" s="88"/>
      <c r="H427" s="15">
        <v>2241</v>
      </c>
      <c r="I427" s="213" t="s">
        <v>44</v>
      </c>
      <c r="J427" s="202"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75">
      <c r="A428" s="76" t="str">
        <f>IF(ISBLANK(INDEX('Policy Characteristics'!A:A,MATCH($C428,'Policy Characteristics'!$C:$C,0))),"",INDEX('Policy Characteristics'!A:A,MATCH($C428,'Policy Characteristics'!$C:$C,0)))</f>
        <v>Electricity Supply</v>
      </c>
      <c r="B428" s="200" t="str">
        <f>IF(ISBLANK(INDEX('Policy Characteristics'!B:B,MATCH($C428,'Policy Characteristics'!$C:$C,0))),"",INDEX('Policy Characteristics'!B:B,MATCH($C428,'Policy Characteristics'!$C:$C,0)))</f>
        <v>Non BAU Mandated Capacity CCUS Retrofits</v>
      </c>
      <c r="C428" t="s">
        <v>1858</v>
      </c>
      <c r="D428" s="88" t="s">
        <v>445</v>
      </c>
      <c r="E428" s="88"/>
      <c r="F428" s="88" t="s">
        <v>444</v>
      </c>
      <c r="G428" s="88"/>
      <c r="H428" s="15">
        <v>2289</v>
      </c>
      <c r="I428" s="213" t="s">
        <v>44</v>
      </c>
      <c r="J428" s="202"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Clean Air Act Section 111 regulations for power plants). Turning this policy lever on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75">
      <c r="A429" s="76" t="str">
        <f>IF(ISBLANK(INDEX('Policy Characteristics'!A:A,MATCH($C429,'Policy Characteristics'!$C:$C,0))),"",INDEX('Policy Characteristics'!A:A,MATCH($C429,'Policy Characteristics'!$C:$C,0)))</f>
        <v>Electricity Supply</v>
      </c>
      <c r="B429" s="200"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1656</v>
      </c>
      <c r="E429" s="88"/>
      <c r="F429" s="78" t="s">
        <v>1597</v>
      </c>
      <c r="G429" s="88"/>
      <c r="H429" s="15">
        <v>2290</v>
      </c>
      <c r="I429" s="213" t="s">
        <v>44</v>
      </c>
      <c r="J429" s="202"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Clean Air Act Section 111 regulations for power plants). Turning this policy lever on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75">
      <c r="A430" s="76" t="str">
        <f>IF(ISBLANK(INDEX('Policy Characteristics'!A:A,MATCH($C430,'Policy Characteristics'!$C:$C,0))),"",INDEX('Policy Characteristics'!A:A,MATCH($C430,'Policy Characteristics'!$C:$C,0)))</f>
        <v>Electricity Supply</v>
      </c>
      <c r="B430" s="200"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1657</v>
      </c>
      <c r="E430" s="88"/>
      <c r="F430" s="78" t="s">
        <v>1598</v>
      </c>
      <c r="G430" s="88"/>
      <c r="H430" s="15">
        <v>2291</v>
      </c>
      <c r="I430" s="213" t="s">
        <v>44</v>
      </c>
      <c r="J430" s="202"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Clean Air Act Section 111 regulations for power plants). Turning this policy lever on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75">
      <c r="A431" s="76" t="str">
        <f>IF(ISBLANK(INDEX('Policy Characteristics'!A:A,MATCH($C431,'Policy Characteristics'!$C:$C,0))),"",INDEX('Policy Characteristics'!A:A,MATCH($C431,'Policy Characteristics'!$C:$C,0)))</f>
        <v>Electricity Supply</v>
      </c>
      <c r="B431" s="200"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1667</v>
      </c>
      <c r="G431" s="88"/>
      <c r="H431" s="15">
        <v>2292</v>
      </c>
      <c r="I431" s="213" t="s">
        <v>44</v>
      </c>
      <c r="J431" s="202"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Clean Air Act Section 111 regulations for power plants). Turning this policy lever on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75">
      <c r="A432" s="76" t="str">
        <f>IF(ISBLANK(INDEX('Policy Characteristics'!A:A,MATCH($C432,'Policy Characteristics'!$C:$C,0))),"",INDEX('Policy Characteristics'!A:A,MATCH($C432,'Policy Characteristics'!$C:$C,0)))</f>
        <v>Electricity Supply</v>
      </c>
      <c r="B432" s="200"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13" t="s">
        <v>44</v>
      </c>
      <c r="J432" s="202"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Clean Air Act Section 111 regulations for power plants). Turning this policy lever on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75">
      <c r="A433" s="76" t="str">
        <f>IF(ISBLANK(INDEX('Policy Characteristics'!A:A,MATCH($C433,'Policy Characteristics'!$C:$C,0))),"",INDEX('Policy Characteristics'!A:A,MATCH($C433,'Policy Characteristics'!$C:$C,0)))</f>
        <v>Electricity Supply</v>
      </c>
      <c r="B433" s="200"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13" t="s">
        <v>44</v>
      </c>
      <c r="J433" s="202"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Clean Air Act Section 111 regulations for power plants). Turning this policy lever on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75">
      <c r="A434" s="76" t="str">
        <f>IF(ISBLANK(INDEX('Policy Characteristics'!A:A,MATCH($C434,'Policy Characteristics'!$C:$C,0))),"",INDEX('Policy Characteristics'!A:A,MATCH($C434,'Policy Characteristics'!$C:$C,0)))</f>
        <v>Electricity Supply</v>
      </c>
      <c r="B434" s="200"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13" t="s">
        <v>44</v>
      </c>
      <c r="J434" s="202"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Clean Air Act Section 111 regulations for power plants). Turning this policy lever on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75">
      <c r="A435" s="76" t="str">
        <f>IF(ISBLANK(INDEX('Policy Characteristics'!A:A,MATCH($C435,'Policy Characteristics'!$C:$C,0))),"",INDEX('Policy Characteristics'!A:A,MATCH($C435,'Policy Characteristics'!$C:$C,0)))</f>
        <v>Electricity Supply</v>
      </c>
      <c r="B435" s="200"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13" t="s">
        <v>44</v>
      </c>
      <c r="J435" s="202"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Clean Air Act Section 111 regulations for power plants). Turning this policy lever on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75">
      <c r="A436" s="76" t="str">
        <f>IF(ISBLANK(INDEX('Policy Characteristics'!A:A,MATCH($C436,'Policy Characteristics'!$C:$C,0))),"",INDEX('Policy Characteristics'!A:A,MATCH($C436,'Policy Characteristics'!$C:$C,0)))</f>
        <v>Electricity Supply</v>
      </c>
      <c r="B436" s="200"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13" t="s">
        <v>44</v>
      </c>
      <c r="J436" s="202"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Clean Air Act Section 111 regulations for power plants). Turning this policy lever on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75">
      <c r="A437" s="76" t="str">
        <f>IF(ISBLANK(INDEX('Policy Characteristics'!A:A,MATCH($C437,'Policy Characteristics'!$C:$C,0))),"",INDEX('Policy Characteristics'!A:A,MATCH($C437,'Policy Characteristics'!$C:$C,0)))</f>
        <v>Electricity Supply</v>
      </c>
      <c r="B437" s="200"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13" t="s">
        <v>44</v>
      </c>
      <c r="J437" s="202"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Clean Air Act Section 111 regulations for power plants). Turning this policy lever on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75">
      <c r="A438" s="76" t="str">
        <f>IF(ISBLANK(INDEX('Policy Characteristics'!A:A,MATCH($C438,'Policy Characteristics'!$C:$C,0))),"",INDEX('Policy Characteristics'!A:A,MATCH($C438,'Policy Characteristics'!$C:$C,0)))</f>
        <v>Electricity Supply</v>
      </c>
      <c r="B438" s="200"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13" t="s">
        <v>44</v>
      </c>
      <c r="J438" s="202"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Clean Air Act Section 111 regulations for power plants). Turning this policy lever on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75">
      <c r="A439" s="76" t="str">
        <f>IF(ISBLANK(INDEX('Policy Characteristics'!A:A,MATCH($C439,'Policy Characteristics'!$C:$C,0))),"",INDEX('Policy Characteristics'!A:A,MATCH($C439,'Policy Characteristics'!$C:$C,0)))</f>
        <v>Electricity Supply</v>
      </c>
      <c r="B439" s="200"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13" t="s">
        <v>44</v>
      </c>
      <c r="J439" s="202"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Clean Air Act Section 111 regulations for power plants). Turning this policy lever on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75">
      <c r="A440" s="76" t="str">
        <f>IF(ISBLANK(INDEX('Policy Characteristics'!A:A,MATCH($C440,'Policy Characteristics'!$C:$C,0))),"",INDEX('Policy Characteristics'!A:A,MATCH($C440,'Policy Characteristics'!$C:$C,0)))</f>
        <v>Electricity Supply</v>
      </c>
      <c r="B440" s="200"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13" t="s">
        <v>44</v>
      </c>
      <c r="J440" s="202"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Clean Air Act Section 111 regulations for power plants). Turning this policy lever on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75">
      <c r="A441" s="76" t="str">
        <f>IF(ISBLANK(INDEX('Policy Characteristics'!A:A,MATCH($C441,'Policy Characteristics'!$C:$C,0))),"",INDEX('Policy Characteristics'!A:A,MATCH($C441,'Policy Characteristics'!$C:$C,0)))</f>
        <v>Electricity Supply</v>
      </c>
      <c r="B441" s="200"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13" t="s">
        <v>44</v>
      </c>
      <c r="J441" s="202"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Clean Air Act Section 111 regulations for power plants). Turning this policy lever on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75">
      <c r="A442" s="76" t="str">
        <f>IF(ISBLANK(INDEX('Policy Characteristics'!A:A,MATCH($C442,'Policy Characteristics'!$C:$C,0))),"",INDEX('Policy Characteristics'!A:A,MATCH($C442,'Policy Characteristics'!$C:$C,0)))</f>
        <v>Electricity Supply</v>
      </c>
      <c r="B442" s="200"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13" t="s">
        <v>44</v>
      </c>
      <c r="J442" s="202"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Clean Air Act Section 111 regulations for power plants). Turning this policy lever on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75">
      <c r="A443" s="76" t="str">
        <f>IF(ISBLANK(INDEX('Policy Characteristics'!A:A,MATCH($C443,'Policy Characteristics'!$C:$C,0))),"",INDEX('Policy Characteristics'!A:A,MATCH($C443,'Policy Characteristics'!$C:$C,0)))</f>
        <v>Electricity Supply</v>
      </c>
      <c r="B443" s="200"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13" t="s">
        <v>44</v>
      </c>
      <c r="J443" s="202"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Clean Air Act Section 111 regulations for power plants). Turning this policy lever on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75">
      <c r="A444" s="76" t="str">
        <f>IF(ISBLANK(INDEX('Policy Characteristics'!A:A,MATCH($C444,'Policy Characteristics'!$C:$C,0))),"",INDEX('Policy Characteristics'!A:A,MATCH($C444,'Policy Characteristics'!$C:$C,0)))</f>
        <v>Electricity Supply</v>
      </c>
      <c r="B444" s="200"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13" t="s">
        <v>44</v>
      </c>
      <c r="J444" s="202"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Clean Air Act Section 111 regulations for power plants). Turning this policy lever on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75">
      <c r="A445" s="76" t="str">
        <f>IF(ISBLANK(INDEX('Policy Characteristics'!A:A,MATCH($C445,'Policy Characteristics'!$C:$C,0))),"",INDEX('Policy Characteristics'!A:A,MATCH($C445,'Policy Characteristics'!$C:$C,0)))</f>
        <v>Electricity Supply</v>
      </c>
      <c r="B445" s="200"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1655</v>
      </c>
      <c r="E445" s="88"/>
      <c r="F445" s="78" t="s">
        <v>1662</v>
      </c>
      <c r="G445" s="88"/>
      <c r="H445" s="15">
        <v>2306</v>
      </c>
      <c r="I445" s="213" t="s">
        <v>43</v>
      </c>
      <c r="J445" s="202"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Clean Air Act Section 111 regulations for power plants). Turning this policy lever on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75">
      <c r="A446" s="76" t="str">
        <f>IF(ISBLANK(INDEX('Policy Characteristics'!A:A,MATCH($C446,'Policy Characteristics'!$C:$C,0))),"",INDEX('Policy Characteristics'!A:A,MATCH($C446,'Policy Characteristics'!$C:$C,0)))</f>
        <v>Electricity Supply</v>
      </c>
      <c r="B446" s="200"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1658</v>
      </c>
      <c r="E446" s="88"/>
      <c r="F446" s="78" t="s">
        <v>1663</v>
      </c>
      <c r="G446" s="88"/>
      <c r="H446" s="15">
        <v>2307</v>
      </c>
      <c r="I446" s="213" t="s">
        <v>44</v>
      </c>
      <c r="J446" s="202"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Clean Air Act Section 111 regulations for power plants). Turning this policy lever on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75">
      <c r="A447" s="76" t="str">
        <f>IF(ISBLANK(INDEX('Policy Characteristics'!A:A,MATCH($C447,'Policy Characteristics'!$C:$C,0))),"",INDEX('Policy Characteristics'!A:A,MATCH($C447,'Policy Characteristics'!$C:$C,0)))</f>
        <v>Electricity Supply</v>
      </c>
      <c r="B447" s="200"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1659</v>
      </c>
      <c r="E447" s="88"/>
      <c r="F447" s="78" t="s">
        <v>1664</v>
      </c>
      <c r="G447" s="88"/>
      <c r="H447" s="15">
        <v>2308</v>
      </c>
      <c r="I447" s="213" t="s">
        <v>44</v>
      </c>
      <c r="J447" s="202"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Clean Air Act Section 111 regulations for power plants). Turning this policy lever on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75">
      <c r="A448" s="76" t="str">
        <f>IF(ISBLANK(INDEX('Policy Characteristics'!A:A,MATCH($C448,'Policy Characteristics'!$C:$C,0))),"",INDEX('Policy Characteristics'!A:A,MATCH($C448,'Policy Characteristics'!$C:$C,0)))</f>
        <v>Electricity Supply</v>
      </c>
      <c r="B448" s="200"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1660</v>
      </c>
      <c r="E448" s="88"/>
      <c r="F448" s="78" t="s">
        <v>1665</v>
      </c>
      <c r="G448" s="88"/>
      <c r="H448" s="15">
        <v>2309</v>
      </c>
      <c r="I448" s="213" t="s">
        <v>44</v>
      </c>
      <c r="J448" s="202"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Clean Air Act Section 111 regulations for power plants). Turning this policy lever on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75">
      <c r="A449" s="76" t="str">
        <f>IF(ISBLANK(INDEX('Policy Characteristics'!A:A,MATCH($C449,'Policy Characteristics'!$C:$C,0))),"",INDEX('Policy Characteristics'!A:A,MATCH($C449,'Policy Characteristics'!$C:$C,0)))</f>
        <v>Electricity Supply</v>
      </c>
      <c r="B449" s="200"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1661</v>
      </c>
      <c r="E449" s="88"/>
      <c r="F449" s="78" t="s">
        <v>1666</v>
      </c>
      <c r="G449" s="88"/>
      <c r="H449" s="15">
        <v>2310</v>
      </c>
      <c r="I449" s="213" t="s">
        <v>44</v>
      </c>
      <c r="J449" s="202"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Clean Air Act Section 111 regulations for power plants). Turning this policy lever on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75">
      <c r="A450" s="76" t="str">
        <f>IF(ISBLANK(INDEX('Policy Characteristics'!A:A,MATCH($C450,'Policy Characteristics'!$C:$C,0))),"",INDEX('Policy Characteristics'!A:A,MATCH($C450,'Policy Characteristics'!$C:$C,0)))</f>
        <v>Electricity Supply</v>
      </c>
      <c r="B450" s="200"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1748</v>
      </c>
      <c r="E450" s="88"/>
      <c r="F450" s="78" t="s">
        <v>1746</v>
      </c>
      <c r="G450" s="88"/>
      <c r="H450" s="15">
        <v>2311</v>
      </c>
      <c r="I450" s="213" t="s">
        <v>44</v>
      </c>
      <c r="J450" s="202"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Clean Air Act Section 111 regulations for power plants). Turning this policy lever on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75">
      <c r="A451" s="76" t="str">
        <f>IF(ISBLANK(INDEX('Policy Characteristics'!A:A,MATCH($C451,'Policy Characteristics'!$C:$C,0))),"",INDEX('Policy Characteristics'!A:A,MATCH($C451,'Policy Characteristics'!$C:$C,0)))</f>
        <v>Electricity Supply</v>
      </c>
      <c r="B451" s="200"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1749</v>
      </c>
      <c r="E451" s="88"/>
      <c r="F451" s="78" t="s">
        <v>1747</v>
      </c>
      <c r="G451" s="88"/>
      <c r="H451" s="15">
        <v>2312</v>
      </c>
      <c r="I451" s="213" t="s">
        <v>44</v>
      </c>
      <c r="J451" s="202"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Clean Air Act Section 111 regulations for power plants). Turning this policy lever on assumes those retrofits do not happen.</v>
      </c>
    </row>
    <row r="452" spans="1:18" s="143" customFormat="1" x14ac:dyDescent="0.75">
      <c r="A452" s="76" t="str">
        <f>IF(ISBLANK(INDEX('Policy Characteristics'!A:A,MATCH($C452,'Policy Characteristics'!$C:$C,0))),"",INDEX('Policy Characteristics'!A:A,MATCH($C452,'Policy Characteristics'!$C:$C,0)))</f>
        <v>Electricity Supply</v>
      </c>
      <c r="B452" s="200" t="str">
        <f>IF(ISBLANK(INDEX('Policy Characteristics'!B:B,MATCH($C452,'Policy Characteristics'!$C:$C,0))),"",INDEX('Policy Characteristics'!B:B,MATCH($C452,'Policy Characteristics'!$C:$C,0)))</f>
        <v>Change in Expected Power Plant Capacity Factor</v>
      </c>
      <c r="C452" t="s">
        <v>253</v>
      </c>
      <c r="D452" s="88" t="s">
        <v>445</v>
      </c>
      <c r="E452" s="88"/>
      <c r="F452" s="88" t="s">
        <v>444</v>
      </c>
      <c r="G452" s="78"/>
      <c r="H452" s="80">
        <v>652</v>
      </c>
      <c r="I452" s="201" t="s">
        <v>44</v>
      </c>
      <c r="J452" s="202"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05">
        <f>IF(ISBLANK(INDEX('Policy Characteristics'!F:F,MATCH($C452,'Policy Characteristics'!$C:$C,0))),"",INDEX('Policy Characteristics'!F:F,MATCH($C452,'Policy Characteristics'!$C:$C,0)))</f>
        <v>-0.3</v>
      </c>
      <c r="M452" s="205">
        <f>IF(ISBLANK(INDEX('Policy Characteristics'!G:G,MATCH($C452,'Policy Characteristics'!$C:$C,0))),"",INDEX('Policy Characteristics'!G:G,MATCH($C452,'Policy Characteristics'!$C:$C,0)))</f>
        <v>0.6</v>
      </c>
      <c r="N452" s="205">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75">
      <c r="A453" s="76" t="str">
        <f>IF(ISBLANK(INDEX('Policy Characteristics'!A:A,MATCH($C453,'Policy Characteristics'!$C:$C,0))),"",INDEX('Policy Characteristics'!A:A,MATCH($C453,'Policy Characteristics'!$C:$C,0)))</f>
        <v>Electricity Supply</v>
      </c>
      <c r="B453" s="200" t="str">
        <f>IF(ISBLANK(INDEX('Policy Characteristics'!B:B,MATCH($C453,'Policy Characteristics'!$C:$C,0))),"",INDEX('Policy Characteristics'!B:B,MATCH($C453,'Policy Characteristics'!$C:$C,0)))</f>
        <v>Change in Expected Power Plant Capacity Factor</v>
      </c>
      <c r="C453" s="79" t="str">
        <f>$C$452</f>
        <v>Percentage Reduction in Plant Downtime</v>
      </c>
      <c r="D453" s="78" t="s">
        <v>1656</v>
      </c>
      <c r="E453" s="88"/>
      <c r="F453" s="78" t="s">
        <v>1597</v>
      </c>
      <c r="G453" s="78"/>
      <c r="H453" s="80">
        <v>654</v>
      </c>
      <c r="I453" s="201" t="s">
        <v>44</v>
      </c>
      <c r="J453" s="202"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05">
        <f>IF(ISBLANK(INDEX('Policy Characteristics'!F:F,MATCH($C453,'Policy Characteristics'!$C:$C,0))),"",INDEX('Policy Characteristics'!F:F,MATCH($C453,'Policy Characteristics'!$C:$C,0)))</f>
        <v>-0.3</v>
      </c>
      <c r="M453" s="205">
        <f>IF(ISBLANK(INDEX('Policy Characteristics'!G:G,MATCH($C453,'Policy Characteristics'!$C:$C,0))),"",INDEX('Policy Characteristics'!G:G,MATCH($C453,'Policy Characteristics'!$C:$C,0)))</f>
        <v>0.6</v>
      </c>
      <c r="N453" s="205">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75">
      <c r="A454" s="76" t="str">
        <f>IF(ISBLANK(INDEX('Policy Characteristics'!A:A,MATCH($C454,'Policy Characteristics'!$C:$C,0))),"",INDEX('Policy Characteristics'!A:A,MATCH($C454,'Policy Characteristics'!$C:$C,0)))</f>
        <v>Electricity Supply</v>
      </c>
      <c r="B454" s="200" t="str">
        <f>IF(ISBLANK(INDEX('Policy Characteristics'!B:B,MATCH($C454,'Policy Characteristics'!$C:$C,0))),"",INDEX('Policy Characteristics'!B:B,MATCH($C454,'Policy Characteristics'!$C:$C,0)))</f>
        <v>Change in Expected Power Plant Capacity Factor</v>
      </c>
      <c r="C454" s="79" t="str">
        <f t="shared" ref="C454:C475" si="19">$C$452</f>
        <v>Percentage Reduction in Plant Downtime</v>
      </c>
      <c r="D454" s="78" t="s">
        <v>1657</v>
      </c>
      <c r="E454" s="88"/>
      <c r="F454" s="78" t="s">
        <v>1598</v>
      </c>
      <c r="G454" s="78"/>
      <c r="H454" s="80">
        <v>1781</v>
      </c>
      <c r="I454" s="201" t="s">
        <v>43</v>
      </c>
      <c r="J454" s="202"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05">
        <f>IF(ISBLANK(INDEX('Policy Characteristics'!F:F,MATCH($C454,'Policy Characteristics'!$C:$C,0))),"",INDEX('Policy Characteristics'!F:F,MATCH($C454,'Policy Characteristics'!$C:$C,0)))</f>
        <v>-0.3</v>
      </c>
      <c r="M454" s="205">
        <f>IF(ISBLANK(INDEX('Policy Characteristics'!G:G,MATCH($C454,'Policy Characteristics'!$C:$C,0))),"",INDEX('Policy Characteristics'!G:G,MATCH($C454,'Policy Characteristics'!$C:$C,0)))</f>
        <v>0.6</v>
      </c>
      <c r="N454" s="205">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75">
      <c r="A455" s="76" t="str">
        <f>IF(ISBLANK(INDEX('Policy Characteristics'!A:A,MATCH($C455,'Policy Characteristics'!$C:$C,0))),"",INDEX('Policy Characteristics'!A:A,MATCH($C455,'Policy Characteristics'!$C:$C,0)))</f>
        <v>Electricity Supply</v>
      </c>
      <c r="B455" s="200" t="str">
        <f>IF(ISBLANK(INDEX('Policy Characteristics'!B:B,MATCH($C455,'Policy Characteristics'!$C:$C,0))),"",INDEX('Policy Characteristics'!B:B,MATCH($C455,'Policy Characteristics'!$C:$C,0)))</f>
        <v>Change in Expected Power Plant Capacity Factor</v>
      </c>
      <c r="C455" s="79" t="str">
        <f t="shared" si="19"/>
        <v>Percentage Reduction in Plant Downtime</v>
      </c>
      <c r="D455" s="78" t="s">
        <v>76</v>
      </c>
      <c r="E455" s="88"/>
      <c r="F455" s="78" t="s">
        <v>1667</v>
      </c>
      <c r="G455" s="78"/>
      <c r="H455" s="80">
        <v>657</v>
      </c>
      <c r="I455" s="201" t="s">
        <v>44</v>
      </c>
      <c r="J455" s="202"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05">
        <f>IF(ISBLANK(INDEX('Policy Characteristics'!F:F,MATCH($C455,'Policy Characteristics'!$C:$C,0))),"",INDEX('Policy Characteristics'!F:F,MATCH($C455,'Policy Characteristics'!$C:$C,0)))</f>
        <v>-0.3</v>
      </c>
      <c r="M455" s="205">
        <f>IF(ISBLANK(INDEX('Policy Characteristics'!G:G,MATCH($C455,'Policy Characteristics'!$C:$C,0))),"",INDEX('Policy Characteristics'!G:G,MATCH($C455,'Policy Characteristics'!$C:$C,0)))</f>
        <v>0.6</v>
      </c>
      <c r="N455" s="205">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75">
      <c r="A456" s="76" t="str">
        <f>IF(ISBLANK(INDEX('Policy Characteristics'!A:A,MATCH($C456,'Policy Characteristics'!$C:$C,0))),"",INDEX('Policy Characteristics'!A:A,MATCH($C456,'Policy Characteristics'!$C:$C,0)))</f>
        <v>Electricity Supply</v>
      </c>
      <c r="B456" s="200" t="str">
        <f>IF(ISBLANK(INDEX('Policy Characteristics'!B:B,MATCH($C456,'Policy Characteristics'!$C:$C,0))),"",INDEX('Policy Characteristics'!B:B,MATCH($C456,'Policy Characteristics'!$C:$C,0)))</f>
        <v>Change in Expected Power Plant Capacity Factor</v>
      </c>
      <c r="C456" s="79" t="str">
        <f t="shared" si="19"/>
        <v>Percentage Reduction in Plant Downtime</v>
      </c>
      <c r="D456" s="78" t="s">
        <v>77</v>
      </c>
      <c r="E456" s="88"/>
      <c r="F456" s="78" t="s">
        <v>89</v>
      </c>
      <c r="G456" s="78"/>
      <c r="H456" s="80">
        <v>660</v>
      </c>
      <c r="I456" s="201" t="s">
        <v>44</v>
      </c>
      <c r="J456" s="202"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05">
        <f>IF(ISBLANK(INDEX('Policy Characteristics'!F:F,MATCH($C456,'Policy Characteristics'!$C:$C,0))),"",INDEX('Policy Characteristics'!F:F,MATCH($C456,'Policy Characteristics'!$C:$C,0)))</f>
        <v>-0.3</v>
      </c>
      <c r="M456" s="205">
        <f>IF(ISBLANK(INDEX('Policy Characteristics'!G:G,MATCH($C456,'Policy Characteristics'!$C:$C,0))),"",INDEX('Policy Characteristics'!G:G,MATCH($C456,'Policy Characteristics'!$C:$C,0)))</f>
        <v>0.6</v>
      </c>
      <c r="N456" s="205">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75">
      <c r="A457" s="76" t="str">
        <f>IF(ISBLANK(INDEX('Policy Characteristics'!A:A,MATCH($C457,'Policy Characteristics'!$C:$C,0))),"",INDEX('Policy Characteristics'!A:A,MATCH($C457,'Policy Characteristics'!$C:$C,0)))</f>
        <v>Electricity Supply</v>
      </c>
      <c r="B457" s="200" t="str">
        <f>IF(ISBLANK(INDEX('Policy Characteristics'!B:B,MATCH($C457,'Policy Characteristics'!$C:$C,0))),"",INDEX('Policy Characteristics'!B:B,MATCH($C457,'Policy Characteristics'!$C:$C,0)))</f>
        <v>Change in Expected Power Plant Capacity Factor</v>
      </c>
      <c r="C457" s="79" t="str">
        <f t="shared" si="19"/>
        <v>Percentage Reduction in Plant Downtime</v>
      </c>
      <c r="D457" s="78" t="s">
        <v>446</v>
      </c>
      <c r="E457" s="88"/>
      <c r="F457" s="78" t="s">
        <v>449</v>
      </c>
      <c r="G457" s="78"/>
      <c r="H457" s="80">
        <v>143</v>
      </c>
      <c r="I457" s="201" t="s">
        <v>44</v>
      </c>
      <c r="J457" s="202"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05">
        <f>IF(ISBLANK(INDEX('Policy Characteristics'!F:F,MATCH($C457,'Policy Characteristics'!$C:$C,0))),"",INDEX('Policy Characteristics'!F:F,MATCH($C457,'Policy Characteristics'!$C:$C,0)))</f>
        <v>-0.3</v>
      </c>
      <c r="M457" s="205">
        <f>IF(ISBLANK(INDEX('Policy Characteristics'!G:G,MATCH($C457,'Policy Characteristics'!$C:$C,0))),"",INDEX('Policy Characteristics'!G:G,MATCH($C457,'Policy Characteristics'!$C:$C,0)))</f>
        <v>0.6</v>
      </c>
      <c r="N457" s="205">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75">
      <c r="A458" s="76" t="str">
        <f>IF(ISBLANK(INDEX('Policy Characteristics'!A:A,MATCH($C458,'Policy Characteristics'!$C:$C,0))),"",INDEX('Policy Characteristics'!A:A,MATCH($C458,'Policy Characteristics'!$C:$C,0)))</f>
        <v>Electricity Supply</v>
      </c>
      <c r="B458" s="200" t="str">
        <f>IF(ISBLANK(INDEX('Policy Characteristics'!B:B,MATCH($C458,'Policy Characteristics'!$C:$C,0))),"",INDEX('Policy Characteristics'!B:B,MATCH($C458,'Policy Characteristics'!$C:$C,0)))</f>
        <v>Change in Expected Power Plant Capacity Factor</v>
      </c>
      <c r="C458" s="79" t="str">
        <f t="shared" si="19"/>
        <v>Percentage Reduction in Plant Downtime</v>
      </c>
      <c r="D458" s="78" t="s">
        <v>78</v>
      </c>
      <c r="E458" s="88"/>
      <c r="F458" s="78" t="s">
        <v>90</v>
      </c>
      <c r="G458" s="78"/>
      <c r="H458" s="80">
        <v>144</v>
      </c>
      <c r="I458" s="201" t="s">
        <v>44</v>
      </c>
      <c r="J458" s="202"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05">
        <f>IF(ISBLANK(INDEX('Policy Characteristics'!F:F,MATCH($C458,'Policy Characteristics'!$C:$C,0))),"",INDEX('Policy Characteristics'!F:F,MATCH($C458,'Policy Characteristics'!$C:$C,0)))</f>
        <v>-0.3</v>
      </c>
      <c r="M458" s="205">
        <f>IF(ISBLANK(INDEX('Policy Characteristics'!G:G,MATCH($C458,'Policy Characteristics'!$C:$C,0))),"",INDEX('Policy Characteristics'!G:G,MATCH($C458,'Policy Characteristics'!$C:$C,0)))</f>
        <v>0.6</v>
      </c>
      <c r="N458" s="205">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75">
      <c r="A459" s="76" t="str">
        <f>IF(ISBLANK(INDEX('Policy Characteristics'!A:A,MATCH($C459,'Policy Characteristics'!$C:$C,0))),"",INDEX('Policy Characteristics'!A:A,MATCH($C459,'Policy Characteristics'!$C:$C,0)))</f>
        <v>Electricity Supply</v>
      </c>
      <c r="B459" s="200" t="str">
        <f>IF(ISBLANK(INDEX('Policy Characteristics'!B:B,MATCH($C459,'Policy Characteristics'!$C:$C,0))),"",INDEX('Policy Characteristics'!B:B,MATCH($C459,'Policy Characteristics'!$C:$C,0)))</f>
        <v>Change in Expected Power Plant Capacity Factor</v>
      </c>
      <c r="C459" s="79" t="str">
        <f t="shared" si="19"/>
        <v>Percentage Reduction in Plant Downtime</v>
      </c>
      <c r="D459" s="78" t="s">
        <v>79</v>
      </c>
      <c r="E459" s="88"/>
      <c r="F459" s="78" t="s">
        <v>91</v>
      </c>
      <c r="G459" s="78"/>
      <c r="H459" s="80">
        <v>667</v>
      </c>
      <c r="I459" s="201" t="s">
        <v>44</v>
      </c>
      <c r="J459" s="202"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05">
        <f>IF(ISBLANK(INDEX('Policy Characteristics'!F:F,MATCH($C459,'Policy Characteristics'!$C:$C,0))),"",INDEX('Policy Characteristics'!F:F,MATCH($C459,'Policy Characteristics'!$C:$C,0)))</f>
        <v>-0.3</v>
      </c>
      <c r="M459" s="205">
        <f>IF(ISBLANK(INDEX('Policy Characteristics'!G:G,MATCH($C459,'Policy Characteristics'!$C:$C,0))),"",INDEX('Policy Characteristics'!G:G,MATCH($C459,'Policy Characteristics'!$C:$C,0)))</f>
        <v>0.6</v>
      </c>
      <c r="N459" s="205">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75">
      <c r="A460" s="76" t="str">
        <f>IF(ISBLANK(INDEX('Policy Characteristics'!A:A,MATCH($C460,'Policy Characteristics'!$C:$C,0))),"",INDEX('Policy Characteristics'!A:A,MATCH($C460,'Policy Characteristics'!$C:$C,0)))</f>
        <v>Electricity Supply</v>
      </c>
      <c r="B460" s="200" t="str">
        <f>IF(ISBLANK(INDEX('Policy Characteristics'!B:B,MATCH($C460,'Policy Characteristics'!$C:$C,0))),"",INDEX('Policy Characteristics'!B:B,MATCH($C460,'Policy Characteristics'!$C:$C,0)))</f>
        <v>Change in Expected Power Plant Capacity Factor</v>
      </c>
      <c r="C460" s="79" t="str">
        <f t="shared" si="19"/>
        <v>Percentage Reduction in Plant Downtime</v>
      </c>
      <c r="D460" s="78" t="s">
        <v>80</v>
      </c>
      <c r="E460" s="88"/>
      <c r="F460" s="78" t="s">
        <v>92</v>
      </c>
      <c r="G460" s="78"/>
      <c r="H460" s="80">
        <v>670</v>
      </c>
      <c r="I460" s="201" t="s">
        <v>44</v>
      </c>
      <c r="J460" s="202"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05">
        <f>IF(ISBLANK(INDEX('Policy Characteristics'!F:F,MATCH($C460,'Policy Characteristics'!$C:$C,0))),"",INDEX('Policy Characteristics'!F:F,MATCH($C460,'Policy Characteristics'!$C:$C,0)))</f>
        <v>-0.3</v>
      </c>
      <c r="M460" s="205">
        <f>IF(ISBLANK(INDEX('Policy Characteristics'!G:G,MATCH($C460,'Policy Characteristics'!$C:$C,0))),"",INDEX('Policy Characteristics'!G:G,MATCH($C460,'Policy Characteristics'!$C:$C,0)))</f>
        <v>0.6</v>
      </c>
      <c r="N460" s="205">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75">
      <c r="A461" s="76" t="str">
        <f>IF(ISBLANK(INDEX('Policy Characteristics'!A:A,MATCH($C461,'Policy Characteristics'!$C:$C,0))),"",INDEX('Policy Characteristics'!A:A,MATCH($C461,'Policy Characteristics'!$C:$C,0)))</f>
        <v>Electricity Supply</v>
      </c>
      <c r="B461" s="200" t="str">
        <f>IF(ISBLANK(INDEX('Policy Characteristics'!B:B,MATCH($C461,'Policy Characteristics'!$C:$C,0))),"",INDEX('Policy Characteristics'!B:B,MATCH($C461,'Policy Characteristics'!$C:$C,0)))</f>
        <v>Change in Expected Power Plant Capacity Factor</v>
      </c>
      <c r="C461" s="79" t="str">
        <f t="shared" si="19"/>
        <v>Percentage Reduction in Plant Downtime</v>
      </c>
      <c r="D461" s="78" t="s">
        <v>668</v>
      </c>
      <c r="E461" s="88"/>
      <c r="F461" s="78" t="s">
        <v>434</v>
      </c>
      <c r="G461" s="78"/>
      <c r="H461" s="80">
        <v>673</v>
      </c>
      <c r="I461" s="201" t="s">
        <v>44</v>
      </c>
      <c r="J461" s="202"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05">
        <f>IF(ISBLANK(INDEX('Policy Characteristics'!F:F,MATCH($C461,'Policy Characteristics'!$C:$C,0))),"",INDEX('Policy Characteristics'!F:F,MATCH($C461,'Policy Characteristics'!$C:$C,0)))</f>
        <v>-0.3</v>
      </c>
      <c r="M461" s="205">
        <f>IF(ISBLANK(INDEX('Policy Characteristics'!G:G,MATCH($C461,'Policy Characteristics'!$C:$C,0))),"",INDEX('Policy Characteristics'!G:G,MATCH($C461,'Policy Characteristics'!$C:$C,0)))</f>
        <v>0.6</v>
      </c>
      <c r="N461" s="205">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75">
      <c r="A462" s="76" t="str">
        <f>IF(ISBLANK(INDEX('Policy Characteristics'!A:A,MATCH($C462,'Policy Characteristics'!$C:$C,0))),"",INDEX('Policy Characteristics'!A:A,MATCH($C462,'Policy Characteristics'!$C:$C,0)))</f>
        <v>Electricity Supply</v>
      </c>
      <c r="B462" s="200" t="str">
        <f>IF(ISBLANK(INDEX('Policy Characteristics'!B:B,MATCH($C462,'Policy Characteristics'!$C:$C,0))),"",INDEX('Policy Characteristics'!B:B,MATCH($C462,'Policy Characteristics'!$C:$C,0)))</f>
        <v>Change in Expected Power Plant Capacity Factor</v>
      </c>
      <c r="C462" s="79" t="str">
        <f t="shared" si="19"/>
        <v>Percentage Reduction in Plant Downtime</v>
      </c>
      <c r="D462" s="78" t="s">
        <v>306</v>
      </c>
      <c r="E462" s="88"/>
      <c r="F462" s="78" t="s">
        <v>308</v>
      </c>
      <c r="G462" s="78"/>
      <c r="H462" s="80">
        <v>676</v>
      </c>
      <c r="I462" s="201" t="s">
        <v>44</v>
      </c>
      <c r="J462" s="202"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05">
        <f>IF(ISBLANK(INDEX('Policy Characteristics'!F:F,MATCH($C462,'Policy Characteristics'!$C:$C,0))),"",INDEX('Policy Characteristics'!F:F,MATCH($C462,'Policy Characteristics'!$C:$C,0)))</f>
        <v>-0.3</v>
      </c>
      <c r="M462" s="205">
        <f>IF(ISBLANK(INDEX('Policy Characteristics'!G:G,MATCH($C462,'Policy Characteristics'!$C:$C,0))),"",INDEX('Policy Characteristics'!G:G,MATCH($C462,'Policy Characteristics'!$C:$C,0)))</f>
        <v>0.6</v>
      </c>
      <c r="N462" s="205">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75">
      <c r="A463" s="76" t="str">
        <f>IF(ISBLANK(INDEX('Policy Characteristics'!A:A,MATCH($C463,'Policy Characteristics'!$C:$C,0))),"",INDEX('Policy Characteristics'!A:A,MATCH($C463,'Policy Characteristics'!$C:$C,0)))</f>
        <v>Electricity Supply</v>
      </c>
      <c r="B463" s="200" t="str">
        <f>IF(ISBLANK(INDEX('Policy Characteristics'!B:B,MATCH($C463,'Policy Characteristics'!$C:$C,0))),"",INDEX('Policy Characteristics'!B:B,MATCH($C463,'Policy Characteristics'!$C:$C,0)))</f>
        <v>Change in Expected Power Plant Capacity Factor</v>
      </c>
      <c r="C463" s="79" t="str">
        <f t="shared" si="19"/>
        <v>Percentage Reduction in Plant Downtime</v>
      </c>
      <c r="D463" s="78" t="s">
        <v>307</v>
      </c>
      <c r="E463" s="88"/>
      <c r="F463" s="78" t="s">
        <v>309</v>
      </c>
      <c r="G463" s="78"/>
      <c r="H463" s="80">
        <v>679</v>
      </c>
      <c r="I463" s="201" t="s">
        <v>44</v>
      </c>
      <c r="J463" s="202"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05">
        <f>IF(ISBLANK(INDEX('Policy Characteristics'!F:F,MATCH($C463,'Policy Characteristics'!$C:$C,0))),"",INDEX('Policy Characteristics'!F:F,MATCH($C463,'Policy Characteristics'!$C:$C,0)))</f>
        <v>-0.3</v>
      </c>
      <c r="M463" s="205">
        <f>IF(ISBLANK(INDEX('Policy Characteristics'!G:G,MATCH($C463,'Policy Characteristics'!$C:$C,0))),"",INDEX('Policy Characteristics'!G:G,MATCH($C463,'Policy Characteristics'!$C:$C,0)))</f>
        <v>0.6</v>
      </c>
      <c r="N463" s="205">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75">
      <c r="A464" s="76" t="str">
        <f>IF(ISBLANK(INDEX('Policy Characteristics'!A:A,MATCH($C464,'Policy Characteristics'!$C:$C,0))),"",INDEX('Policy Characteristics'!A:A,MATCH($C464,'Policy Characteristics'!$C:$C,0)))</f>
        <v>Electricity Supply</v>
      </c>
      <c r="B464" s="200" t="str">
        <f>IF(ISBLANK(INDEX('Policy Characteristics'!B:B,MATCH($C464,'Policy Characteristics'!$C:$C,0))),"",INDEX('Policy Characteristics'!B:B,MATCH($C464,'Policy Characteristics'!$C:$C,0)))</f>
        <v>Change in Expected Power Plant Capacity Factor</v>
      </c>
      <c r="C464" s="79" t="str">
        <f t="shared" si="19"/>
        <v>Percentage Reduction in Plant Downtime</v>
      </c>
      <c r="D464" s="78" t="s">
        <v>442</v>
      </c>
      <c r="E464" s="88"/>
      <c r="F464" s="78" t="s">
        <v>441</v>
      </c>
      <c r="G464" s="78"/>
      <c r="H464" s="80">
        <v>182</v>
      </c>
      <c r="I464" s="201" t="s">
        <v>44</v>
      </c>
      <c r="J464" s="202"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05">
        <f>IF(ISBLANK(INDEX('Policy Characteristics'!F:F,MATCH($C464,'Policy Characteristics'!$C:$C,0))),"",INDEX('Policy Characteristics'!F:F,MATCH($C464,'Policy Characteristics'!$C:$C,0)))</f>
        <v>-0.3</v>
      </c>
      <c r="M464" s="205">
        <f>IF(ISBLANK(INDEX('Policy Characteristics'!G:G,MATCH($C464,'Policy Characteristics'!$C:$C,0))),"",INDEX('Policy Characteristics'!G:G,MATCH($C464,'Policy Characteristics'!$C:$C,0)))</f>
        <v>0.6</v>
      </c>
      <c r="N464" s="205">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75">
      <c r="A465" s="76" t="str">
        <f>IF(ISBLANK(INDEX('Policy Characteristics'!A:A,MATCH($C465,'Policy Characteristics'!$C:$C,0))),"",INDEX('Policy Characteristics'!A:A,MATCH($C465,'Policy Characteristics'!$C:$C,0)))</f>
        <v>Electricity Supply</v>
      </c>
      <c r="B465" s="200" t="str">
        <f>IF(ISBLANK(INDEX('Policy Characteristics'!B:B,MATCH($C465,'Policy Characteristics'!$C:$C,0))),"",INDEX('Policy Characteristics'!B:B,MATCH($C465,'Policy Characteristics'!$C:$C,0)))</f>
        <v>Change in Expected Power Plant Capacity Factor</v>
      </c>
      <c r="C465" s="79" t="str">
        <f t="shared" si="19"/>
        <v>Percentage Reduction in Plant Downtime</v>
      </c>
      <c r="D465" s="78" t="s">
        <v>451</v>
      </c>
      <c r="E465" s="88"/>
      <c r="F465" s="78" t="s">
        <v>452</v>
      </c>
      <c r="H465" s="80">
        <v>684</v>
      </c>
      <c r="I465" s="201" t="s">
        <v>44</v>
      </c>
      <c r="J465" s="202"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05">
        <f>IF(ISBLANK(INDEX('Policy Characteristics'!F:F,MATCH($C465,'Policy Characteristics'!$C:$C,0))),"",INDEX('Policy Characteristics'!F:F,MATCH($C465,'Policy Characteristics'!$C:$C,0)))</f>
        <v>-0.3</v>
      </c>
      <c r="M465" s="205">
        <f>IF(ISBLANK(INDEX('Policy Characteristics'!G:G,MATCH($C465,'Policy Characteristics'!$C:$C,0))),"",INDEX('Policy Characteristics'!G:G,MATCH($C465,'Policy Characteristics'!$C:$C,0)))</f>
        <v>0.6</v>
      </c>
      <c r="N465" s="205">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75">
      <c r="A466" s="76" t="str">
        <f>IF(ISBLANK(INDEX('Policy Characteristics'!A:A,MATCH($C466,'Policy Characteristics'!$C:$C,0))),"",INDEX('Policy Characteristics'!A:A,MATCH($C466,'Policy Characteristics'!$C:$C,0)))</f>
        <v>Electricity Supply</v>
      </c>
      <c r="B466" s="200" t="str">
        <f>IF(ISBLANK(INDEX('Policy Characteristics'!B:B,MATCH($C466,'Policy Characteristics'!$C:$C,0))),"",INDEX('Policy Characteristics'!B:B,MATCH($C466,'Policy Characteristics'!$C:$C,0)))</f>
        <v>Change in Expected Power Plant Capacity Factor</v>
      </c>
      <c r="C466" s="79" t="str">
        <f t="shared" si="19"/>
        <v>Percentage Reduction in Plant Downtime</v>
      </c>
      <c r="D466" s="78" t="s">
        <v>988</v>
      </c>
      <c r="E466" s="88"/>
      <c r="F466" s="78" t="s">
        <v>712</v>
      </c>
      <c r="G466" s="78"/>
      <c r="H466" s="80">
        <v>687</v>
      </c>
      <c r="I466" s="201" t="s">
        <v>44</v>
      </c>
      <c r="J466" s="202"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05">
        <f>IF(ISBLANK(INDEX('Policy Characteristics'!F:F,MATCH($C466,'Policy Characteristics'!$C:$C,0))),"",INDEX('Policy Characteristics'!F:F,MATCH($C466,'Policy Characteristics'!$C:$C,0)))</f>
        <v>-0.3</v>
      </c>
      <c r="M466" s="205">
        <f>IF(ISBLANK(INDEX('Policy Characteristics'!G:G,MATCH($C466,'Policy Characteristics'!$C:$C,0))),"",INDEX('Policy Characteristics'!G:G,MATCH($C466,'Policy Characteristics'!$C:$C,0)))</f>
        <v>0.6</v>
      </c>
      <c r="N466" s="205">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75">
      <c r="A467" s="76" t="str">
        <f>IF(ISBLANK(INDEX('Policy Characteristics'!A:A,MATCH($C467,'Policy Characteristics'!$C:$C,0))),"",INDEX('Policy Characteristics'!A:A,MATCH($C467,'Policy Characteristics'!$C:$C,0)))</f>
        <v>Electricity Supply</v>
      </c>
      <c r="B467" s="200" t="str">
        <f>IF(ISBLANK(INDEX('Policy Characteristics'!B:B,MATCH($C467,'Policy Characteristics'!$C:$C,0))),"",INDEX('Policy Characteristics'!B:B,MATCH($C467,'Policy Characteristics'!$C:$C,0)))</f>
        <v>Change in Expected Power Plant Capacity Factor</v>
      </c>
      <c r="C467" s="79" t="str">
        <f t="shared" si="19"/>
        <v>Percentage Reduction in Plant Downtime</v>
      </c>
      <c r="D467" s="78" t="s">
        <v>989</v>
      </c>
      <c r="E467" s="88"/>
      <c r="F467" s="78" t="s">
        <v>832</v>
      </c>
      <c r="G467" s="78"/>
      <c r="H467" s="80">
        <v>690</v>
      </c>
      <c r="I467" s="201" t="s">
        <v>44</v>
      </c>
      <c r="J467" s="202"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05">
        <f>IF(ISBLANK(INDEX('Policy Characteristics'!F:F,MATCH($C467,'Policy Characteristics'!$C:$C,0))),"",INDEX('Policy Characteristics'!F:F,MATCH($C467,'Policy Characteristics'!$C:$C,0)))</f>
        <v>-0.3</v>
      </c>
      <c r="M467" s="205">
        <f>IF(ISBLANK(INDEX('Policy Characteristics'!G:G,MATCH($C467,'Policy Characteristics'!$C:$C,0))),"",INDEX('Policy Characteristics'!G:G,MATCH($C467,'Policy Characteristics'!$C:$C,0)))</f>
        <v>0.6</v>
      </c>
      <c r="N467" s="205">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75">
      <c r="A468" s="76" t="str">
        <f>IF(ISBLANK(INDEX('Policy Characteristics'!A:A,MATCH($C468,'Policy Characteristics'!$C:$C,0))),"",INDEX('Policy Characteristics'!A:A,MATCH($C468,'Policy Characteristics'!$C:$C,0)))</f>
        <v>Electricity Supply</v>
      </c>
      <c r="B468" s="200" t="str">
        <f>IF(ISBLANK(INDEX('Policy Characteristics'!B:B,MATCH($C468,'Policy Characteristics'!$C:$C,0))),"",INDEX('Policy Characteristics'!B:B,MATCH($C468,'Policy Characteristics'!$C:$C,0)))</f>
        <v>Change in Expected Power Plant Capacity Factor</v>
      </c>
      <c r="C468" s="79" t="str">
        <f t="shared" si="19"/>
        <v>Percentage Reduction in Plant Downtime</v>
      </c>
      <c r="D468" s="78" t="s">
        <v>990</v>
      </c>
      <c r="E468" s="88"/>
      <c r="F468" s="78" t="s">
        <v>714</v>
      </c>
      <c r="G468" s="78"/>
      <c r="H468" s="80">
        <v>1782</v>
      </c>
      <c r="I468" s="201" t="s">
        <v>44</v>
      </c>
      <c r="J468" s="202"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05">
        <f>IF(ISBLANK(INDEX('Policy Characteristics'!F:F,MATCH($C468,'Policy Characteristics'!$C:$C,0))),"",INDEX('Policy Characteristics'!F:F,MATCH($C468,'Policy Characteristics'!$C:$C,0)))</f>
        <v>-0.3</v>
      </c>
      <c r="M468" s="205">
        <f>IF(ISBLANK(INDEX('Policy Characteristics'!G:G,MATCH($C468,'Policy Characteristics'!$C:$C,0))),"",INDEX('Policy Characteristics'!G:G,MATCH($C468,'Policy Characteristics'!$C:$C,0)))</f>
        <v>0.6</v>
      </c>
      <c r="N468" s="205">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75">
      <c r="A469" s="76" t="str">
        <f>IF(ISBLANK(INDEX('Policy Characteristics'!A:A,MATCH($C469,'Policy Characteristics'!$C:$C,0))),"",INDEX('Policy Characteristics'!A:A,MATCH($C469,'Policy Characteristics'!$C:$C,0)))</f>
        <v>Electricity Supply</v>
      </c>
      <c r="B469" s="200" t="str">
        <f>IF(ISBLANK(INDEX('Policy Characteristics'!B:B,MATCH($C469,'Policy Characteristics'!$C:$C,0))),"",INDEX('Policy Characteristics'!B:B,MATCH($C469,'Policy Characteristics'!$C:$C,0)))</f>
        <v>Change in Expected Power Plant Capacity Factor</v>
      </c>
      <c r="C469" s="79" t="str">
        <f t="shared" si="19"/>
        <v>Percentage Reduction in Plant Downtime</v>
      </c>
      <c r="D469" s="78" t="s">
        <v>1655</v>
      </c>
      <c r="E469" s="88"/>
      <c r="F469" s="78" t="s">
        <v>1662</v>
      </c>
      <c r="G469" s="78"/>
      <c r="H469" s="80">
        <v>1783</v>
      </c>
      <c r="I469" s="201" t="s">
        <v>44</v>
      </c>
      <c r="J469" s="202"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05">
        <f>IF(ISBLANK(INDEX('Policy Characteristics'!F:F,MATCH($C469,'Policy Characteristics'!$C:$C,0))),"",INDEX('Policy Characteristics'!F:F,MATCH($C469,'Policy Characteristics'!$C:$C,0)))</f>
        <v>-0.3</v>
      </c>
      <c r="M469" s="205">
        <f>IF(ISBLANK(INDEX('Policy Characteristics'!G:G,MATCH($C469,'Policy Characteristics'!$C:$C,0))),"",INDEX('Policy Characteristics'!G:G,MATCH($C469,'Policy Characteristics'!$C:$C,0)))</f>
        <v>0.6</v>
      </c>
      <c r="N469" s="205">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75">
      <c r="A470" s="76" t="str">
        <f>IF(ISBLANK(INDEX('Policy Characteristics'!A:A,MATCH($C470,'Policy Characteristics'!$C:$C,0))),"",INDEX('Policy Characteristics'!A:A,MATCH($C470,'Policy Characteristics'!$C:$C,0)))</f>
        <v>Electricity Supply</v>
      </c>
      <c r="B470" s="200" t="str">
        <f>IF(ISBLANK(INDEX('Policy Characteristics'!B:B,MATCH($C470,'Policy Characteristics'!$C:$C,0))),"",INDEX('Policy Characteristics'!B:B,MATCH($C470,'Policy Characteristics'!$C:$C,0)))</f>
        <v>Change in Expected Power Plant Capacity Factor</v>
      </c>
      <c r="C470" s="79" t="str">
        <f t="shared" si="19"/>
        <v>Percentage Reduction in Plant Downtime</v>
      </c>
      <c r="D470" s="78" t="s">
        <v>1658</v>
      </c>
      <c r="E470" s="88"/>
      <c r="F470" s="78" t="s">
        <v>1663</v>
      </c>
      <c r="G470" s="78"/>
      <c r="H470" s="80">
        <v>1784</v>
      </c>
      <c r="I470" s="201" t="s">
        <v>44</v>
      </c>
      <c r="J470" s="202"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05">
        <f>IF(ISBLANK(INDEX('Policy Characteristics'!F:F,MATCH($C470,'Policy Characteristics'!$C:$C,0))),"",INDEX('Policy Characteristics'!F:F,MATCH($C470,'Policy Characteristics'!$C:$C,0)))</f>
        <v>-0.3</v>
      </c>
      <c r="M470" s="205">
        <f>IF(ISBLANK(INDEX('Policy Characteristics'!G:G,MATCH($C470,'Policy Characteristics'!$C:$C,0))),"",INDEX('Policy Characteristics'!G:G,MATCH($C470,'Policy Characteristics'!$C:$C,0)))</f>
        <v>0.6</v>
      </c>
      <c r="N470" s="205">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75">
      <c r="A471" s="76" t="str">
        <f>IF(ISBLANK(INDEX('Policy Characteristics'!A:A,MATCH($C471,'Policy Characteristics'!$C:$C,0))),"",INDEX('Policy Characteristics'!A:A,MATCH($C471,'Policy Characteristics'!$C:$C,0)))</f>
        <v>Electricity Supply</v>
      </c>
      <c r="B471" s="200" t="str">
        <f>IF(ISBLANK(INDEX('Policy Characteristics'!B:B,MATCH($C471,'Policy Characteristics'!$C:$C,0))),"",INDEX('Policy Characteristics'!B:B,MATCH($C471,'Policy Characteristics'!$C:$C,0)))</f>
        <v>Change in Expected Power Plant Capacity Factor</v>
      </c>
      <c r="C471" s="79" t="str">
        <f t="shared" si="19"/>
        <v>Percentage Reduction in Plant Downtime</v>
      </c>
      <c r="D471" s="78" t="s">
        <v>1659</v>
      </c>
      <c r="E471" s="88"/>
      <c r="F471" s="78" t="s">
        <v>1664</v>
      </c>
      <c r="G471" s="78"/>
      <c r="H471" s="80">
        <v>1785</v>
      </c>
      <c r="I471" s="201" t="s">
        <v>44</v>
      </c>
      <c r="J471" s="202"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05">
        <f>IF(ISBLANK(INDEX('Policy Characteristics'!F:F,MATCH($C471,'Policy Characteristics'!$C:$C,0))),"",INDEX('Policy Characteristics'!F:F,MATCH($C471,'Policy Characteristics'!$C:$C,0)))</f>
        <v>-0.3</v>
      </c>
      <c r="M471" s="205">
        <f>IF(ISBLANK(INDEX('Policy Characteristics'!G:G,MATCH($C471,'Policy Characteristics'!$C:$C,0))),"",INDEX('Policy Characteristics'!G:G,MATCH($C471,'Policy Characteristics'!$C:$C,0)))</f>
        <v>0.6</v>
      </c>
      <c r="N471" s="205">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75">
      <c r="A472" s="76" t="str">
        <f>IF(ISBLANK(INDEX('Policy Characteristics'!A:A,MATCH($C472,'Policy Characteristics'!$C:$C,0))),"",INDEX('Policy Characteristics'!A:A,MATCH($C472,'Policy Characteristics'!$C:$C,0)))</f>
        <v>Electricity Supply</v>
      </c>
      <c r="B472" s="200" t="str">
        <f>IF(ISBLANK(INDEX('Policy Characteristics'!B:B,MATCH($C472,'Policy Characteristics'!$C:$C,0))),"",INDEX('Policy Characteristics'!B:B,MATCH($C472,'Policy Characteristics'!$C:$C,0)))</f>
        <v>Change in Expected Power Plant Capacity Factor</v>
      </c>
      <c r="C472" s="79" t="str">
        <f t="shared" si="19"/>
        <v>Percentage Reduction in Plant Downtime</v>
      </c>
      <c r="D472" s="78" t="s">
        <v>1660</v>
      </c>
      <c r="E472" s="88"/>
      <c r="F472" s="78" t="s">
        <v>1665</v>
      </c>
      <c r="G472" s="78"/>
      <c r="H472" s="80">
        <v>1786</v>
      </c>
      <c r="I472" s="201" t="s">
        <v>44</v>
      </c>
      <c r="J472" s="202"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05">
        <f>IF(ISBLANK(INDEX('Policy Characteristics'!F:F,MATCH($C472,'Policy Characteristics'!$C:$C,0))),"",INDEX('Policy Characteristics'!F:F,MATCH($C472,'Policy Characteristics'!$C:$C,0)))</f>
        <v>-0.3</v>
      </c>
      <c r="M472" s="205">
        <f>IF(ISBLANK(INDEX('Policy Characteristics'!G:G,MATCH($C472,'Policy Characteristics'!$C:$C,0))),"",INDEX('Policy Characteristics'!G:G,MATCH($C472,'Policy Characteristics'!$C:$C,0)))</f>
        <v>0.6</v>
      </c>
      <c r="N472" s="205">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75">
      <c r="A473" s="76" t="str">
        <f>IF(ISBLANK(INDEX('Policy Characteristics'!A:A,MATCH($C473,'Policy Characteristics'!$C:$C,0))),"",INDEX('Policy Characteristics'!A:A,MATCH($C473,'Policy Characteristics'!$C:$C,0)))</f>
        <v>Electricity Supply</v>
      </c>
      <c r="B473" s="200" t="str">
        <f>IF(ISBLANK(INDEX('Policy Characteristics'!B:B,MATCH($C473,'Policy Characteristics'!$C:$C,0))),"",INDEX('Policy Characteristics'!B:B,MATCH($C473,'Policy Characteristics'!$C:$C,0)))</f>
        <v>Change in Expected Power Plant Capacity Factor</v>
      </c>
      <c r="C473" s="79" t="str">
        <f t="shared" si="19"/>
        <v>Percentage Reduction in Plant Downtime</v>
      </c>
      <c r="D473" s="78" t="s">
        <v>1661</v>
      </c>
      <c r="E473" s="88"/>
      <c r="F473" s="78" t="s">
        <v>1666</v>
      </c>
      <c r="G473" s="78"/>
      <c r="H473" s="80">
        <v>1787</v>
      </c>
      <c r="I473" s="201" t="s">
        <v>44</v>
      </c>
      <c r="J473" s="202"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05">
        <f>IF(ISBLANK(INDEX('Policy Characteristics'!F:F,MATCH($C473,'Policy Characteristics'!$C:$C,0))),"",INDEX('Policy Characteristics'!F:F,MATCH($C473,'Policy Characteristics'!$C:$C,0)))</f>
        <v>-0.3</v>
      </c>
      <c r="M473" s="205">
        <f>IF(ISBLANK(INDEX('Policy Characteristics'!G:G,MATCH($C473,'Policy Characteristics'!$C:$C,0))),"",INDEX('Policy Characteristics'!G:G,MATCH($C473,'Policy Characteristics'!$C:$C,0)))</f>
        <v>0.6</v>
      </c>
      <c r="N473" s="205">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75">
      <c r="A474" s="76" t="str">
        <f>IF(ISBLANK(INDEX('Policy Characteristics'!A:A,MATCH($C474,'Policy Characteristics'!$C:$C,0))),"",INDEX('Policy Characteristics'!A:A,MATCH($C474,'Policy Characteristics'!$C:$C,0)))</f>
        <v>Electricity Supply</v>
      </c>
      <c r="B474" s="200" t="str">
        <f>IF(ISBLANK(INDEX('Policy Characteristics'!B:B,MATCH($C474,'Policy Characteristics'!$C:$C,0))),"",INDEX('Policy Characteristics'!B:B,MATCH($C474,'Policy Characteristics'!$C:$C,0)))</f>
        <v>Change in Expected Power Plant Capacity Factor</v>
      </c>
      <c r="C474" s="79" t="str">
        <f t="shared" si="19"/>
        <v>Percentage Reduction in Plant Downtime</v>
      </c>
      <c r="D474" s="78" t="s">
        <v>1748</v>
      </c>
      <c r="E474" s="88"/>
      <c r="F474" s="78" t="s">
        <v>1746</v>
      </c>
      <c r="G474" s="78"/>
      <c r="H474" s="80">
        <v>1788</v>
      </c>
      <c r="I474" s="201" t="s">
        <v>44</v>
      </c>
      <c r="J474" s="202"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05">
        <f>IF(ISBLANK(INDEX('Policy Characteristics'!F:F,MATCH($C474,'Policy Characteristics'!$C:$C,0))),"",INDEX('Policy Characteristics'!F:F,MATCH($C474,'Policy Characteristics'!$C:$C,0)))</f>
        <v>-0.3</v>
      </c>
      <c r="M474" s="205">
        <f>IF(ISBLANK(INDEX('Policy Characteristics'!G:G,MATCH($C474,'Policy Characteristics'!$C:$C,0))),"",INDEX('Policy Characteristics'!G:G,MATCH($C474,'Policy Characteristics'!$C:$C,0)))</f>
        <v>0.6</v>
      </c>
      <c r="N474" s="205">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75">
      <c r="A475" s="76" t="str">
        <f>IF(ISBLANK(INDEX('Policy Characteristics'!A:A,MATCH($C475,'Policy Characteristics'!$C:$C,0))),"",INDEX('Policy Characteristics'!A:A,MATCH($C475,'Policy Characteristics'!$C:$C,0)))</f>
        <v>Electricity Supply</v>
      </c>
      <c r="B475" s="200" t="str">
        <f>IF(ISBLANK(INDEX('Policy Characteristics'!B:B,MATCH($C475,'Policy Characteristics'!$C:$C,0))),"",INDEX('Policy Characteristics'!B:B,MATCH($C475,'Policy Characteristics'!$C:$C,0)))</f>
        <v>Change in Expected Power Plant Capacity Factor</v>
      </c>
      <c r="C475" s="79" t="str">
        <f t="shared" si="19"/>
        <v>Percentage Reduction in Plant Downtime</v>
      </c>
      <c r="D475" s="78" t="s">
        <v>1749</v>
      </c>
      <c r="E475" s="88"/>
      <c r="F475" s="78" t="s">
        <v>1747</v>
      </c>
      <c r="G475" s="78"/>
      <c r="H475" s="80">
        <v>2242</v>
      </c>
      <c r="I475" s="201" t="s">
        <v>44</v>
      </c>
      <c r="J475" s="202"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05">
        <f>IF(ISBLANK(INDEX('Policy Characteristics'!F:F,MATCH($C475,'Policy Characteristics'!$C:$C,0))),"",INDEX('Policy Characteristics'!F:F,MATCH($C475,'Policy Characteristics'!$C:$C,0)))</f>
        <v>-0.3</v>
      </c>
      <c r="M475" s="205">
        <f>IF(ISBLANK(INDEX('Policy Characteristics'!G:G,MATCH($C475,'Policy Characteristics'!$C:$C,0))),"",INDEX('Policy Characteristics'!G:G,MATCH($C475,'Policy Characteristics'!$C:$C,0)))</f>
        <v>0.6</v>
      </c>
      <c r="N475" s="205">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change in capacity factor (time spent generating power) for new natural gas combined cycle plants. This policy changes these plants' expected capacity factors, but it does not force them to be dispatched if it would be uneconomical to do so. A negative value implies a decrease in capacity factor relative to the Current Policies scenario. // **Guidance for setting values:** // **Natural Gas Combined Cycle:** As part of EPA's Clean Air Act Section 111 regulations for new power plants, natural gas combined cycle plants that operate more than 40 percent of the time must capture 90 percent of on-site emissions by 2032. This would effectively block new natural gas plants without CCS (which are tracked as a separate power plant type in the model). Therefore, we adjust the expected capacity factor for new combined cycle plants so that they would run at a maximum capacity factor of 40 percent starting in 2032.</v>
      </c>
      <c r="Q475" s="76" t="str">
        <f>IF(ISBLANK(INDEX('Policy Characteristics'!K:K,MATCH($C475,'Policy Characteristics'!$C:$C,0))),"",INDEX('Policy Characteristics'!K:K,MATCH($C475,'Policy Characteristics'!$C:$C,0)))</f>
        <v>electricity-sector-main.html#red-downtime</v>
      </c>
      <c r="R475" s="76"/>
    </row>
    <row r="476" spans="1:18" s="143" customFormat="1" x14ac:dyDescent="0.75">
      <c r="A476" s="76" t="str">
        <f>IF(ISBLANK(INDEX('Policy Characteristics'!A:A,MATCH($C476,'Policy Characteristics'!$C:$C,0))),"",INDEX('Policy Characteristics'!A:A,MATCH($C476,'Policy Characteristics'!$C:$C,0)))</f>
        <v>Electricity Supply</v>
      </c>
      <c r="B476" s="200"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01" t="s">
        <v>43</v>
      </c>
      <c r="J476" s="202"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05">
        <f>IF(ISBLANK(INDEX('Policy Characteristics'!F:F,MATCH($C476,'Policy Characteristics'!$C:$C,0))),"",INDEX('Policy Characteristics'!F:F,MATCH($C476,'Policy Characteristics'!$C:$C,0)))</f>
        <v>0</v>
      </c>
      <c r="M476" s="205">
        <f>IF(ISBLANK(INDEX('Policy Characteristics'!G:G,MATCH($C476,'Policy Characteristics'!$C:$C,0))),"",INDEX('Policy Characteristics'!G:G,MATCH($C476,'Policy Characteristics'!$C:$C,0)))</f>
        <v>0.9</v>
      </c>
      <c r="N476" s="205">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75">
      <c r="A477" s="76" t="str">
        <f>IF(ISBLANK(INDEX('Policy Characteristics'!A:A,MATCH($C477,'Policy Characteristics'!$C:$C,0))),"",INDEX('Policy Characteristics'!A:A,MATCH($C477,'Policy Characteristics'!$C:$C,0)))</f>
        <v>Electricity Supply</v>
      </c>
      <c r="B477" s="200"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01" t="s">
        <v>43</v>
      </c>
      <c r="J477" s="202"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05">
        <f>IF(ISBLANK(INDEX('Policy Characteristics'!F:F,MATCH($C477,'Policy Characteristics'!$C:$C,0))),"",INDEX('Policy Characteristics'!F:F,MATCH($C477,'Policy Characteristics'!$C:$C,0)))</f>
        <v>0</v>
      </c>
      <c r="M477" s="205">
        <f>IF(ISBLANK(INDEX('Policy Characteristics'!G:G,MATCH($C477,'Policy Characteristics'!$C:$C,0))),"",INDEX('Policy Characteristics'!G:G,MATCH($C477,'Policy Characteristics'!$C:$C,0)))</f>
        <v>0.9</v>
      </c>
      <c r="N477" s="205">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75">
      <c r="A478" s="76" t="str">
        <f>IF(ISBLANK(INDEX('Policy Characteristics'!A:A,MATCH($C478,'Policy Characteristics'!$C:$C,0))),"",INDEX('Policy Characteristics'!A:A,MATCH($C478,'Policy Characteristics'!$C:$C,0)))</f>
        <v>Electricity Supply</v>
      </c>
      <c r="B478" s="200"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01" t="s">
        <v>43</v>
      </c>
      <c r="J478" s="202"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05">
        <f>IF(ISBLANK(INDEX('Policy Characteristics'!F:F,MATCH($C478,'Policy Characteristics'!$C:$C,0))),"",INDEX('Policy Characteristics'!F:F,MATCH($C478,'Policy Characteristics'!$C:$C,0)))</f>
        <v>0</v>
      </c>
      <c r="M478" s="205">
        <f>IF(ISBLANK(INDEX('Policy Characteristics'!G:G,MATCH($C478,'Policy Characteristics'!$C:$C,0))),"",INDEX('Policy Characteristics'!G:G,MATCH($C478,'Policy Characteristics'!$C:$C,0)))</f>
        <v>0.9</v>
      </c>
      <c r="N478" s="205">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75">
      <c r="A479" s="76" t="str">
        <f>IF(ISBLANK(INDEX('Policy Characteristics'!A:A,MATCH($C479,'Policy Characteristics'!$C:$C,0))),"",INDEX('Policy Characteristics'!A:A,MATCH($C479,'Policy Characteristics'!$C:$C,0)))</f>
        <v>Electricity Supply</v>
      </c>
      <c r="B479" s="200"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01" t="s">
        <v>43</v>
      </c>
      <c r="J479" s="202"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05">
        <f>IF(ISBLANK(INDEX('Policy Characteristics'!F:F,MATCH($C479,'Policy Characteristics'!$C:$C,0))),"",INDEX('Policy Characteristics'!F:F,MATCH($C479,'Policy Characteristics'!$C:$C,0)))</f>
        <v>0</v>
      </c>
      <c r="M479" s="205">
        <f>IF(ISBLANK(INDEX('Policy Characteristics'!G:G,MATCH($C479,'Policy Characteristics'!$C:$C,0))),"",INDEX('Policy Characteristics'!G:G,MATCH($C479,'Policy Characteristics'!$C:$C,0)))</f>
        <v>0.4</v>
      </c>
      <c r="N479" s="205">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75">
      <c r="A480" s="76" t="str">
        <f>IF(ISBLANK(INDEX('Policy Characteristics'!A:A,MATCH($C480,'Policy Characteristics'!$C:$C,0))),"",INDEX('Policy Characteristics'!A:A,MATCH($C480,'Policy Characteristics'!$C:$C,0)))</f>
        <v>Electricity Supply</v>
      </c>
      <c r="B480" s="200"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01" t="s">
        <v>44</v>
      </c>
      <c r="J480" s="202"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05">
        <f>IF(ISBLANK(INDEX('Policy Characteristics'!F:F,MATCH($C480,'Policy Characteristics'!$C:$C,0))),"",INDEX('Policy Characteristics'!F:F,MATCH($C480,'Policy Characteristics'!$C:$C,0)))</f>
        <v>0</v>
      </c>
      <c r="M480" s="205">
        <f>IF(ISBLANK(INDEX('Policy Characteristics'!G:G,MATCH($C480,'Policy Characteristics'!$C:$C,0))),"",INDEX('Policy Characteristics'!G:G,MATCH($C480,'Policy Characteristics'!$C:$C,0)))</f>
        <v>0.95</v>
      </c>
      <c r="N480" s="205">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75">
      <c r="A481" s="76" t="str">
        <f>IF(ISBLANK(INDEX('Policy Characteristics'!A:A,MATCH($C481,'Policy Characteristics'!$C:$C,0))),"",INDEX('Policy Characteristics'!A:A,MATCH($C481,'Policy Characteristics'!$C:$C,0)))</f>
        <v>Electricity Supply</v>
      </c>
      <c r="B481" s="200" t="str">
        <f>IF(ISBLANK(INDEX('Policy Characteristics'!B:B,MATCH($C481,'Policy Characteristics'!$C:$C,0))),"",INDEX('Policy Characteristics'!B:B,MATCH($C481,'Policy Characteristics'!$C:$C,0)))</f>
        <v>Subsidy for Capacity Construction</v>
      </c>
      <c r="C481" s="79" t="str">
        <f>C$480</f>
        <v>Perc Subsidy for Elec Capacity Construction</v>
      </c>
      <c r="D481" s="78" t="s">
        <v>1656</v>
      </c>
      <c r="E481" s="88"/>
      <c r="F481" s="78" t="s">
        <v>1597</v>
      </c>
      <c r="G481" s="78"/>
      <c r="H481" s="80">
        <v>692</v>
      </c>
      <c r="I481" s="201" t="s">
        <v>44</v>
      </c>
      <c r="J481" s="202"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05">
        <f>IF(ISBLANK(INDEX('Policy Characteristics'!F:F,MATCH($C481,'Policy Characteristics'!$C:$C,0))),"",INDEX('Policy Characteristics'!F:F,MATCH($C481,'Policy Characteristics'!$C:$C,0)))</f>
        <v>0</v>
      </c>
      <c r="M481" s="205">
        <f>IF(ISBLANK(INDEX('Policy Characteristics'!G:G,MATCH($C481,'Policy Characteristics'!$C:$C,0))),"",INDEX('Policy Characteristics'!G:G,MATCH($C481,'Policy Characteristics'!$C:$C,0)))</f>
        <v>0.95</v>
      </c>
      <c r="N481" s="205">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75">
      <c r="A482" s="76" t="str">
        <f>IF(ISBLANK(INDEX('Policy Characteristics'!A:A,MATCH($C482,'Policy Characteristics'!$C:$C,0))),"",INDEX('Policy Characteristics'!A:A,MATCH($C482,'Policy Characteristics'!$C:$C,0)))</f>
        <v>Electricity Supply</v>
      </c>
      <c r="B482" s="200"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1657</v>
      </c>
      <c r="E482" s="88"/>
      <c r="F482" s="78" t="s">
        <v>1598</v>
      </c>
      <c r="G482" s="78"/>
      <c r="H482" s="80">
        <v>1789</v>
      </c>
      <c r="I482" s="201" t="s">
        <v>44</v>
      </c>
      <c r="J482" s="202"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05">
        <f>IF(ISBLANK(INDEX('Policy Characteristics'!F:F,MATCH($C482,'Policy Characteristics'!$C:$C,0))),"",INDEX('Policy Characteristics'!F:F,MATCH($C482,'Policy Characteristics'!$C:$C,0)))</f>
        <v>0</v>
      </c>
      <c r="M482" s="205">
        <f>IF(ISBLANK(INDEX('Policy Characteristics'!G:G,MATCH($C482,'Policy Characteristics'!$C:$C,0))),"",INDEX('Policy Characteristics'!G:G,MATCH($C482,'Policy Characteristics'!$C:$C,0)))</f>
        <v>0.95</v>
      </c>
      <c r="N482" s="205">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75">
      <c r="A483" s="76" t="str">
        <f>IF(ISBLANK(INDEX('Policy Characteristics'!A:A,MATCH($C483,'Policy Characteristics'!$C:$C,0))),"",INDEX('Policy Characteristics'!A:A,MATCH($C483,'Policy Characteristics'!$C:$C,0)))</f>
        <v>Electricity Supply</v>
      </c>
      <c r="B483" s="200"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1667</v>
      </c>
      <c r="G483" s="78"/>
      <c r="H483" s="80">
        <v>517</v>
      </c>
      <c r="I483" s="201" t="s">
        <v>43</v>
      </c>
      <c r="J483" s="202"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05">
        <f>IF(ISBLANK(INDEX('Policy Characteristics'!F:F,MATCH($C483,'Policy Characteristics'!$C:$C,0))),"",INDEX('Policy Characteristics'!F:F,MATCH($C483,'Policy Characteristics'!$C:$C,0)))</f>
        <v>0</v>
      </c>
      <c r="M483" s="205">
        <f>IF(ISBLANK(INDEX('Policy Characteristics'!G:G,MATCH($C483,'Policy Characteristics'!$C:$C,0))),"",INDEX('Policy Characteristics'!G:G,MATCH($C483,'Policy Characteristics'!$C:$C,0)))</f>
        <v>0.95</v>
      </c>
      <c r="N483" s="205">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75">
      <c r="A484" s="76" t="str">
        <f>IF(ISBLANK(INDEX('Policy Characteristics'!A:A,MATCH($C484,'Policy Characteristics'!$C:$C,0))),"",INDEX('Policy Characteristics'!A:A,MATCH($C484,'Policy Characteristics'!$C:$C,0)))</f>
        <v>Electricity Supply</v>
      </c>
      <c r="B484" s="200"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01" t="s">
        <v>44</v>
      </c>
      <c r="J484" s="202"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05">
        <f>IF(ISBLANK(INDEX('Policy Characteristics'!F:F,MATCH($C484,'Policy Characteristics'!$C:$C,0))),"",INDEX('Policy Characteristics'!F:F,MATCH($C484,'Policy Characteristics'!$C:$C,0)))</f>
        <v>0</v>
      </c>
      <c r="M484" s="205">
        <f>IF(ISBLANK(INDEX('Policy Characteristics'!G:G,MATCH($C484,'Policy Characteristics'!$C:$C,0))),"",INDEX('Policy Characteristics'!G:G,MATCH($C484,'Policy Characteristics'!$C:$C,0)))</f>
        <v>0.95</v>
      </c>
      <c r="N484" s="205">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75">
      <c r="A485" s="76" t="str">
        <f>IF(ISBLANK(INDEX('Policy Characteristics'!A:A,MATCH($C485,'Policy Characteristics'!$C:$C,0))),"",INDEX('Policy Characteristics'!A:A,MATCH($C485,'Policy Characteristics'!$C:$C,0)))</f>
        <v>Electricity Supply</v>
      </c>
      <c r="B485" s="200"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01" t="s">
        <v>43</v>
      </c>
      <c r="J485" s="202"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05">
        <f>IF(ISBLANK(INDEX('Policy Characteristics'!F:F,MATCH($C485,'Policy Characteristics'!$C:$C,0))),"",INDEX('Policy Characteristics'!F:F,MATCH($C485,'Policy Characteristics'!$C:$C,0)))</f>
        <v>0</v>
      </c>
      <c r="M485" s="205">
        <f>IF(ISBLANK(INDEX('Policy Characteristics'!G:G,MATCH($C485,'Policy Characteristics'!$C:$C,0))),"",INDEX('Policy Characteristics'!G:G,MATCH($C485,'Policy Characteristics'!$C:$C,0)))</f>
        <v>0.95</v>
      </c>
      <c r="N485" s="205">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75">
      <c r="A486" s="76" t="str">
        <f>IF(ISBLANK(INDEX('Policy Characteristics'!A:A,MATCH($C486,'Policy Characteristics'!$C:$C,0))),"",INDEX('Policy Characteristics'!A:A,MATCH($C486,'Policy Characteristics'!$C:$C,0)))</f>
        <v>Electricity Supply</v>
      </c>
      <c r="B486" s="200"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01" t="s">
        <v>43</v>
      </c>
      <c r="J486" s="202"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05">
        <f>IF(ISBLANK(INDEX('Policy Characteristics'!F:F,MATCH($C486,'Policy Characteristics'!$C:$C,0))),"",INDEX('Policy Characteristics'!F:F,MATCH($C486,'Policy Characteristics'!$C:$C,0)))</f>
        <v>0</v>
      </c>
      <c r="M486" s="205">
        <f>IF(ISBLANK(INDEX('Policy Characteristics'!G:G,MATCH($C486,'Policy Characteristics'!$C:$C,0))),"",INDEX('Policy Characteristics'!G:G,MATCH($C486,'Policy Characteristics'!$C:$C,0)))</f>
        <v>0.95</v>
      </c>
      <c r="N486" s="205">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75">
      <c r="A487" s="76" t="str">
        <f>IF(ISBLANK(INDEX('Policy Characteristics'!A:A,MATCH($C487,'Policy Characteristics'!$C:$C,0))),"",INDEX('Policy Characteristics'!A:A,MATCH($C487,'Policy Characteristics'!$C:$C,0)))</f>
        <v>Electricity Supply</v>
      </c>
      <c r="B487" s="200"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01" t="s">
        <v>43</v>
      </c>
      <c r="J487" s="202"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05">
        <f>IF(ISBLANK(INDEX('Policy Characteristics'!F:F,MATCH($C487,'Policy Characteristics'!$C:$C,0))),"",INDEX('Policy Characteristics'!F:F,MATCH($C487,'Policy Characteristics'!$C:$C,0)))</f>
        <v>0</v>
      </c>
      <c r="M487" s="205">
        <f>IF(ISBLANK(INDEX('Policy Characteristics'!G:G,MATCH($C487,'Policy Characteristics'!$C:$C,0))),"",INDEX('Policy Characteristics'!G:G,MATCH($C487,'Policy Characteristics'!$C:$C,0)))</f>
        <v>0.95</v>
      </c>
      <c r="N487" s="205">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75">
      <c r="A488" s="76" t="str">
        <f>IF(ISBLANK(INDEX('Policy Characteristics'!A:A,MATCH($C488,'Policy Characteristics'!$C:$C,0))),"",INDEX('Policy Characteristics'!A:A,MATCH($C488,'Policy Characteristics'!$C:$C,0)))</f>
        <v>Electricity Supply</v>
      </c>
      <c r="B488" s="200"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01" t="s">
        <v>43</v>
      </c>
      <c r="J488" s="202"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05">
        <f>IF(ISBLANK(INDEX('Policy Characteristics'!F:F,MATCH($C488,'Policy Characteristics'!$C:$C,0))),"",INDEX('Policy Characteristics'!F:F,MATCH($C488,'Policy Characteristics'!$C:$C,0)))</f>
        <v>0</v>
      </c>
      <c r="M488" s="205">
        <f>IF(ISBLANK(INDEX('Policy Characteristics'!G:G,MATCH($C488,'Policy Characteristics'!$C:$C,0))),"",INDEX('Policy Characteristics'!G:G,MATCH($C488,'Policy Characteristics'!$C:$C,0)))</f>
        <v>0.95</v>
      </c>
      <c r="N488" s="205">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75">
      <c r="A489" s="76" t="str">
        <f>IF(ISBLANK(INDEX('Policy Characteristics'!A:A,MATCH($C489,'Policy Characteristics'!$C:$C,0))),"",INDEX('Policy Characteristics'!A:A,MATCH($C489,'Policy Characteristics'!$C:$C,0)))</f>
        <v>Electricity Supply</v>
      </c>
      <c r="B489" s="200"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01" t="s">
        <v>43</v>
      </c>
      <c r="J489" s="202"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05">
        <f>IF(ISBLANK(INDEX('Policy Characteristics'!F:F,MATCH($C489,'Policy Characteristics'!$C:$C,0))),"",INDEX('Policy Characteristics'!F:F,MATCH($C489,'Policy Characteristics'!$C:$C,0)))</f>
        <v>0</v>
      </c>
      <c r="M489" s="205">
        <f>IF(ISBLANK(INDEX('Policy Characteristics'!G:G,MATCH($C489,'Policy Characteristics'!$C:$C,0))),"",INDEX('Policy Characteristics'!G:G,MATCH($C489,'Policy Characteristics'!$C:$C,0)))</f>
        <v>0.95</v>
      </c>
      <c r="N489" s="205">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75">
      <c r="A490" s="76" t="str">
        <f>IF(ISBLANK(INDEX('Policy Characteristics'!A:A,MATCH($C490,'Policy Characteristics'!$C:$C,0))),"",INDEX('Policy Characteristics'!A:A,MATCH($C490,'Policy Characteristics'!$C:$C,0)))</f>
        <v>Electricity Supply</v>
      </c>
      <c r="B490" s="200"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01" t="s">
        <v>44</v>
      </c>
      <c r="J490" s="202"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05">
        <f>IF(ISBLANK(INDEX('Policy Characteristics'!F:F,MATCH($C490,'Policy Characteristics'!$C:$C,0))),"",INDEX('Policy Characteristics'!F:F,MATCH($C490,'Policy Characteristics'!$C:$C,0)))</f>
        <v>0</v>
      </c>
      <c r="M490" s="205">
        <f>IF(ISBLANK(INDEX('Policy Characteristics'!G:G,MATCH($C490,'Policy Characteristics'!$C:$C,0))),"",INDEX('Policy Characteristics'!G:G,MATCH($C490,'Policy Characteristics'!$C:$C,0)))</f>
        <v>0.95</v>
      </c>
      <c r="N490" s="205">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75">
      <c r="A491" s="76" t="str">
        <f>IF(ISBLANK(INDEX('Policy Characteristics'!A:A,MATCH($C491,'Policy Characteristics'!$C:$C,0))),"",INDEX('Policy Characteristics'!A:A,MATCH($C491,'Policy Characteristics'!$C:$C,0)))</f>
        <v>Electricity Supply</v>
      </c>
      <c r="B491" s="200"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01" t="s">
        <v>44</v>
      </c>
      <c r="J491" s="202"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05">
        <f>IF(ISBLANK(INDEX('Policy Characteristics'!F:F,MATCH($C491,'Policy Characteristics'!$C:$C,0))),"",INDEX('Policy Characteristics'!F:F,MATCH($C491,'Policy Characteristics'!$C:$C,0)))</f>
        <v>0</v>
      </c>
      <c r="M491" s="205">
        <f>IF(ISBLANK(INDEX('Policy Characteristics'!G:G,MATCH($C491,'Policy Characteristics'!$C:$C,0))),"",INDEX('Policy Characteristics'!G:G,MATCH($C491,'Policy Characteristics'!$C:$C,0)))</f>
        <v>0.95</v>
      </c>
      <c r="N491" s="205">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75">
      <c r="A492" s="76" t="str">
        <f>IF(ISBLANK(INDEX('Policy Characteristics'!A:A,MATCH($C492,'Policy Characteristics'!$C:$C,0))),"",INDEX('Policy Characteristics'!A:A,MATCH($C492,'Policy Characteristics'!$C:$C,0)))</f>
        <v>Electricity Supply</v>
      </c>
      <c r="B492" s="200"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01" t="s">
        <v>44</v>
      </c>
      <c r="J492" s="202"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05">
        <f>IF(ISBLANK(INDEX('Policy Characteristics'!F:F,MATCH($C492,'Policy Characteristics'!$C:$C,0))),"",INDEX('Policy Characteristics'!F:F,MATCH($C492,'Policy Characteristics'!$C:$C,0)))</f>
        <v>0</v>
      </c>
      <c r="M492" s="205">
        <f>IF(ISBLANK(INDEX('Policy Characteristics'!G:G,MATCH($C492,'Policy Characteristics'!$C:$C,0))),"",INDEX('Policy Characteristics'!G:G,MATCH($C492,'Policy Characteristics'!$C:$C,0)))</f>
        <v>0.95</v>
      </c>
      <c r="N492" s="205">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75">
      <c r="A493" s="76" t="str">
        <f>IF(ISBLANK(INDEX('Policy Characteristics'!A:A,MATCH($C493,'Policy Characteristics'!$C:$C,0))),"",INDEX('Policy Characteristics'!A:A,MATCH($C493,'Policy Characteristics'!$C:$C,0)))</f>
        <v>Electricity Supply</v>
      </c>
      <c r="B493" s="200"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01" t="s">
        <v>43</v>
      </c>
      <c r="J493" s="202"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05">
        <f>IF(ISBLANK(INDEX('Policy Characteristics'!F:F,MATCH($C493,'Policy Characteristics'!$C:$C,0))),"",INDEX('Policy Characteristics'!F:F,MATCH($C493,'Policy Characteristics'!$C:$C,0)))</f>
        <v>0</v>
      </c>
      <c r="M493" s="205">
        <f>IF(ISBLANK(INDEX('Policy Characteristics'!G:G,MATCH($C493,'Policy Characteristics'!$C:$C,0))),"",INDEX('Policy Characteristics'!G:G,MATCH($C493,'Policy Characteristics'!$C:$C,0)))</f>
        <v>0.95</v>
      </c>
      <c r="N493" s="205">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75">
      <c r="A494" s="76" t="str">
        <f>IF(ISBLANK(INDEX('Policy Characteristics'!A:A,MATCH($C494,'Policy Characteristics'!$C:$C,0))),"",INDEX('Policy Characteristics'!A:A,MATCH($C494,'Policy Characteristics'!$C:$C,0)))</f>
        <v>Electricity Supply</v>
      </c>
      <c r="B494" s="200"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01" t="s">
        <v>44</v>
      </c>
      <c r="J494" s="202"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05">
        <f>IF(ISBLANK(INDEX('Policy Characteristics'!F:F,MATCH($C494,'Policy Characteristics'!$C:$C,0))),"",INDEX('Policy Characteristics'!F:F,MATCH($C494,'Policy Characteristics'!$C:$C,0)))</f>
        <v>0</v>
      </c>
      <c r="M494" s="205">
        <f>IF(ISBLANK(INDEX('Policy Characteristics'!G:G,MATCH($C494,'Policy Characteristics'!$C:$C,0))),"",INDEX('Policy Characteristics'!G:G,MATCH($C494,'Policy Characteristics'!$C:$C,0)))</f>
        <v>0.95</v>
      </c>
      <c r="N494" s="205">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75">
      <c r="A495" s="76" t="str">
        <f>IF(ISBLANK(INDEX('Policy Characteristics'!A:A,MATCH($C495,'Policy Characteristics'!$C:$C,0))),"",INDEX('Policy Characteristics'!A:A,MATCH($C495,'Policy Characteristics'!$C:$C,0)))</f>
        <v>Electricity Supply</v>
      </c>
      <c r="B495" s="200"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01" t="s">
        <v>44</v>
      </c>
      <c r="J495" s="202"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05">
        <f>IF(ISBLANK(INDEX('Policy Characteristics'!F:F,MATCH($C495,'Policy Characteristics'!$C:$C,0))),"",INDEX('Policy Characteristics'!F:F,MATCH($C495,'Policy Characteristics'!$C:$C,0)))</f>
        <v>0</v>
      </c>
      <c r="M495" s="205">
        <f>IF(ISBLANK(INDEX('Policy Characteristics'!G:G,MATCH($C495,'Policy Characteristics'!$C:$C,0))),"",INDEX('Policy Characteristics'!G:G,MATCH($C495,'Policy Characteristics'!$C:$C,0)))</f>
        <v>0.95</v>
      </c>
      <c r="N495" s="205">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75">
      <c r="A496" s="76" t="str">
        <f>IF(ISBLANK(INDEX('Policy Characteristics'!A:A,MATCH($C496,'Policy Characteristics'!$C:$C,0))),"",INDEX('Policy Characteristics'!A:A,MATCH($C496,'Policy Characteristics'!$C:$C,0)))</f>
        <v>Electricity Supply</v>
      </c>
      <c r="B496" s="200"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01" t="s">
        <v>44</v>
      </c>
      <c r="J496" s="202"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05">
        <f>IF(ISBLANK(INDEX('Policy Characteristics'!F:F,MATCH($C496,'Policy Characteristics'!$C:$C,0))),"",INDEX('Policy Characteristics'!F:F,MATCH($C496,'Policy Characteristics'!$C:$C,0)))</f>
        <v>0</v>
      </c>
      <c r="M496" s="205">
        <f>IF(ISBLANK(INDEX('Policy Characteristics'!G:G,MATCH($C496,'Policy Characteristics'!$C:$C,0))),"",INDEX('Policy Characteristics'!G:G,MATCH($C496,'Policy Characteristics'!$C:$C,0)))</f>
        <v>0.95</v>
      </c>
      <c r="N496" s="205">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75">
      <c r="A497" s="76" t="str">
        <f>IF(ISBLANK(INDEX('Policy Characteristics'!A:A,MATCH($C497,'Policy Characteristics'!$C:$C,0))),"",INDEX('Policy Characteristics'!A:A,MATCH($C497,'Policy Characteristics'!$C:$C,0)))</f>
        <v>Electricity Supply</v>
      </c>
      <c r="B497" s="200"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1655</v>
      </c>
      <c r="E497" s="88"/>
      <c r="F497" s="78" t="s">
        <v>1662</v>
      </c>
      <c r="G497" s="78"/>
      <c r="H497" s="80">
        <v>1790</v>
      </c>
      <c r="I497" s="201" t="s">
        <v>43</v>
      </c>
      <c r="J497" s="202"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05">
        <f>IF(ISBLANK(INDEX('Policy Characteristics'!F:F,MATCH($C497,'Policy Characteristics'!$C:$C,0))),"",INDEX('Policy Characteristics'!F:F,MATCH($C497,'Policy Characteristics'!$C:$C,0)))</f>
        <v>0</v>
      </c>
      <c r="M497" s="205">
        <f>IF(ISBLANK(INDEX('Policy Characteristics'!G:G,MATCH($C497,'Policy Characteristics'!$C:$C,0))),"",INDEX('Policy Characteristics'!G:G,MATCH($C497,'Policy Characteristics'!$C:$C,0)))</f>
        <v>0.95</v>
      </c>
      <c r="N497" s="205">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75">
      <c r="A498" s="76" t="str">
        <f>IF(ISBLANK(INDEX('Policy Characteristics'!A:A,MATCH($C498,'Policy Characteristics'!$C:$C,0))),"",INDEX('Policy Characteristics'!A:A,MATCH($C498,'Policy Characteristics'!$C:$C,0)))</f>
        <v>Electricity Supply</v>
      </c>
      <c r="B498" s="200"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1658</v>
      </c>
      <c r="E498" s="88"/>
      <c r="F498" s="78" t="s">
        <v>1663</v>
      </c>
      <c r="G498" s="78"/>
      <c r="H498" s="80">
        <v>1791</v>
      </c>
      <c r="I498" s="201" t="s">
        <v>43</v>
      </c>
      <c r="J498" s="202"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05">
        <f>IF(ISBLANK(INDEX('Policy Characteristics'!F:F,MATCH($C498,'Policy Characteristics'!$C:$C,0))),"",INDEX('Policy Characteristics'!F:F,MATCH($C498,'Policy Characteristics'!$C:$C,0)))</f>
        <v>0</v>
      </c>
      <c r="M498" s="205">
        <f>IF(ISBLANK(INDEX('Policy Characteristics'!G:G,MATCH($C498,'Policy Characteristics'!$C:$C,0))),"",INDEX('Policy Characteristics'!G:G,MATCH($C498,'Policy Characteristics'!$C:$C,0)))</f>
        <v>0.95</v>
      </c>
      <c r="N498" s="205">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75">
      <c r="A499" s="76" t="str">
        <f>IF(ISBLANK(INDEX('Policy Characteristics'!A:A,MATCH($C499,'Policy Characteristics'!$C:$C,0))),"",INDEX('Policy Characteristics'!A:A,MATCH($C499,'Policy Characteristics'!$C:$C,0)))</f>
        <v>Electricity Supply</v>
      </c>
      <c r="B499" s="200"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1659</v>
      </c>
      <c r="E499" s="88"/>
      <c r="F499" s="78" t="s">
        <v>1664</v>
      </c>
      <c r="G499" s="78"/>
      <c r="H499" s="80">
        <v>1792</v>
      </c>
      <c r="I499" s="201" t="s">
        <v>43</v>
      </c>
      <c r="J499" s="202"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05">
        <f>IF(ISBLANK(INDEX('Policy Characteristics'!F:F,MATCH($C499,'Policy Characteristics'!$C:$C,0))),"",INDEX('Policy Characteristics'!F:F,MATCH($C499,'Policy Characteristics'!$C:$C,0)))</f>
        <v>0</v>
      </c>
      <c r="M499" s="205">
        <f>IF(ISBLANK(INDEX('Policy Characteristics'!G:G,MATCH($C499,'Policy Characteristics'!$C:$C,0))),"",INDEX('Policy Characteristics'!G:G,MATCH($C499,'Policy Characteristics'!$C:$C,0)))</f>
        <v>0.95</v>
      </c>
      <c r="N499" s="205">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75">
      <c r="A500" s="76" t="str">
        <f>IF(ISBLANK(INDEX('Policy Characteristics'!A:A,MATCH($C500,'Policy Characteristics'!$C:$C,0))),"",INDEX('Policy Characteristics'!A:A,MATCH($C500,'Policy Characteristics'!$C:$C,0)))</f>
        <v>Electricity Supply</v>
      </c>
      <c r="B500" s="200"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1660</v>
      </c>
      <c r="E500" s="88"/>
      <c r="F500" s="78" t="s">
        <v>1665</v>
      </c>
      <c r="G500" s="78"/>
      <c r="H500" s="80">
        <v>1793</v>
      </c>
      <c r="I500" s="201" t="s">
        <v>43</v>
      </c>
      <c r="J500" s="202"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05">
        <f>IF(ISBLANK(INDEX('Policy Characteristics'!F:F,MATCH($C500,'Policy Characteristics'!$C:$C,0))),"",INDEX('Policy Characteristics'!F:F,MATCH($C500,'Policy Characteristics'!$C:$C,0)))</f>
        <v>0</v>
      </c>
      <c r="M500" s="205">
        <f>IF(ISBLANK(INDEX('Policy Characteristics'!G:G,MATCH($C500,'Policy Characteristics'!$C:$C,0))),"",INDEX('Policy Characteristics'!G:G,MATCH($C500,'Policy Characteristics'!$C:$C,0)))</f>
        <v>0.95</v>
      </c>
      <c r="N500" s="205">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75">
      <c r="A501" s="76" t="str">
        <f>IF(ISBLANK(INDEX('Policy Characteristics'!A:A,MATCH($C501,'Policy Characteristics'!$C:$C,0))),"",INDEX('Policy Characteristics'!A:A,MATCH($C501,'Policy Characteristics'!$C:$C,0)))</f>
        <v>Electricity Supply</v>
      </c>
      <c r="B501" s="200"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1661</v>
      </c>
      <c r="E501" s="88"/>
      <c r="F501" s="78" t="s">
        <v>1666</v>
      </c>
      <c r="G501" s="78"/>
      <c r="H501" s="80">
        <v>1794</v>
      </c>
      <c r="I501" s="201" t="s">
        <v>43</v>
      </c>
      <c r="J501" s="202"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05">
        <f>IF(ISBLANK(INDEX('Policy Characteristics'!F:F,MATCH($C501,'Policy Characteristics'!$C:$C,0))),"",INDEX('Policy Characteristics'!F:F,MATCH($C501,'Policy Characteristics'!$C:$C,0)))</f>
        <v>0</v>
      </c>
      <c r="M501" s="205">
        <f>IF(ISBLANK(INDEX('Policy Characteristics'!G:G,MATCH($C501,'Policy Characteristics'!$C:$C,0))),"",INDEX('Policy Characteristics'!G:G,MATCH($C501,'Policy Characteristics'!$C:$C,0)))</f>
        <v>0.95</v>
      </c>
      <c r="N501" s="205">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75">
      <c r="A502" s="76" t="str">
        <f>IF(ISBLANK(INDEX('Policy Characteristics'!A:A,MATCH($C502,'Policy Characteristics'!$C:$C,0))),"",INDEX('Policy Characteristics'!A:A,MATCH($C502,'Policy Characteristics'!$C:$C,0)))</f>
        <v>Electricity Supply</v>
      </c>
      <c r="B502" s="200"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1748</v>
      </c>
      <c r="E502" s="88"/>
      <c r="F502" s="78" t="s">
        <v>1746</v>
      </c>
      <c r="G502" s="78"/>
      <c r="H502" s="80">
        <v>1795</v>
      </c>
      <c r="I502" s="201" t="s">
        <v>43</v>
      </c>
      <c r="J502" s="202"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05">
        <f>IF(ISBLANK(INDEX('Policy Characteristics'!F:F,MATCH($C502,'Policy Characteristics'!$C:$C,0))),"",INDEX('Policy Characteristics'!F:F,MATCH($C502,'Policy Characteristics'!$C:$C,0)))</f>
        <v>0</v>
      </c>
      <c r="M502" s="205">
        <f>IF(ISBLANK(INDEX('Policy Characteristics'!G:G,MATCH($C502,'Policy Characteristics'!$C:$C,0))),"",INDEX('Policy Characteristics'!G:G,MATCH($C502,'Policy Characteristics'!$C:$C,0)))</f>
        <v>0.95</v>
      </c>
      <c r="N502" s="205">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75">
      <c r="A503" s="76" t="str">
        <f>IF(ISBLANK(INDEX('Policy Characteristics'!A:A,MATCH($C503,'Policy Characteristics'!$C:$C,0))),"",INDEX('Policy Characteristics'!A:A,MATCH($C503,'Policy Characteristics'!$C:$C,0)))</f>
        <v>Electricity Supply</v>
      </c>
      <c r="B503" s="200"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1749</v>
      </c>
      <c r="E503" s="88"/>
      <c r="F503" s="78" t="s">
        <v>1747</v>
      </c>
      <c r="G503" s="78"/>
      <c r="H503" s="80">
        <v>2243</v>
      </c>
      <c r="I503" s="201" t="s">
        <v>43</v>
      </c>
      <c r="J503" s="202"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05">
        <f>IF(ISBLANK(INDEX('Policy Characteristics'!F:F,MATCH($C503,'Policy Characteristics'!$C:$C,0))),"",INDEX('Policy Characteristics'!F:F,MATCH($C503,'Policy Characteristics'!$C:$C,0)))</f>
        <v>0</v>
      </c>
      <c r="M503" s="205">
        <f>IF(ISBLANK(INDEX('Policy Characteristics'!G:G,MATCH($C503,'Policy Characteristics'!$C:$C,0))),"",INDEX('Policy Characteristics'!G:G,MATCH($C503,'Policy Characteristics'!$C:$C,0)))</f>
        <v>0.95</v>
      </c>
      <c r="N503" s="205">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2036, when electricity sector emissions reach the target of 25% below 2022 levels. // **Nuclear:** The U.S. Federal Government has guaranteed billions of dollars of loans for the construction new nuclear plants and has funded billions of dollars of nuclear technology R&amp;D.  The construction of two new reactors at the Vogtle power plant, the only recently built nuclear energy project under construction in the U.S., received $12 billion in loan guarantees as of March 2019.  (Loan guarantees are not equivalent to subsidies dollar-for-dollar, but they lower the cost of construction by enabling the plant to access cheaper financing.) // **Solar Thermal:** We assume IRA tax credits of 41.6%, based on assumptions on which share of new plants qualify for various bonus credits. //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 // **Geothermal:**  We assume IRA tax credits of 41.6%, based on assumptions on which share of new plants qualify for various bonus credits. // **Offshore Wind:**  We assume IRA tax credits of 41.6%, based on assumptions on which share of new plants qualify for various bonus credits.</v>
      </c>
      <c r="Q503" s="76" t="str">
        <f>IF(ISBLANK(INDEX('Policy Characteristics'!K:K,MATCH($C503,'Policy Characteristics'!$C:$C,0))),"",INDEX('Policy Characteristics'!K:K,MATCH($C503,'Policy Characteristics'!$C:$C,0)))</f>
        <v>electricity-sector-main.html#subsidies</v>
      </c>
      <c r="R503" s="76"/>
    </row>
    <row r="504" spans="1:19" s="76" customFormat="1" x14ac:dyDescent="0.75">
      <c r="A504" s="76" t="str">
        <f>IF(ISBLANK(INDEX('Policy Characteristics'!A:A,MATCH($C504,'Policy Characteristics'!$C:$C,0))),"",INDEX('Policy Characteristics'!A:A,MATCH($C504,'Policy Characteristics'!$C:$C,0)))</f>
        <v>Electricity Supply</v>
      </c>
      <c r="B504" s="200"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01" t="s">
        <v>44</v>
      </c>
      <c r="J504" s="202"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75">
      <c r="A505" s="76" t="str">
        <f>IF(ISBLANK(INDEX('Policy Characteristics'!A:A,MATCH($C505,'Policy Characteristics'!$C:$C,0))),"",INDEX('Policy Characteristics'!A:A,MATCH($C505,'Policy Characteristics'!$C:$C,0)))</f>
        <v>Electricity Supply</v>
      </c>
      <c r="B505" s="200"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1656</v>
      </c>
      <c r="E505" s="88"/>
      <c r="F505" s="78" t="s">
        <v>1597</v>
      </c>
      <c r="G505" s="78"/>
      <c r="H505" s="15">
        <v>1566</v>
      </c>
      <c r="I505" s="201" t="s">
        <v>44</v>
      </c>
      <c r="J505" s="202"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75">
      <c r="A506" s="76" t="str">
        <f>IF(ISBLANK(INDEX('Policy Characteristics'!A:A,MATCH($C506,'Policy Characteristics'!$C:$C,0))),"",INDEX('Policy Characteristics'!A:A,MATCH($C506,'Policy Characteristics'!$C:$C,0)))</f>
        <v>Electricity Supply</v>
      </c>
      <c r="B506" s="200" t="str">
        <f>IF(ISBLANK(INDEX('Policy Characteristics'!B:B,MATCH($C506,'Policy Characteristics'!$C:$C,0))),"",INDEX('Policy Characteristics'!B:B,MATCH($C506,'Policy Characteristics'!$C:$C,0)))</f>
        <v>Subsidy for Electricity Production</v>
      </c>
      <c r="C506" s="76" t="str">
        <f t="shared" si="22"/>
        <v>Subsidy for Elec Production by Fuel</v>
      </c>
      <c r="D506" s="78" t="s">
        <v>1657</v>
      </c>
      <c r="E506" s="88"/>
      <c r="F506" s="78" t="s">
        <v>1598</v>
      </c>
      <c r="G506" s="78"/>
      <c r="H506" s="15">
        <v>1796</v>
      </c>
      <c r="I506" s="201" t="s">
        <v>44</v>
      </c>
      <c r="J506" s="202"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75">
      <c r="A507" s="76" t="str">
        <f>IF(ISBLANK(INDEX('Policy Characteristics'!A:A,MATCH($C507,'Policy Characteristics'!$C:$C,0))),"",INDEX('Policy Characteristics'!A:A,MATCH($C507,'Policy Characteristics'!$C:$C,0)))</f>
        <v>Electricity Supply</v>
      </c>
      <c r="B507" s="200"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1667</v>
      </c>
      <c r="G507" s="78"/>
      <c r="H507" s="15">
        <v>1568</v>
      </c>
      <c r="I507" s="213" t="s">
        <v>43</v>
      </c>
      <c r="J507" s="202"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75">
      <c r="A508" s="76" t="str">
        <f>IF(ISBLANK(INDEX('Policy Characteristics'!A:A,MATCH($C508,'Policy Characteristics'!$C:$C,0))),"",INDEX('Policy Characteristics'!A:A,MATCH($C508,'Policy Characteristics'!$C:$C,0)))</f>
        <v>Electricity Supply</v>
      </c>
      <c r="B508" s="200"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13" t="s">
        <v>43</v>
      </c>
      <c r="J508" s="202"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75">
      <c r="A509" s="76" t="str">
        <f>IF(ISBLANK(INDEX('Policy Characteristics'!A:A,MATCH($C509,'Policy Characteristics'!$C:$C,0))),"",INDEX('Policy Characteristics'!A:A,MATCH($C509,'Policy Characteristics'!$C:$C,0)))</f>
        <v>Electricity Supply</v>
      </c>
      <c r="B509" s="200"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13" t="s">
        <v>43</v>
      </c>
      <c r="J509" s="202"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75">
      <c r="A510" s="76" t="str">
        <f>IF(ISBLANK(INDEX('Policy Characteristics'!A:A,MATCH($C510,'Policy Characteristics'!$C:$C,0))),"",INDEX('Policy Characteristics'!A:A,MATCH($C510,'Policy Characteristics'!$C:$C,0)))</f>
        <v>Electricity Supply</v>
      </c>
      <c r="B510" s="200"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13" t="s">
        <v>43</v>
      </c>
      <c r="J510" s="202"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75">
      <c r="A511" s="76" t="str">
        <f>IF(ISBLANK(INDEX('Policy Characteristics'!A:A,MATCH($C511,'Policy Characteristics'!$C:$C,0))),"",INDEX('Policy Characteristics'!A:A,MATCH($C511,'Policy Characteristics'!$C:$C,0)))</f>
        <v>Electricity Supply</v>
      </c>
      <c r="B511" s="200"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13" t="s">
        <v>43</v>
      </c>
      <c r="J511" s="202"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75">
      <c r="A512" s="76" t="str">
        <f>IF(ISBLANK(INDEX('Policy Characteristics'!A:A,MATCH($C512,'Policy Characteristics'!$C:$C,0))),"",INDEX('Policy Characteristics'!A:A,MATCH($C512,'Policy Characteristics'!$C:$C,0)))</f>
        <v>Electricity Supply</v>
      </c>
      <c r="B512" s="200"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13" t="s">
        <v>43</v>
      </c>
      <c r="J512" s="202"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75">
      <c r="A513" s="76" t="str">
        <f>IF(ISBLANK(INDEX('Policy Characteristics'!A:A,MATCH($C513,'Policy Characteristics'!$C:$C,0))),"",INDEX('Policy Characteristics'!A:A,MATCH($C513,'Policy Characteristics'!$C:$C,0)))</f>
        <v>Electricity Supply</v>
      </c>
      <c r="B513" s="200"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13" t="s">
        <v>43</v>
      </c>
      <c r="J513" s="202"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75">
      <c r="A514" s="76" t="str">
        <f>IF(ISBLANK(INDEX('Policy Characteristics'!A:A,MATCH($C514,'Policy Characteristics'!$C:$C,0))),"",INDEX('Policy Characteristics'!A:A,MATCH($C514,'Policy Characteristics'!$C:$C,0)))</f>
        <v>Electricity Supply</v>
      </c>
      <c r="B514" s="200"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01" t="s">
        <v>44</v>
      </c>
      <c r="J514" s="202"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75">
      <c r="A515" s="76" t="str">
        <f>IF(ISBLANK(INDEX('Policy Characteristics'!A:A,MATCH($C515,'Policy Characteristics'!$C:$C,0))),"",INDEX('Policy Characteristics'!A:A,MATCH($C515,'Policy Characteristics'!$C:$C,0)))</f>
        <v>Electricity Supply</v>
      </c>
      <c r="B515" s="200"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01" t="s">
        <v>44</v>
      </c>
      <c r="J515" s="202"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75">
      <c r="A516" s="76" t="str">
        <f>IF(ISBLANK(INDEX('Policy Characteristics'!A:A,MATCH($C516,'Policy Characteristics'!$C:$C,0))),"",INDEX('Policy Characteristics'!A:A,MATCH($C516,'Policy Characteristics'!$C:$C,0)))</f>
        <v>Electricity Supply</v>
      </c>
      <c r="B516" s="200"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01" t="s">
        <v>44</v>
      </c>
      <c r="J516" s="202"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75">
      <c r="A517" s="76" t="str">
        <f>IF(ISBLANK(INDEX('Policy Characteristics'!A:A,MATCH($C517,'Policy Characteristics'!$C:$C,0))),"",INDEX('Policy Characteristics'!A:A,MATCH($C517,'Policy Characteristics'!$C:$C,0)))</f>
        <v>Electricity Supply</v>
      </c>
      <c r="B517" s="200"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13" t="s">
        <v>43</v>
      </c>
      <c r="J517" s="202"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75">
      <c r="A518" s="76" t="str">
        <f>IF(ISBLANK(INDEX('Policy Characteristics'!A:A,MATCH($C518,'Policy Characteristics'!$C:$C,0))),"",INDEX('Policy Characteristics'!A:A,MATCH($C518,'Policy Characteristics'!$C:$C,0)))</f>
        <v>Electricity Supply</v>
      </c>
      <c r="B518" s="200"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01" t="s">
        <v>44</v>
      </c>
      <c r="J518" s="202"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75">
      <c r="A519" s="76" t="str">
        <f>IF(ISBLANK(INDEX('Policy Characteristics'!A:A,MATCH($C519,'Policy Characteristics'!$C:$C,0))),"",INDEX('Policy Characteristics'!A:A,MATCH($C519,'Policy Characteristics'!$C:$C,0)))</f>
        <v>Electricity Supply</v>
      </c>
      <c r="B519" s="200"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01" t="s">
        <v>44</v>
      </c>
      <c r="J519" s="202"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75">
      <c r="A520" s="76" t="str">
        <f>IF(ISBLANK(INDEX('Policy Characteristics'!A:A,MATCH($C520,'Policy Characteristics'!$C:$C,0))),"",INDEX('Policy Characteristics'!A:A,MATCH($C520,'Policy Characteristics'!$C:$C,0)))</f>
        <v>Electricity Supply</v>
      </c>
      <c r="B520" s="200"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01" t="s">
        <v>43</v>
      </c>
      <c r="J520" s="202"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75">
      <c r="A521" s="76" t="str">
        <f>IF(ISBLANK(INDEX('Policy Characteristics'!A:A,MATCH($C521,'Policy Characteristics'!$C:$C,0))),"",INDEX('Policy Characteristics'!A:A,MATCH($C521,'Policy Characteristics'!$C:$C,0)))</f>
        <v>Electricity Supply</v>
      </c>
      <c r="B521" s="200" t="str">
        <f>IF(ISBLANK(INDEX('Policy Characteristics'!B:B,MATCH($C521,'Policy Characteristics'!$C:$C,0))),"",INDEX('Policy Characteristics'!B:B,MATCH($C521,'Policy Characteristics'!$C:$C,0)))</f>
        <v>Subsidy for Electricity Production</v>
      </c>
      <c r="C521" s="76" t="str">
        <f t="shared" si="22"/>
        <v>Subsidy for Elec Production by Fuel</v>
      </c>
      <c r="D521" s="78" t="s">
        <v>1655</v>
      </c>
      <c r="E521" s="88"/>
      <c r="F521" s="78" t="s">
        <v>1662</v>
      </c>
      <c r="G521" s="78"/>
      <c r="H521" s="15">
        <v>1797</v>
      </c>
      <c r="I521" s="201" t="s">
        <v>43</v>
      </c>
      <c r="J521" s="202"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75">
      <c r="A522" s="76" t="str">
        <f>IF(ISBLANK(INDEX('Policy Characteristics'!A:A,MATCH($C522,'Policy Characteristics'!$C:$C,0))),"",INDEX('Policy Characteristics'!A:A,MATCH($C522,'Policy Characteristics'!$C:$C,0)))</f>
        <v>Electricity Supply</v>
      </c>
      <c r="B522" s="200" t="str">
        <f>IF(ISBLANK(INDEX('Policy Characteristics'!B:B,MATCH($C522,'Policy Characteristics'!$C:$C,0))),"",INDEX('Policy Characteristics'!B:B,MATCH($C522,'Policy Characteristics'!$C:$C,0)))</f>
        <v>Subsidy for Electricity Production</v>
      </c>
      <c r="C522" s="76" t="str">
        <f t="shared" si="22"/>
        <v>Subsidy for Elec Production by Fuel</v>
      </c>
      <c r="D522" s="78" t="s">
        <v>1658</v>
      </c>
      <c r="E522" s="88"/>
      <c r="F522" s="78" t="s">
        <v>1663</v>
      </c>
      <c r="G522" s="78"/>
      <c r="H522" s="15">
        <v>1798</v>
      </c>
      <c r="I522" s="201" t="s">
        <v>43</v>
      </c>
      <c r="J522" s="202"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75">
      <c r="A523" s="76" t="str">
        <f>IF(ISBLANK(INDEX('Policy Characteristics'!A:A,MATCH($C523,'Policy Characteristics'!$C:$C,0))),"",INDEX('Policy Characteristics'!A:A,MATCH($C523,'Policy Characteristics'!$C:$C,0)))</f>
        <v>Electricity Supply</v>
      </c>
      <c r="B523" s="200" t="str">
        <f>IF(ISBLANK(INDEX('Policy Characteristics'!B:B,MATCH($C523,'Policy Characteristics'!$C:$C,0))),"",INDEX('Policy Characteristics'!B:B,MATCH($C523,'Policy Characteristics'!$C:$C,0)))</f>
        <v>Subsidy for Electricity Production</v>
      </c>
      <c r="C523" s="76" t="str">
        <f t="shared" si="22"/>
        <v>Subsidy for Elec Production by Fuel</v>
      </c>
      <c r="D523" s="78" t="s">
        <v>1659</v>
      </c>
      <c r="E523" s="88"/>
      <c r="F523" s="78" t="s">
        <v>1664</v>
      </c>
      <c r="G523" s="78"/>
      <c r="H523" s="15">
        <v>1799</v>
      </c>
      <c r="I523" s="201" t="s">
        <v>43</v>
      </c>
      <c r="J523" s="202"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75">
      <c r="A524" s="76" t="str">
        <f>IF(ISBLANK(INDEX('Policy Characteristics'!A:A,MATCH($C524,'Policy Characteristics'!$C:$C,0))),"",INDEX('Policy Characteristics'!A:A,MATCH($C524,'Policy Characteristics'!$C:$C,0)))</f>
        <v>Electricity Supply</v>
      </c>
      <c r="B524" s="200" t="str">
        <f>IF(ISBLANK(INDEX('Policy Characteristics'!B:B,MATCH($C524,'Policy Characteristics'!$C:$C,0))),"",INDEX('Policy Characteristics'!B:B,MATCH($C524,'Policy Characteristics'!$C:$C,0)))</f>
        <v>Subsidy for Electricity Production</v>
      </c>
      <c r="C524" s="76" t="str">
        <f t="shared" si="22"/>
        <v>Subsidy for Elec Production by Fuel</v>
      </c>
      <c r="D524" s="78" t="s">
        <v>1660</v>
      </c>
      <c r="E524" s="88"/>
      <c r="F524" s="78" t="s">
        <v>1665</v>
      </c>
      <c r="G524" s="78"/>
      <c r="H524" s="15">
        <v>1800</v>
      </c>
      <c r="I524" s="201" t="s">
        <v>43</v>
      </c>
      <c r="J524" s="202"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75">
      <c r="A525" s="76" t="str">
        <f>IF(ISBLANK(INDEX('Policy Characteristics'!A:A,MATCH($C525,'Policy Characteristics'!$C:$C,0))),"",INDEX('Policy Characteristics'!A:A,MATCH($C525,'Policy Characteristics'!$C:$C,0)))</f>
        <v>Electricity Supply</v>
      </c>
      <c r="B525" s="200" t="str">
        <f>IF(ISBLANK(INDEX('Policy Characteristics'!B:B,MATCH($C525,'Policy Characteristics'!$C:$C,0))),"",INDEX('Policy Characteristics'!B:B,MATCH($C525,'Policy Characteristics'!$C:$C,0)))</f>
        <v>Subsidy for Electricity Production</v>
      </c>
      <c r="C525" s="76" t="str">
        <f t="shared" si="22"/>
        <v>Subsidy for Elec Production by Fuel</v>
      </c>
      <c r="D525" s="78" t="s">
        <v>1661</v>
      </c>
      <c r="E525" s="88"/>
      <c r="F525" s="78" t="s">
        <v>1666</v>
      </c>
      <c r="G525" s="78"/>
      <c r="H525" s="15">
        <v>1801</v>
      </c>
      <c r="I525" s="201" t="s">
        <v>43</v>
      </c>
      <c r="J525" s="202"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75">
      <c r="A526" s="76" t="str">
        <f>IF(ISBLANK(INDEX('Policy Characteristics'!A:A,MATCH($C526,'Policy Characteristics'!$C:$C,0))),"",INDEX('Policy Characteristics'!A:A,MATCH($C526,'Policy Characteristics'!$C:$C,0)))</f>
        <v>Electricity Supply</v>
      </c>
      <c r="B526" s="200" t="str">
        <f>IF(ISBLANK(INDEX('Policy Characteristics'!B:B,MATCH($C526,'Policy Characteristics'!$C:$C,0))),"",INDEX('Policy Characteristics'!B:B,MATCH($C526,'Policy Characteristics'!$C:$C,0)))</f>
        <v>Subsidy for Electricity Production</v>
      </c>
      <c r="C526" s="76" t="str">
        <f t="shared" si="22"/>
        <v>Subsidy for Elec Production by Fuel</v>
      </c>
      <c r="D526" s="78" t="s">
        <v>1748</v>
      </c>
      <c r="E526" s="88"/>
      <c r="F526" s="78" t="s">
        <v>1746</v>
      </c>
      <c r="G526" s="78"/>
      <c r="H526" s="15">
        <v>1802</v>
      </c>
      <c r="I526" s="201" t="s">
        <v>43</v>
      </c>
      <c r="J526" s="202"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75">
      <c r="A527" s="76" t="str">
        <f>IF(ISBLANK(INDEX('Policy Characteristics'!A:A,MATCH($C527,'Policy Characteristics'!$C:$C,0))),"",INDEX('Policy Characteristics'!A:A,MATCH($C527,'Policy Characteristics'!$C:$C,0)))</f>
        <v>Electricity Supply</v>
      </c>
      <c r="B527" s="200" t="str">
        <f>IF(ISBLANK(INDEX('Policy Characteristics'!B:B,MATCH($C527,'Policy Characteristics'!$C:$C,0))),"",INDEX('Policy Characteristics'!B:B,MATCH($C527,'Policy Characteristics'!$C:$C,0)))</f>
        <v>Subsidy for Electricity Production</v>
      </c>
      <c r="C527" s="76" t="str">
        <f t="shared" si="22"/>
        <v>Subsidy for Elec Production by Fuel</v>
      </c>
      <c r="D527" s="78" t="s">
        <v>1749</v>
      </c>
      <c r="E527" s="88"/>
      <c r="F527" s="78" t="s">
        <v>1747</v>
      </c>
      <c r="G527" s="78"/>
      <c r="H527" s="15">
        <v>2244</v>
      </c>
      <c r="I527" s="201" t="s">
        <v>43</v>
      </c>
      <c r="J527" s="202"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75">
      <c r="A528" s="76" t="str">
        <f>IF(ISBLANK(INDEX('Policy Characteristics'!A:A,MATCH($C528,'Policy Characteristics'!$C:$C,0))),"",INDEX('Policy Characteristics'!A:A,MATCH($C528,'Policy Characteristics'!$C:$C,0)))</f>
        <v>Electricity Supply</v>
      </c>
      <c r="B528" s="200" t="str">
        <f>IF(ISBLANK(INDEX('Policy Characteristics'!B:B,MATCH($C528,'Policy Characteristics'!$C:$C,0))),"",INDEX('Policy Characteristics'!B:B,MATCH($C528,'Policy Characteristics'!$C:$C,0)))</f>
        <v>Use EVs for Grid Balancing</v>
      </c>
      <c r="C528" t="s">
        <v>1741</v>
      </c>
      <c r="D528" s="78"/>
      <c r="E528" s="88"/>
      <c r="F528" s="78"/>
      <c r="G528" s="78"/>
      <c r="H528" s="15">
        <v>2235</v>
      </c>
      <c r="I528" s="201" t="s">
        <v>43</v>
      </c>
      <c r="J528" s="202"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03">
        <f>IF(ISBLANK(INDEX('Policy Characteristics'!F:F,MATCH($C528,'Policy Characteristics'!$C:$C,0))),"",INDEX('Policy Characteristics'!F:F,MATCH($C528,'Policy Characteristics'!$C:$C,0)))</f>
        <v>0</v>
      </c>
      <c r="M528" s="203">
        <f>IF(ISBLANK(INDEX('Policy Characteristics'!G:G,MATCH($C528,'Policy Characteristics'!$C:$C,0))),"",INDEX('Policy Characteristics'!G:G,MATCH($C528,'Policy Characteristics'!$C:$C,0)))</f>
        <v>1</v>
      </c>
      <c r="N528" s="203">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75">
      <c r="A529" s="76" t="str">
        <f>IF(ISBLANK(INDEX('Policy Characteristics'!A:A,MATCH($C529,'Policy Characteristics'!$C:$C,0))),"",INDEX('Policy Characteristics'!A:A,MATCH($C529,'Policy Characteristics'!$C:$C,0)))</f>
        <v>Electricity Supply</v>
      </c>
      <c r="B529" s="200" t="str">
        <f>IF(ISBLANK(INDEX('Policy Characteristics'!B:B,MATCH($C529,'Policy Characteristics'!$C:$C,0))),"",INDEX('Policy Characteristics'!B:B,MATCH($C529,'Policy Characteristics'!$C:$C,0)))</f>
        <v>Subsidy for Grid Battery Production</v>
      </c>
      <c r="C529" t="s">
        <v>2588</v>
      </c>
      <c r="D529" s="78"/>
      <c r="E529" s="88"/>
      <c r="F529" s="78"/>
      <c r="G529" s="78"/>
      <c r="H529" s="15">
        <v>2769</v>
      </c>
      <c r="I529" s="201" t="s">
        <v>43</v>
      </c>
      <c r="J529" s="202"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1</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75">
      <c r="A530" s="76" t="str">
        <f>IF(ISBLANK(INDEX('Policy Characteristics'!A:A,MATCH($C530,'Policy Characteristics'!$C:$C,0))),"",INDEX('Policy Characteristics'!A:A,MATCH($C530,'Policy Characteristics'!$C:$C,0)))</f>
        <v>Electricity Supply</v>
      </c>
      <c r="B530" s="200" t="str">
        <f>IF(ISBLANK(INDEX('Policy Characteristics'!B:B,MATCH($C530,'Policy Characteristics'!$C:$C,0))),"",INDEX('Policy Characteristics'!B:B,MATCH($C530,'Policy Characteristics'!$C:$C,0)))</f>
        <v>Subsidy for Grid Battery Output</v>
      </c>
      <c r="C530" t="s">
        <v>1794</v>
      </c>
      <c r="D530" s="78"/>
      <c r="E530" s="88"/>
      <c r="F530" s="78"/>
      <c r="G530" s="78"/>
      <c r="H530" s="15">
        <v>2258</v>
      </c>
      <c r="I530" s="201" t="s">
        <v>43</v>
      </c>
      <c r="J530" s="202"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1</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75">
      <c r="A531" s="76" t="str">
        <f>IF(ISBLANK(INDEX('Policy Characteristics'!A:A,MATCH($C531,'Policy Characteristics'!$C:$C,0))),"",INDEX('Policy Characteristics'!A:A,MATCH($C531,'Policy Characteristics'!$C:$C,0)))</f>
        <v>Electricity Supply</v>
      </c>
      <c r="B531" s="200" t="str">
        <f>IF(ISBLANK(INDEX('Policy Characteristics'!B:B,MATCH($C531,'Policy Characteristics'!$C:$C,0))),"",INDEX('Policy Characteristics'!B:B,MATCH($C531,'Policy Characteristics'!$C:$C,0)))</f>
        <v>Subsidy for Grid Battery Capacity</v>
      </c>
      <c r="C531" t="s">
        <v>1798</v>
      </c>
      <c r="D531" s="78"/>
      <c r="E531" s="88"/>
      <c r="F531" s="78"/>
      <c r="G531" s="78"/>
      <c r="H531" s="15">
        <v>2259</v>
      </c>
      <c r="I531" s="201" t="s">
        <v>43</v>
      </c>
      <c r="J531" s="202"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03">
        <f>IF(ISBLANK(INDEX('Policy Characteristics'!F:F,MATCH($C531,'Policy Characteristics'!$C:$C,0))),"",INDEX('Policy Characteristics'!F:F,MATCH($C531,'Policy Characteristics'!$C:$C,0)))</f>
        <v>-1</v>
      </c>
      <c r="M531" s="203">
        <f>IF(ISBLANK(INDEX('Policy Characteristics'!G:G,MATCH($C531,'Policy Characteristics'!$C:$C,0))),"",INDEX('Policy Characteristics'!G:G,MATCH($C531,'Policy Characteristics'!$C:$C,0)))</f>
        <v>1</v>
      </c>
      <c r="N531" s="203">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75">
      <c r="A532" s="76" t="str">
        <f>IF(ISBLANK(INDEX('Policy Characteristics'!A:A,MATCH($C532,'Policy Characteristics'!$C:$C,0))),"",INDEX('Policy Characteristics'!A:A,MATCH($C532,'Policy Characteristics'!$C:$C,0)))</f>
        <v>Electricity Supply</v>
      </c>
      <c r="B532" s="200" t="str">
        <f>IF(ISBLANK(INDEX('Policy Characteristics'!B:B,MATCH($C532,'Policy Characteristics'!$C:$C,0))),"",INDEX('Policy Characteristics'!B:B,MATCH($C532,'Policy Characteristics'!$C:$C,0)))</f>
        <v>Electricity CCS Subsidy</v>
      </c>
      <c r="C532" t="s">
        <v>1804</v>
      </c>
      <c r="D532" s="88" t="s">
        <v>445</v>
      </c>
      <c r="F532" s="88" t="s">
        <v>444</v>
      </c>
      <c r="H532" s="15">
        <v>2260</v>
      </c>
      <c r="I532" t="s">
        <v>44</v>
      </c>
      <c r="J532" s="202"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03">
        <f>IF(ISBLANK(INDEX('Policy Characteristics'!F:F,MATCH($C532,'Policy Characteristics'!$C:$C,0))),"",INDEX('Policy Characteristics'!F:F,MATCH($C532,'Policy Characteristics'!$C:$C,0)))</f>
        <v>-100</v>
      </c>
      <c r="M532" s="203">
        <f>IF(ISBLANK(INDEX('Policy Characteristics'!G:G,MATCH($C532,'Policy Characteristics'!$C:$C,0))),"",INDEX('Policy Characteristics'!G:G,MATCH($C532,'Policy Characteristics'!$C:$C,0)))</f>
        <v>100</v>
      </c>
      <c r="N532" s="203">
        <f>IF(ISBLANK(INDEX('Policy Characteristics'!H:H,MATCH($C532,'Policy Characteristics'!$C:$C,0))),"",INDEX('Policy Characteristics'!H:H,MATCH($C532,'Policy Characteristics'!$C:$C,0)))</f>
        <v>1</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75">
      <c r="A533" s="76" t="str">
        <f>IF(ISBLANK(INDEX('Policy Characteristics'!A:A,MATCH($C533,'Policy Characteristics'!$C:$C,0))),"",INDEX('Policy Characteristics'!A:A,MATCH($C533,'Policy Characteristics'!$C:$C,0)))</f>
        <v>Electricity Supply</v>
      </c>
      <c r="B533" s="200" t="str">
        <f>IF(ISBLANK(INDEX('Policy Characteristics'!B:B,MATCH($C533,'Policy Characteristics'!$C:$C,0))),"",INDEX('Policy Characteristics'!B:B,MATCH($C533,'Policy Characteristics'!$C:$C,0)))</f>
        <v>Electricity CCS Subsidy</v>
      </c>
      <c r="C533" s="76" t="str">
        <f>$C$532</f>
        <v>Additional Subsidy for Elec CCS</v>
      </c>
      <c r="D533" s="78" t="s">
        <v>1656</v>
      </c>
      <c r="F533" s="78" t="s">
        <v>1597</v>
      </c>
      <c r="H533" s="15">
        <v>2261</v>
      </c>
      <c r="I533" t="s">
        <v>44</v>
      </c>
      <c r="J533" s="202"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03">
        <f>IF(ISBLANK(INDEX('Policy Characteristics'!F:F,MATCH($C533,'Policy Characteristics'!$C:$C,0))),"",INDEX('Policy Characteristics'!F:F,MATCH($C533,'Policy Characteristics'!$C:$C,0)))</f>
        <v>-100</v>
      </c>
      <c r="M533" s="203">
        <f>IF(ISBLANK(INDEX('Policy Characteristics'!G:G,MATCH($C533,'Policy Characteristics'!$C:$C,0))),"",INDEX('Policy Characteristics'!G:G,MATCH($C533,'Policy Characteristics'!$C:$C,0)))</f>
        <v>100</v>
      </c>
      <c r="N533" s="203">
        <f>IF(ISBLANK(INDEX('Policy Characteristics'!H:H,MATCH($C533,'Policy Characteristics'!$C:$C,0))),"",INDEX('Policy Characteristics'!H:H,MATCH($C533,'Policy Characteristics'!$C:$C,0)))</f>
        <v>1</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75">
      <c r="A534" s="76" t="str">
        <f>IF(ISBLANK(INDEX('Policy Characteristics'!A:A,MATCH($C534,'Policy Characteristics'!$C:$C,0))),"",INDEX('Policy Characteristics'!A:A,MATCH($C534,'Policy Characteristics'!$C:$C,0)))</f>
        <v>Electricity Supply</v>
      </c>
      <c r="B534" s="200" t="str">
        <f>IF(ISBLANK(INDEX('Policy Characteristics'!B:B,MATCH($C534,'Policy Characteristics'!$C:$C,0))),"",INDEX('Policy Characteristics'!B:B,MATCH($C534,'Policy Characteristics'!$C:$C,0)))</f>
        <v>Electricity CCS Subsidy</v>
      </c>
      <c r="C534" s="76" t="str">
        <f t="shared" ref="C534:C555" si="23">$C$532</f>
        <v>Additional Subsidy for Elec CCS</v>
      </c>
      <c r="D534" s="78" t="s">
        <v>1657</v>
      </c>
      <c r="F534" s="78" t="s">
        <v>1598</v>
      </c>
      <c r="H534" s="15">
        <v>2262</v>
      </c>
      <c r="I534" t="s">
        <v>44</v>
      </c>
      <c r="J534" s="202"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03">
        <f>IF(ISBLANK(INDEX('Policy Characteristics'!F:F,MATCH($C534,'Policy Characteristics'!$C:$C,0))),"",INDEX('Policy Characteristics'!F:F,MATCH($C534,'Policy Characteristics'!$C:$C,0)))</f>
        <v>-100</v>
      </c>
      <c r="M534" s="203">
        <f>IF(ISBLANK(INDEX('Policy Characteristics'!G:G,MATCH($C534,'Policy Characteristics'!$C:$C,0))),"",INDEX('Policy Characteristics'!G:G,MATCH($C534,'Policy Characteristics'!$C:$C,0)))</f>
        <v>100</v>
      </c>
      <c r="N534" s="203">
        <f>IF(ISBLANK(INDEX('Policy Characteristics'!H:H,MATCH($C534,'Policy Characteristics'!$C:$C,0))),"",INDEX('Policy Characteristics'!H:H,MATCH($C534,'Policy Characteristics'!$C:$C,0)))</f>
        <v>1</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75">
      <c r="A535" s="76" t="str">
        <f>IF(ISBLANK(INDEX('Policy Characteristics'!A:A,MATCH($C535,'Policy Characteristics'!$C:$C,0))),"",INDEX('Policy Characteristics'!A:A,MATCH($C535,'Policy Characteristics'!$C:$C,0)))</f>
        <v>Electricity Supply</v>
      </c>
      <c r="B535" s="200"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1667</v>
      </c>
      <c r="H535" s="15">
        <v>2263</v>
      </c>
      <c r="I535" t="s">
        <v>44</v>
      </c>
      <c r="J535" s="202"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03">
        <f>IF(ISBLANK(INDEX('Policy Characteristics'!F:F,MATCH($C535,'Policy Characteristics'!$C:$C,0))),"",INDEX('Policy Characteristics'!F:F,MATCH($C535,'Policy Characteristics'!$C:$C,0)))</f>
        <v>-100</v>
      </c>
      <c r="M535" s="203">
        <f>IF(ISBLANK(INDEX('Policy Characteristics'!G:G,MATCH($C535,'Policy Characteristics'!$C:$C,0))),"",INDEX('Policy Characteristics'!G:G,MATCH($C535,'Policy Characteristics'!$C:$C,0)))</f>
        <v>100</v>
      </c>
      <c r="N535" s="203">
        <f>IF(ISBLANK(INDEX('Policy Characteristics'!H:H,MATCH($C535,'Policy Characteristics'!$C:$C,0))),"",INDEX('Policy Characteristics'!H:H,MATCH($C535,'Policy Characteristics'!$C:$C,0)))</f>
        <v>1</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75">
      <c r="A536" s="76" t="str">
        <f>IF(ISBLANK(INDEX('Policy Characteristics'!A:A,MATCH($C536,'Policy Characteristics'!$C:$C,0))),"",INDEX('Policy Characteristics'!A:A,MATCH($C536,'Policy Characteristics'!$C:$C,0)))</f>
        <v>Electricity Supply</v>
      </c>
      <c r="B536" s="200"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02"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03">
        <f>IF(ISBLANK(INDEX('Policy Characteristics'!F:F,MATCH($C536,'Policy Characteristics'!$C:$C,0))),"",INDEX('Policy Characteristics'!F:F,MATCH($C536,'Policy Characteristics'!$C:$C,0)))</f>
        <v>-100</v>
      </c>
      <c r="M536" s="203">
        <f>IF(ISBLANK(INDEX('Policy Characteristics'!G:G,MATCH($C536,'Policy Characteristics'!$C:$C,0))),"",INDEX('Policy Characteristics'!G:G,MATCH($C536,'Policy Characteristics'!$C:$C,0)))</f>
        <v>100</v>
      </c>
      <c r="N536" s="203">
        <f>IF(ISBLANK(INDEX('Policy Characteristics'!H:H,MATCH($C536,'Policy Characteristics'!$C:$C,0))),"",INDEX('Policy Characteristics'!H:H,MATCH($C536,'Policy Characteristics'!$C:$C,0)))</f>
        <v>1</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75">
      <c r="A537" s="76" t="str">
        <f>IF(ISBLANK(INDEX('Policy Characteristics'!A:A,MATCH($C537,'Policy Characteristics'!$C:$C,0))),"",INDEX('Policy Characteristics'!A:A,MATCH($C537,'Policy Characteristics'!$C:$C,0)))</f>
        <v>Electricity Supply</v>
      </c>
      <c r="B537" s="200"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02"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03">
        <f>IF(ISBLANK(INDEX('Policy Characteristics'!F:F,MATCH($C537,'Policy Characteristics'!$C:$C,0))),"",INDEX('Policy Characteristics'!F:F,MATCH($C537,'Policy Characteristics'!$C:$C,0)))</f>
        <v>-100</v>
      </c>
      <c r="M537" s="203">
        <f>IF(ISBLANK(INDEX('Policy Characteristics'!G:G,MATCH($C537,'Policy Characteristics'!$C:$C,0))),"",INDEX('Policy Characteristics'!G:G,MATCH($C537,'Policy Characteristics'!$C:$C,0)))</f>
        <v>100</v>
      </c>
      <c r="N537" s="203">
        <f>IF(ISBLANK(INDEX('Policy Characteristics'!H:H,MATCH($C537,'Policy Characteristics'!$C:$C,0))),"",INDEX('Policy Characteristics'!H:H,MATCH($C537,'Policy Characteristics'!$C:$C,0)))</f>
        <v>1</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75">
      <c r="A538" s="76" t="str">
        <f>IF(ISBLANK(INDEX('Policy Characteristics'!A:A,MATCH($C538,'Policy Characteristics'!$C:$C,0))),"",INDEX('Policy Characteristics'!A:A,MATCH($C538,'Policy Characteristics'!$C:$C,0)))</f>
        <v>Electricity Supply</v>
      </c>
      <c r="B538" s="200"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02"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03">
        <f>IF(ISBLANK(INDEX('Policy Characteristics'!F:F,MATCH($C538,'Policy Characteristics'!$C:$C,0))),"",INDEX('Policy Characteristics'!F:F,MATCH($C538,'Policy Characteristics'!$C:$C,0)))</f>
        <v>-100</v>
      </c>
      <c r="M538" s="203">
        <f>IF(ISBLANK(INDEX('Policy Characteristics'!G:G,MATCH($C538,'Policy Characteristics'!$C:$C,0))),"",INDEX('Policy Characteristics'!G:G,MATCH($C538,'Policy Characteristics'!$C:$C,0)))</f>
        <v>100</v>
      </c>
      <c r="N538" s="203">
        <f>IF(ISBLANK(INDEX('Policy Characteristics'!H:H,MATCH($C538,'Policy Characteristics'!$C:$C,0))),"",INDEX('Policy Characteristics'!H:H,MATCH($C538,'Policy Characteristics'!$C:$C,0)))</f>
        <v>1</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75">
      <c r="A539" s="76" t="str">
        <f>IF(ISBLANK(INDEX('Policy Characteristics'!A:A,MATCH($C539,'Policy Characteristics'!$C:$C,0))),"",INDEX('Policy Characteristics'!A:A,MATCH($C539,'Policy Characteristics'!$C:$C,0)))</f>
        <v>Electricity Supply</v>
      </c>
      <c r="B539" s="200"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02"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03">
        <f>IF(ISBLANK(INDEX('Policy Characteristics'!F:F,MATCH($C539,'Policy Characteristics'!$C:$C,0))),"",INDEX('Policy Characteristics'!F:F,MATCH($C539,'Policy Characteristics'!$C:$C,0)))</f>
        <v>-100</v>
      </c>
      <c r="M539" s="203">
        <f>IF(ISBLANK(INDEX('Policy Characteristics'!G:G,MATCH($C539,'Policy Characteristics'!$C:$C,0))),"",INDEX('Policy Characteristics'!G:G,MATCH($C539,'Policy Characteristics'!$C:$C,0)))</f>
        <v>100</v>
      </c>
      <c r="N539" s="203">
        <f>IF(ISBLANK(INDEX('Policy Characteristics'!H:H,MATCH($C539,'Policy Characteristics'!$C:$C,0))),"",INDEX('Policy Characteristics'!H:H,MATCH($C539,'Policy Characteristics'!$C:$C,0)))</f>
        <v>1</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75">
      <c r="A540" s="76" t="str">
        <f>IF(ISBLANK(INDEX('Policy Characteristics'!A:A,MATCH($C540,'Policy Characteristics'!$C:$C,0))),"",INDEX('Policy Characteristics'!A:A,MATCH($C540,'Policy Characteristics'!$C:$C,0)))</f>
        <v>Electricity Supply</v>
      </c>
      <c r="B540" s="200"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02"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03">
        <f>IF(ISBLANK(INDEX('Policy Characteristics'!F:F,MATCH($C540,'Policy Characteristics'!$C:$C,0))),"",INDEX('Policy Characteristics'!F:F,MATCH($C540,'Policy Characteristics'!$C:$C,0)))</f>
        <v>-100</v>
      </c>
      <c r="M540" s="203">
        <f>IF(ISBLANK(INDEX('Policy Characteristics'!G:G,MATCH($C540,'Policy Characteristics'!$C:$C,0))),"",INDEX('Policy Characteristics'!G:G,MATCH($C540,'Policy Characteristics'!$C:$C,0)))</f>
        <v>100</v>
      </c>
      <c r="N540" s="203">
        <f>IF(ISBLANK(INDEX('Policy Characteristics'!H:H,MATCH($C540,'Policy Characteristics'!$C:$C,0))),"",INDEX('Policy Characteristics'!H:H,MATCH($C540,'Policy Characteristics'!$C:$C,0)))</f>
        <v>1</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75">
      <c r="A541" s="76" t="str">
        <f>IF(ISBLANK(INDEX('Policy Characteristics'!A:A,MATCH($C541,'Policy Characteristics'!$C:$C,0))),"",INDEX('Policy Characteristics'!A:A,MATCH($C541,'Policy Characteristics'!$C:$C,0)))</f>
        <v>Electricity Supply</v>
      </c>
      <c r="B541" s="200"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02"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03">
        <f>IF(ISBLANK(INDEX('Policy Characteristics'!F:F,MATCH($C541,'Policy Characteristics'!$C:$C,0))),"",INDEX('Policy Characteristics'!F:F,MATCH($C541,'Policy Characteristics'!$C:$C,0)))</f>
        <v>-100</v>
      </c>
      <c r="M541" s="203">
        <f>IF(ISBLANK(INDEX('Policy Characteristics'!G:G,MATCH($C541,'Policy Characteristics'!$C:$C,0))),"",INDEX('Policy Characteristics'!G:G,MATCH($C541,'Policy Characteristics'!$C:$C,0)))</f>
        <v>100</v>
      </c>
      <c r="N541" s="203">
        <f>IF(ISBLANK(INDEX('Policy Characteristics'!H:H,MATCH($C541,'Policy Characteristics'!$C:$C,0))),"",INDEX('Policy Characteristics'!H:H,MATCH($C541,'Policy Characteristics'!$C:$C,0)))</f>
        <v>1</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75">
      <c r="A542" s="76" t="str">
        <f>IF(ISBLANK(INDEX('Policy Characteristics'!A:A,MATCH($C542,'Policy Characteristics'!$C:$C,0))),"",INDEX('Policy Characteristics'!A:A,MATCH($C542,'Policy Characteristics'!$C:$C,0)))</f>
        <v>Electricity Supply</v>
      </c>
      <c r="B542" s="200"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02"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03">
        <f>IF(ISBLANK(INDEX('Policy Characteristics'!F:F,MATCH($C542,'Policy Characteristics'!$C:$C,0))),"",INDEX('Policy Characteristics'!F:F,MATCH($C542,'Policy Characteristics'!$C:$C,0)))</f>
        <v>-100</v>
      </c>
      <c r="M542" s="203">
        <f>IF(ISBLANK(INDEX('Policy Characteristics'!G:G,MATCH($C542,'Policy Characteristics'!$C:$C,0))),"",INDEX('Policy Characteristics'!G:G,MATCH($C542,'Policy Characteristics'!$C:$C,0)))</f>
        <v>100</v>
      </c>
      <c r="N542" s="203">
        <f>IF(ISBLANK(INDEX('Policy Characteristics'!H:H,MATCH($C542,'Policy Characteristics'!$C:$C,0))),"",INDEX('Policy Characteristics'!H:H,MATCH($C542,'Policy Characteristics'!$C:$C,0)))</f>
        <v>1</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75">
      <c r="A543" s="76" t="str">
        <f>IF(ISBLANK(INDEX('Policy Characteristics'!A:A,MATCH($C543,'Policy Characteristics'!$C:$C,0))),"",INDEX('Policy Characteristics'!A:A,MATCH($C543,'Policy Characteristics'!$C:$C,0)))</f>
        <v>Electricity Supply</v>
      </c>
      <c r="B543" s="200"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02"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03">
        <f>IF(ISBLANK(INDEX('Policy Characteristics'!F:F,MATCH($C543,'Policy Characteristics'!$C:$C,0))),"",INDEX('Policy Characteristics'!F:F,MATCH($C543,'Policy Characteristics'!$C:$C,0)))</f>
        <v>-100</v>
      </c>
      <c r="M543" s="203">
        <f>IF(ISBLANK(INDEX('Policy Characteristics'!G:G,MATCH($C543,'Policy Characteristics'!$C:$C,0))),"",INDEX('Policy Characteristics'!G:G,MATCH($C543,'Policy Characteristics'!$C:$C,0)))</f>
        <v>100</v>
      </c>
      <c r="N543" s="203">
        <f>IF(ISBLANK(INDEX('Policy Characteristics'!H:H,MATCH($C543,'Policy Characteristics'!$C:$C,0))),"",INDEX('Policy Characteristics'!H:H,MATCH($C543,'Policy Characteristics'!$C:$C,0)))</f>
        <v>1</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75">
      <c r="A544" s="76" t="str">
        <f>IF(ISBLANK(INDEX('Policy Characteristics'!A:A,MATCH($C544,'Policy Characteristics'!$C:$C,0))),"",INDEX('Policy Characteristics'!A:A,MATCH($C544,'Policy Characteristics'!$C:$C,0)))</f>
        <v>Electricity Supply</v>
      </c>
      <c r="B544" s="200"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02"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03">
        <f>IF(ISBLANK(INDEX('Policy Characteristics'!F:F,MATCH($C544,'Policy Characteristics'!$C:$C,0))),"",INDEX('Policy Characteristics'!F:F,MATCH($C544,'Policy Characteristics'!$C:$C,0)))</f>
        <v>-100</v>
      </c>
      <c r="M544" s="203">
        <f>IF(ISBLANK(INDEX('Policy Characteristics'!G:G,MATCH($C544,'Policy Characteristics'!$C:$C,0))),"",INDEX('Policy Characteristics'!G:G,MATCH($C544,'Policy Characteristics'!$C:$C,0)))</f>
        <v>100</v>
      </c>
      <c r="N544" s="203">
        <f>IF(ISBLANK(INDEX('Policy Characteristics'!H:H,MATCH($C544,'Policy Characteristics'!$C:$C,0))),"",INDEX('Policy Characteristics'!H:H,MATCH($C544,'Policy Characteristics'!$C:$C,0)))</f>
        <v>1</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75">
      <c r="A545" s="76" t="str">
        <f>IF(ISBLANK(INDEX('Policy Characteristics'!A:A,MATCH($C545,'Policy Characteristics'!$C:$C,0))),"",INDEX('Policy Characteristics'!A:A,MATCH($C545,'Policy Characteristics'!$C:$C,0)))</f>
        <v>Electricity Supply</v>
      </c>
      <c r="B545" s="200"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02"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03">
        <f>IF(ISBLANK(INDEX('Policy Characteristics'!F:F,MATCH($C545,'Policy Characteristics'!$C:$C,0))),"",INDEX('Policy Characteristics'!F:F,MATCH($C545,'Policy Characteristics'!$C:$C,0)))</f>
        <v>-100</v>
      </c>
      <c r="M545" s="203">
        <f>IF(ISBLANK(INDEX('Policy Characteristics'!G:G,MATCH($C545,'Policy Characteristics'!$C:$C,0))),"",INDEX('Policy Characteristics'!G:G,MATCH($C545,'Policy Characteristics'!$C:$C,0)))</f>
        <v>100</v>
      </c>
      <c r="N545" s="203">
        <f>IF(ISBLANK(INDEX('Policy Characteristics'!H:H,MATCH($C545,'Policy Characteristics'!$C:$C,0))),"",INDEX('Policy Characteristics'!H:H,MATCH($C545,'Policy Characteristics'!$C:$C,0)))</f>
        <v>1</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75">
      <c r="A546" s="76" t="str">
        <f>IF(ISBLANK(INDEX('Policy Characteristics'!A:A,MATCH($C546,'Policy Characteristics'!$C:$C,0))),"",INDEX('Policy Characteristics'!A:A,MATCH($C546,'Policy Characteristics'!$C:$C,0)))</f>
        <v>Electricity Supply</v>
      </c>
      <c r="B546" s="200"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02"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03">
        <f>IF(ISBLANK(INDEX('Policy Characteristics'!F:F,MATCH($C546,'Policy Characteristics'!$C:$C,0))),"",INDEX('Policy Characteristics'!F:F,MATCH($C546,'Policy Characteristics'!$C:$C,0)))</f>
        <v>-100</v>
      </c>
      <c r="M546" s="203">
        <f>IF(ISBLANK(INDEX('Policy Characteristics'!G:G,MATCH($C546,'Policy Characteristics'!$C:$C,0))),"",INDEX('Policy Characteristics'!G:G,MATCH($C546,'Policy Characteristics'!$C:$C,0)))</f>
        <v>100</v>
      </c>
      <c r="N546" s="203">
        <f>IF(ISBLANK(INDEX('Policy Characteristics'!H:H,MATCH($C546,'Policy Characteristics'!$C:$C,0))),"",INDEX('Policy Characteristics'!H:H,MATCH($C546,'Policy Characteristics'!$C:$C,0)))</f>
        <v>1</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75">
      <c r="A547" s="76" t="str">
        <f>IF(ISBLANK(INDEX('Policy Characteristics'!A:A,MATCH($C547,'Policy Characteristics'!$C:$C,0))),"",INDEX('Policy Characteristics'!A:A,MATCH($C547,'Policy Characteristics'!$C:$C,0)))</f>
        <v>Electricity Supply</v>
      </c>
      <c r="B547" s="200"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02"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03">
        <f>IF(ISBLANK(INDEX('Policy Characteristics'!F:F,MATCH($C547,'Policy Characteristics'!$C:$C,0))),"",INDEX('Policy Characteristics'!F:F,MATCH($C547,'Policy Characteristics'!$C:$C,0)))</f>
        <v>-100</v>
      </c>
      <c r="M547" s="203">
        <f>IF(ISBLANK(INDEX('Policy Characteristics'!G:G,MATCH($C547,'Policy Characteristics'!$C:$C,0))),"",INDEX('Policy Characteristics'!G:G,MATCH($C547,'Policy Characteristics'!$C:$C,0)))</f>
        <v>100</v>
      </c>
      <c r="N547" s="203">
        <f>IF(ISBLANK(INDEX('Policy Characteristics'!H:H,MATCH($C547,'Policy Characteristics'!$C:$C,0))),"",INDEX('Policy Characteristics'!H:H,MATCH($C547,'Policy Characteristics'!$C:$C,0)))</f>
        <v>1</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75">
      <c r="A548" s="76" t="str">
        <f>IF(ISBLANK(INDEX('Policy Characteristics'!A:A,MATCH($C548,'Policy Characteristics'!$C:$C,0))),"",INDEX('Policy Characteristics'!A:A,MATCH($C548,'Policy Characteristics'!$C:$C,0)))</f>
        <v>Electricity Supply</v>
      </c>
      <c r="B548" s="200"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02"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03">
        <f>IF(ISBLANK(INDEX('Policy Characteristics'!F:F,MATCH($C548,'Policy Characteristics'!$C:$C,0))),"",INDEX('Policy Characteristics'!F:F,MATCH($C548,'Policy Characteristics'!$C:$C,0)))</f>
        <v>-100</v>
      </c>
      <c r="M548" s="203">
        <f>IF(ISBLANK(INDEX('Policy Characteristics'!G:G,MATCH($C548,'Policy Characteristics'!$C:$C,0))),"",INDEX('Policy Characteristics'!G:G,MATCH($C548,'Policy Characteristics'!$C:$C,0)))</f>
        <v>100</v>
      </c>
      <c r="N548" s="203">
        <f>IF(ISBLANK(INDEX('Policy Characteristics'!H:H,MATCH($C548,'Policy Characteristics'!$C:$C,0))),"",INDEX('Policy Characteristics'!H:H,MATCH($C548,'Policy Characteristics'!$C:$C,0)))</f>
        <v>1</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75">
      <c r="A549" s="76" t="str">
        <f>IF(ISBLANK(INDEX('Policy Characteristics'!A:A,MATCH($C549,'Policy Characteristics'!$C:$C,0))),"",INDEX('Policy Characteristics'!A:A,MATCH($C549,'Policy Characteristics'!$C:$C,0)))</f>
        <v>Electricity Supply</v>
      </c>
      <c r="B549" s="200" t="str">
        <f>IF(ISBLANK(INDEX('Policy Characteristics'!B:B,MATCH($C549,'Policy Characteristics'!$C:$C,0))),"",INDEX('Policy Characteristics'!B:B,MATCH($C549,'Policy Characteristics'!$C:$C,0)))</f>
        <v>Electricity CCS Subsidy</v>
      </c>
      <c r="C549" s="76" t="str">
        <f t="shared" si="23"/>
        <v>Additional Subsidy for Elec CCS</v>
      </c>
      <c r="D549" s="78" t="s">
        <v>1655</v>
      </c>
      <c r="F549" s="78" t="s">
        <v>1662</v>
      </c>
      <c r="H549" s="15">
        <v>2277</v>
      </c>
      <c r="I549" t="s">
        <v>43</v>
      </c>
      <c r="J549" s="202"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03">
        <f>IF(ISBLANK(INDEX('Policy Characteristics'!F:F,MATCH($C549,'Policy Characteristics'!$C:$C,0))),"",INDEX('Policy Characteristics'!F:F,MATCH($C549,'Policy Characteristics'!$C:$C,0)))</f>
        <v>-100</v>
      </c>
      <c r="M549" s="203">
        <f>IF(ISBLANK(INDEX('Policy Characteristics'!G:G,MATCH($C549,'Policy Characteristics'!$C:$C,0))),"",INDEX('Policy Characteristics'!G:G,MATCH($C549,'Policy Characteristics'!$C:$C,0)))</f>
        <v>100</v>
      </c>
      <c r="N549" s="203">
        <f>IF(ISBLANK(INDEX('Policy Characteristics'!H:H,MATCH($C549,'Policy Characteristics'!$C:$C,0))),"",INDEX('Policy Characteristics'!H:H,MATCH($C549,'Policy Characteristics'!$C:$C,0)))</f>
        <v>1</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75">
      <c r="A550" s="76" t="str">
        <f>IF(ISBLANK(INDEX('Policy Characteristics'!A:A,MATCH($C550,'Policy Characteristics'!$C:$C,0))),"",INDEX('Policy Characteristics'!A:A,MATCH($C550,'Policy Characteristics'!$C:$C,0)))</f>
        <v>Electricity Supply</v>
      </c>
      <c r="B550" s="200" t="str">
        <f>IF(ISBLANK(INDEX('Policy Characteristics'!B:B,MATCH($C550,'Policy Characteristics'!$C:$C,0))),"",INDEX('Policy Characteristics'!B:B,MATCH($C550,'Policy Characteristics'!$C:$C,0)))</f>
        <v>Electricity CCS Subsidy</v>
      </c>
      <c r="C550" s="76" t="str">
        <f t="shared" si="23"/>
        <v>Additional Subsidy for Elec CCS</v>
      </c>
      <c r="D550" s="78" t="s">
        <v>1658</v>
      </c>
      <c r="F550" s="78" t="s">
        <v>1663</v>
      </c>
      <c r="H550" s="15">
        <v>2278</v>
      </c>
      <c r="I550" t="s">
        <v>43</v>
      </c>
      <c r="J550" s="202"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03">
        <f>IF(ISBLANK(INDEX('Policy Characteristics'!F:F,MATCH($C550,'Policy Characteristics'!$C:$C,0))),"",INDEX('Policy Characteristics'!F:F,MATCH($C550,'Policy Characteristics'!$C:$C,0)))</f>
        <v>-100</v>
      </c>
      <c r="M550" s="203">
        <f>IF(ISBLANK(INDEX('Policy Characteristics'!G:G,MATCH($C550,'Policy Characteristics'!$C:$C,0))),"",INDEX('Policy Characteristics'!G:G,MATCH($C550,'Policy Characteristics'!$C:$C,0)))</f>
        <v>100</v>
      </c>
      <c r="N550" s="203">
        <f>IF(ISBLANK(INDEX('Policy Characteristics'!H:H,MATCH($C550,'Policy Characteristics'!$C:$C,0))),"",INDEX('Policy Characteristics'!H:H,MATCH($C550,'Policy Characteristics'!$C:$C,0)))</f>
        <v>1</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75">
      <c r="A551" s="76" t="str">
        <f>IF(ISBLANK(INDEX('Policy Characteristics'!A:A,MATCH($C551,'Policy Characteristics'!$C:$C,0))),"",INDEX('Policy Characteristics'!A:A,MATCH($C551,'Policy Characteristics'!$C:$C,0)))</f>
        <v>Electricity Supply</v>
      </c>
      <c r="B551" s="200" t="str">
        <f>IF(ISBLANK(INDEX('Policy Characteristics'!B:B,MATCH($C551,'Policy Characteristics'!$C:$C,0))),"",INDEX('Policy Characteristics'!B:B,MATCH($C551,'Policy Characteristics'!$C:$C,0)))</f>
        <v>Electricity CCS Subsidy</v>
      </c>
      <c r="C551" s="76" t="str">
        <f t="shared" si="23"/>
        <v>Additional Subsidy for Elec CCS</v>
      </c>
      <c r="D551" s="78" t="s">
        <v>1659</v>
      </c>
      <c r="F551" s="78" t="s">
        <v>1664</v>
      </c>
      <c r="H551" s="15">
        <v>2279</v>
      </c>
      <c r="I551" t="s">
        <v>43</v>
      </c>
      <c r="J551" s="202"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03">
        <f>IF(ISBLANK(INDEX('Policy Characteristics'!F:F,MATCH($C551,'Policy Characteristics'!$C:$C,0))),"",INDEX('Policy Characteristics'!F:F,MATCH($C551,'Policy Characteristics'!$C:$C,0)))</f>
        <v>-100</v>
      </c>
      <c r="M551" s="203">
        <f>IF(ISBLANK(INDEX('Policy Characteristics'!G:G,MATCH($C551,'Policy Characteristics'!$C:$C,0))),"",INDEX('Policy Characteristics'!G:G,MATCH($C551,'Policy Characteristics'!$C:$C,0)))</f>
        <v>100</v>
      </c>
      <c r="N551" s="203">
        <f>IF(ISBLANK(INDEX('Policy Characteristics'!H:H,MATCH($C551,'Policy Characteristics'!$C:$C,0))),"",INDEX('Policy Characteristics'!H:H,MATCH($C551,'Policy Characteristics'!$C:$C,0)))</f>
        <v>1</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75">
      <c r="A552" s="76" t="str">
        <f>IF(ISBLANK(INDEX('Policy Characteristics'!A:A,MATCH($C552,'Policy Characteristics'!$C:$C,0))),"",INDEX('Policy Characteristics'!A:A,MATCH($C552,'Policy Characteristics'!$C:$C,0)))</f>
        <v>Electricity Supply</v>
      </c>
      <c r="B552" s="200" t="str">
        <f>IF(ISBLANK(INDEX('Policy Characteristics'!B:B,MATCH($C552,'Policy Characteristics'!$C:$C,0))),"",INDEX('Policy Characteristics'!B:B,MATCH($C552,'Policy Characteristics'!$C:$C,0)))</f>
        <v>Electricity CCS Subsidy</v>
      </c>
      <c r="C552" s="76" t="str">
        <f t="shared" si="23"/>
        <v>Additional Subsidy for Elec CCS</v>
      </c>
      <c r="D552" s="78" t="s">
        <v>1660</v>
      </c>
      <c r="F552" s="78" t="s">
        <v>1665</v>
      </c>
      <c r="H552" s="15">
        <v>2280</v>
      </c>
      <c r="I552" t="s">
        <v>43</v>
      </c>
      <c r="J552" s="202"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03">
        <f>IF(ISBLANK(INDEX('Policy Characteristics'!F:F,MATCH($C552,'Policy Characteristics'!$C:$C,0))),"",INDEX('Policy Characteristics'!F:F,MATCH($C552,'Policy Characteristics'!$C:$C,0)))</f>
        <v>-100</v>
      </c>
      <c r="M552" s="203">
        <f>IF(ISBLANK(INDEX('Policy Characteristics'!G:G,MATCH($C552,'Policy Characteristics'!$C:$C,0))),"",INDEX('Policy Characteristics'!G:G,MATCH($C552,'Policy Characteristics'!$C:$C,0)))</f>
        <v>100</v>
      </c>
      <c r="N552" s="203">
        <f>IF(ISBLANK(INDEX('Policy Characteristics'!H:H,MATCH($C552,'Policy Characteristics'!$C:$C,0))),"",INDEX('Policy Characteristics'!H:H,MATCH($C552,'Policy Characteristics'!$C:$C,0)))</f>
        <v>1</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75">
      <c r="A553" s="76" t="str">
        <f>IF(ISBLANK(INDEX('Policy Characteristics'!A:A,MATCH($C553,'Policy Characteristics'!$C:$C,0))),"",INDEX('Policy Characteristics'!A:A,MATCH($C553,'Policy Characteristics'!$C:$C,0)))</f>
        <v>Electricity Supply</v>
      </c>
      <c r="B553" s="200" t="str">
        <f>IF(ISBLANK(INDEX('Policy Characteristics'!B:B,MATCH($C553,'Policy Characteristics'!$C:$C,0))),"",INDEX('Policy Characteristics'!B:B,MATCH($C553,'Policy Characteristics'!$C:$C,0)))</f>
        <v>Electricity CCS Subsidy</v>
      </c>
      <c r="C553" s="76" t="str">
        <f t="shared" si="23"/>
        <v>Additional Subsidy for Elec CCS</v>
      </c>
      <c r="D553" s="78" t="s">
        <v>1661</v>
      </c>
      <c r="F553" s="78" t="s">
        <v>1666</v>
      </c>
      <c r="H553" s="15">
        <v>2281</v>
      </c>
      <c r="I553" t="s">
        <v>44</v>
      </c>
      <c r="J553" s="202"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03">
        <f>IF(ISBLANK(INDEX('Policy Characteristics'!F:F,MATCH($C553,'Policy Characteristics'!$C:$C,0))),"",INDEX('Policy Characteristics'!F:F,MATCH($C553,'Policy Characteristics'!$C:$C,0)))</f>
        <v>-100</v>
      </c>
      <c r="M553" s="203">
        <f>IF(ISBLANK(INDEX('Policy Characteristics'!G:G,MATCH($C553,'Policy Characteristics'!$C:$C,0))),"",INDEX('Policy Characteristics'!G:G,MATCH($C553,'Policy Characteristics'!$C:$C,0)))</f>
        <v>100</v>
      </c>
      <c r="N553" s="203">
        <f>IF(ISBLANK(INDEX('Policy Characteristics'!H:H,MATCH($C553,'Policy Characteristics'!$C:$C,0))),"",INDEX('Policy Characteristics'!H:H,MATCH($C553,'Policy Characteristics'!$C:$C,0)))</f>
        <v>1</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75">
      <c r="A554" s="76" t="str">
        <f>IF(ISBLANK(INDEX('Policy Characteristics'!A:A,MATCH($C554,'Policy Characteristics'!$C:$C,0))),"",INDEX('Policy Characteristics'!A:A,MATCH($C554,'Policy Characteristics'!$C:$C,0)))</f>
        <v>Electricity Supply</v>
      </c>
      <c r="B554" s="200" t="str">
        <f>IF(ISBLANK(INDEX('Policy Characteristics'!B:B,MATCH($C554,'Policy Characteristics'!$C:$C,0))),"",INDEX('Policy Characteristics'!B:B,MATCH($C554,'Policy Characteristics'!$C:$C,0)))</f>
        <v>Electricity CCS Subsidy</v>
      </c>
      <c r="C554" s="76" t="str">
        <f t="shared" si="23"/>
        <v>Additional Subsidy for Elec CCS</v>
      </c>
      <c r="D554" s="78" t="s">
        <v>1748</v>
      </c>
      <c r="F554" s="78" t="s">
        <v>1746</v>
      </c>
      <c r="H554" s="15">
        <v>2282</v>
      </c>
      <c r="I554" t="s">
        <v>44</v>
      </c>
      <c r="J554" s="202"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03">
        <f>IF(ISBLANK(INDEX('Policy Characteristics'!F:F,MATCH($C554,'Policy Characteristics'!$C:$C,0))),"",INDEX('Policy Characteristics'!F:F,MATCH($C554,'Policy Characteristics'!$C:$C,0)))</f>
        <v>-100</v>
      </c>
      <c r="M554" s="203">
        <f>IF(ISBLANK(INDEX('Policy Characteristics'!G:G,MATCH($C554,'Policy Characteristics'!$C:$C,0))),"",INDEX('Policy Characteristics'!G:G,MATCH($C554,'Policy Characteristics'!$C:$C,0)))</f>
        <v>100</v>
      </c>
      <c r="N554" s="203">
        <f>IF(ISBLANK(INDEX('Policy Characteristics'!H:H,MATCH($C554,'Policy Characteristics'!$C:$C,0))),"",INDEX('Policy Characteristics'!H:H,MATCH($C554,'Policy Characteristics'!$C:$C,0)))</f>
        <v>1</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75">
      <c r="A555" s="76" t="str">
        <f>IF(ISBLANK(INDEX('Policy Characteristics'!A:A,MATCH($C555,'Policy Characteristics'!$C:$C,0))),"",INDEX('Policy Characteristics'!A:A,MATCH($C555,'Policy Characteristics'!$C:$C,0)))</f>
        <v>Electricity Supply</v>
      </c>
      <c r="B555" s="200" t="str">
        <f>IF(ISBLANK(INDEX('Policy Characteristics'!B:B,MATCH($C555,'Policy Characteristics'!$C:$C,0))),"",INDEX('Policy Characteristics'!B:B,MATCH($C555,'Policy Characteristics'!$C:$C,0)))</f>
        <v>Electricity CCS Subsidy</v>
      </c>
      <c r="C555" s="76" t="str">
        <f t="shared" si="23"/>
        <v>Additional Subsidy for Elec CCS</v>
      </c>
      <c r="D555" s="78" t="s">
        <v>1749</v>
      </c>
      <c r="F555" s="78" t="s">
        <v>1747</v>
      </c>
      <c r="H555" s="15">
        <v>2283</v>
      </c>
      <c r="I555" t="s">
        <v>44</v>
      </c>
      <c r="J555" s="202"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03">
        <f>IF(ISBLANK(INDEX('Policy Characteristics'!F:F,MATCH($C555,'Policy Characteristics'!$C:$C,0))),"",INDEX('Policy Characteristics'!F:F,MATCH($C555,'Policy Characteristics'!$C:$C,0)))</f>
        <v>-100</v>
      </c>
      <c r="M555" s="203">
        <f>IF(ISBLANK(INDEX('Policy Characteristics'!G:G,MATCH($C555,'Policy Characteristics'!$C:$C,0))),"",INDEX('Policy Characteristics'!G:G,MATCH($C555,'Policy Characteristics'!$C:$C,0)))</f>
        <v>100</v>
      </c>
      <c r="N555" s="203">
        <f>IF(ISBLANK(INDEX('Policy Characteristics'!H:H,MATCH($C555,'Policy Characteristics'!$C:$C,0))),"",INDEX('Policy Characteristics'!H:H,MATCH($C555,'Policy Characteristics'!$C:$C,0)))</f>
        <v>1</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7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2433</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7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14"/>
      <c r="F557" s="58" t="s">
        <v>1325</v>
      </c>
      <c r="G557" s="114"/>
      <c r="H557" s="158">
        <v>1537</v>
      </c>
      <c r="I557" s="159" t="s">
        <v>2434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15">
        <f>IF(ISBLANK(INDEX('Policy Characteristics'!F:F,MATCH($C557,'Policy Characteristics'!$C:$C,0))),"",INDEX('Policy Characteristics'!F:F,MATCH($C557,'Policy Characteristics'!$C:$C,0)))</f>
        <v>0</v>
      </c>
      <c r="M557" s="215">
        <f>IF(ISBLANK(INDEX('Policy Characteristics'!G:G,MATCH($C557,'Policy Characteristics'!$C:$C,0))),"",INDEX('Policy Characteristics'!G:G,MATCH($C557,'Policy Characteristics'!$C:$C,0)))</f>
        <v>0.5</v>
      </c>
      <c r="N557" s="215">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7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14" t="s">
        <v>1301</v>
      </c>
      <c r="E558" s="214"/>
      <c r="F558" s="58" t="s">
        <v>999</v>
      </c>
      <c r="G558" s="216"/>
      <c r="H558" s="158">
        <v>1538</v>
      </c>
      <c r="I558" s="159" t="s">
        <v>2434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15">
        <f>IF(ISBLANK(INDEX('Policy Characteristics'!F:F,MATCH($C558,'Policy Characteristics'!$C:$C,0))),"",INDEX('Policy Characteristics'!F:F,MATCH($C558,'Policy Characteristics'!$C:$C,0)))</f>
        <v>0</v>
      </c>
      <c r="M558" s="215">
        <f>IF(ISBLANK(INDEX('Policy Characteristics'!G:G,MATCH($C558,'Policy Characteristics'!$C:$C,0))),"",INDEX('Policy Characteristics'!G:G,MATCH($C558,'Policy Characteristics'!$C:$C,0)))</f>
        <v>0.5</v>
      </c>
      <c r="N558" s="215">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7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14" t="s">
        <v>1302</v>
      </c>
      <c r="E559" s="214"/>
      <c r="F559" s="58" t="s">
        <v>1266</v>
      </c>
      <c r="G559" s="216"/>
      <c r="H559" s="158">
        <v>1539</v>
      </c>
      <c r="I559" s="159" t="s">
        <v>2434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15">
        <f>IF(ISBLANK(INDEX('Policy Characteristics'!F:F,MATCH($C559,'Policy Characteristics'!$C:$C,0))),"",INDEX('Policy Characteristics'!F:F,MATCH($C559,'Policy Characteristics'!$C:$C,0)))</f>
        <v>0</v>
      </c>
      <c r="M559" s="215">
        <f>IF(ISBLANK(INDEX('Policy Characteristics'!G:G,MATCH($C559,'Policy Characteristics'!$C:$C,0))),"",INDEX('Policy Characteristics'!G:G,MATCH($C559,'Policy Characteristics'!$C:$C,0)))</f>
        <v>0.5</v>
      </c>
      <c r="N559" s="215">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7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14" t="s">
        <v>1303</v>
      </c>
      <c r="E560" s="214"/>
      <c r="F560" s="58" t="s">
        <v>1267</v>
      </c>
      <c r="G560" s="216"/>
      <c r="H560" s="158">
        <v>1540</v>
      </c>
      <c r="I560" s="159" t="s">
        <v>2434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15">
        <f>IF(ISBLANK(INDEX('Policy Characteristics'!F:F,MATCH($C560,'Policy Characteristics'!$C:$C,0))),"",INDEX('Policy Characteristics'!F:F,MATCH($C560,'Policy Characteristics'!$C:$C,0)))</f>
        <v>0</v>
      </c>
      <c r="M560" s="215">
        <f>IF(ISBLANK(INDEX('Policy Characteristics'!G:G,MATCH($C560,'Policy Characteristics'!$C:$C,0))),"",INDEX('Policy Characteristics'!G:G,MATCH($C560,'Policy Characteristics'!$C:$C,0)))</f>
        <v>0.5</v>
      </c>
      <c r="N560" s="215">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7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14" t="s">
        <v>1304</v>
      </c>
      <c r="E561" s="214"/>
      <c r="F561" s="58" t="s">
        <v>1268</v>
      </c>
      <c r="G561" s="216"/>
      <c r="H561" s="158">
        <v>1541</v>
      </c>
      <c r="I561" s="159" t="s">
        <v>2434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15">
        <f>IF(ISBLANK(INDEX('Policy Characteristics'!F:F,MATCH($C561,'Policy Characteristics'!$C:$C,0))),"",INDEX('Policy Characteristics'!F:F,MATCH($C561,'Policy Characteristics'!$C:$C,0)))</f>
        <v>0</v>
      </c>
      <c r="M561" s="215">
        <f>IF(ISBLANK(INDEX('Policy Characteristics'!G:G,MATCH($C561,'Policy Characteristics'!$C:$C,0))),"",INDEX('Policy Characteristics'!G:G,MATCH($C561,'Policy Characteristics'!$C:$C,0)))</f>
        <v>0.5</v>
      </c>
      <c r="N561" s="215">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7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14" t="s">
        <v>1305</v>
      </c>
      <c r="E562" s="214"/>
      <c r="F562" s="58" t="s">
        <v>1269</v>
      </c>
      <c r="G562" s="216"/>
      <c r="H562" s="158">
        <v>1542</v>
      </c>
      <c r="I562" s="159" t="s">
        <v>2434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15">
        <f>IF(ISBLANK(INDEX('Policy Characteristics'!F:F,MATCH($C562,'Policy Characteristics'!$C:$C,0))),"",INDEX('Policy Characteristics'!F:F,MATCH($C562,'Policy Characteristics'!$C:$C,0)))</f>
        <v>0</v>
      </c>
      <c r="M562" s="215">
        <f>IF(ISBLANK(INDEX('Policy Characteristics'!G:G,MATCH($C562,'Policy Characteristics'!$C:$C,0))),"",INDEX('Policy Characteristics'!G:G,MATCH($C562,'Policy Characteristics'!$C:$C,0)))</f>
        <v>0.5</v>
      </c>
      <c r="N562" s="215">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7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14" t="s">
        <v>1306</v>
      </c>
      <c r="E563" s="214"/>
      <c r="F563" s="58" t="s">
        <v>1270</v>
      </c>
      <c r="G563" s="216"/>
      <c r="H563" s="158">
        <v>1543</v>
      </c>
      <c r="I563" s="159" t="s">
        <v>2434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15">
        <f>IF(ISBLANK(INDEX('Policy Characteristics'!F:F,MATCH($C563,'Policy Characteristics'!$C:$C,0))),"",INDEX('Policy Characteristics'!F:F,MATCH($C563,'Policy Characteristics'!$C:$C,0)))</f>
        <v>0</v>
      </c>
      <c r="M563" s="215">
        <f>IF(ISBLANK(INDEX('Policy Characteristics'!G:G,MATCH($C563,'Policy Characteristics'!$C:$C,0))),"",INDEX('Policy Characteristics'!G:G,MATCH($C563,'Policy Characteristics'!$C:$C,0)))</f>
        <v>0.5</v>
      </c>
      <c r="N563" s="215">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7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14" t="s">
        <v>1307</v>
      </c>
      <c r="E564" s="214"/>
      <c r="F564" s="58" t="s">
        <v>1271</v>
      </c>
      <c r="G564" s="216"/>
      <c r="H564" s="158">
        <v>1544</v>
      </c>
      <c r="I564" s="159" t="s">
        <v>2434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15">
        <f>IF(ISBLANK(INDEX('Policy Characteristics'!F:F,MATCH($C564,'Policy Characteristics'!$C:$C,0))),"",INDEX('Policy Characteristics'!F:F,MATCH($C564,'Policy Characteristics'!$C:$C,0)))</f>
        <v>0</v>
      </c>
      <c r="M564" s="215">
        <f>IF(ISBLANK(INDEX('Policy Characteristics'!G:G,MATCH($C564,'Policy Characteristics'!$C:$C,0))),"",INDEX('Policy Characteristics'!G:G,MATCH($C564,'Policy Characteristics'!$C:$C,0)))</f>
        <v>0.5</v>
      </c>
      <c r="N564" s="215">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7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14" t="s">
        <v>1308</v>
      </c>
      <c r="E565" s="214"/>
      <c r="F565" s="58" t="s">
        <v>1272</v>
      </c>
      <c r="G565" s="216"/>
      <c r="H565" s="158">
        <v>1545</v>
      </c>
      <c r="I565" s="159" t="s">
        <v>2434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15">
        <f>IF(ISBLANK(INDEX('Policy Characteristics'!F:F,MATCH($C565,'Policy Characteristics'!$C:$C,0))),"",INDEX('Policy Characteristics'!F:F,MATCH($C565,'Policy Characteristics'!$C:$C,0)))</f>
        <v>0</v>
      </c>
      <c r="M565" s="215">
        <f>IF(ISBLANK(INDEX('Policy Characteristics'!G:G,MATCH($C565,'Policy Characteristics'!$C:$C,0))),"",INDEX('Policy Characteristics'!G:G,MATCH($C565,'Policy Characteristics'!$C:$C,0)))</f>
        <v>0.5</v>
      </c>
      <c r="N565" s="215">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7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14" t="s">
        <v>1309</v>
      </c>
      <c r="E566" s="214"/>
      <c r="F566" s="58" t="s">
        <v>819</v>
      </c>
      <c r="G566" s="216"/>
      <c r="H566" s="158">
        <v>1546</v>
      </c>
      <c r="I566" s="159" t="s">
        <v>2434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15">
        <f>IF(ISBLANK(INDEX('Policy Characteristics'!F:F,MATCH($C566,'Policy Characteristics'!$C:$C,0))),"",INDEX('Policy Characteristics'!F:F,MATCH($C566,'Policy Characteristics'!$C:$C,0)))</f>
        <v>0</v>
      </c>
      <c r="M566" s="215">
        <f>IF(ISBLANK(INDEX('Policy Characteristics'!G:G,MATCH($C566,'Policy Characteristics'!$C:$C,0))),"",INDEX('Policy Characteristics'!G:G,MATCH($C566,'Policy Characteristics'!$C:$C,0)))</f>
        <v>0.5</v>
      </c>
      <c r="N566" s="215">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7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14" t="s">
        <v>1310</v>
      </c>
      <c r="E567" s="214"/>
      <c r="F567" s="58" t="s">
        <v>1273</v>
      </c>
      <c r="G567" s="216"/>
      <c r="H567" s="158">
        <v>1547</v>
      </c>
      <c r="I567" s="159" t="s">
        <v>2434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15">
        <f>IF(ISBLANK(INDEX('Policy Characteristics'!F:F,MATCH($C567,'Policy Characteristics'!$C:$C,0))),"",INDEX('Policy Characteristics'!F:F,MATCH($C567,'Policy Characteristics'!$C:$C,0)))</f>
        <v>0</v>
      </c>
      <c r="M567" s="215">
        <f>IF(ISBLANK(INDEX('Policy Characteristics'!G:G,MATCH($C567,'Policy Characteristics'!$C:$C,0))),"",INDEX('Policy Characteristics'!G:G,MATCH($C567,'Policy Characteristics'!$C:$C,0)))</f>
        <v>0.5</v>
      </c>
      <c r="N567" s="215">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7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14" t="s">
        <v>1311</v>
      </c>
      <c r="E568" s="214"/>
      <c r="F568" s="58" t="s">
        <v>1274</v>
      </c>
      <c r="G568" s="216"/>
      <c r="H568" s="158">
        <v>1548</v>
      </c>
      <c r="I568" s="159" t="s">
        <v>2434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15">
        <f>IF(ISBLANK(INDEX('Policy Characteristics'!F:F,MATCH($C568,'Policy Characteristics'!$C:$C,0))),"",INDEX('Policy Characteristics'!F:F,MATCH($C568,'Policy Characteristics'!$C:$C,0)))</f>
        <v>0</v>
      </c>
      <c r="M568" s="215">
        <f>IF(ISBLANK(INDEX('Policy Characteristics'!G:G,MATCH($C568,'Policy Characteristics'!$C:$C,0))),"",INDEX('Policy Characteristics'!G:G,MATCH($C568,'Policy Characteristics'!$C:$C,0)))</f>
        <v>0.5</v>
      </c>
      <c r="N568" s="215">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7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14" t="s">
        <v>1312</v>
      </c>
      <c r="E569" s="214"/>
      <c r="F569" s="58" t="s">
        <v>1275</v>
      </c>
      <c r="G569" s="216"/>
      <c r="H569" s="158">
        <v>1549</v>
      </c>
      <c r="I569" s="159" t="s">
        <v>2434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15">
        <f>IF(ISBLANK(INDEX('Policy Characteristics'!F:F,MATCH($C569,'Policy Characteristics'!$C:$C,0))),"",INDEX('Policy Characteristics'!F:F,MATCH($C569,'Policy Characteristics'!$C:$C,0)))</f>
        <v>0</v>
      </c>
      <c r="M569" s="215">
        <f>IF(ISBLANK(INDEX('Policy Characteristics'!G:G,MATCH($C569,'Policy Characteristics'!$C:$C,0))),"",INDEX('Policy Characteristics'!G:G,MATCH($C569,'Policy Characteristics'!$C:$C,0)))</f>
        <v>0.5</v>
      </c>
      <c r="N569" s="215">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7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14" t="s">
        <v>1313</v>
      </c>
      <c r="E570" s="214"/>
      <c r="F570" s="58" t="s">
        <v>820</v>
      </c>
      <c r="G570" s="216"/>
      <c r="H570" s="158">
        <v>1550</v>
      </c>
      <c r="I570" s="159" t="s">
        <v>2434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15">
        <f>IF(ISBLANK(INDEX('Policy Characteristics'!F:F,MATCH($C570,'Policy Characteristics'!$C:$C,0))),"",INDEX('Policy Characteristics'!F:F,MATCH($C570,'Policy Characteristics'!$C:$C,0)))</f>
        <v>0</v>
      </c>
      <c r="M570" s="215">
        <f>IF(ISBLANK(INDEX('Policy Characteristics'!G:G,MATCH($C570,'Policy Characteristics'!$C:$C,0))),"",INDEX('Policy Characteristics'!G:G,MATCH($C570,'Policy Characteristics'!$C:$C,0)))</f>
        <v>0.5</v>
      </c>
      <c r="N570" s="215">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7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14" t="s">
        <v>1314</v>
      </c>
      <c r="E571" s="214"/>
      <c r="F571" s="58" t="s">
        <v>1276</v>
      </c>
      <c r="G571" s="216"/>
      <c r="H571" s="158">
        <v>1551</v>
      </c>
      <c r="I571" s="159" t="s">
        <v>2434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15">
        <f>IF(ISBLANK(INDEX('Policy Characteristics'!F:F,MATCH($C571,'Policy Characteristics'!$C:$C,0))),"",INDEX('Policy Characteristics'!F:F,MATCH($C571,'Policy Characteristics'!$C:$C,0)))</f>
        <v>0</v>
      </c>
      <c r="M571" s="215">
        <f>IF(ISBLANK(INDEX('Policy Characteristics'!G:G,MATCH($C571,'Policy Characteristics'!$C:$C,0))),"",INDEX('Policy Characteristics'!G:G,MATCH($C571,'Policy Characteristics'!$C:$C,0)))</f>
        <v>0.5</v>
      </c>
      <c r="N571" s="215">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7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14" t="s">
        <v>1315</v>
      </c>
      <c r="E572" s="214"/>
      <c r="F572" s="58" t="s">
        <v>1277</v>
      </c>
      <c r="G572" s="216"/>
      <c r="H572" s="158">
        <v>1552</v>
      </c>
      <c r="I572" s="159" t="s">
        <v>2434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15">
        <f>IF(ISBLANK(INDEX('Policy Characteristics'!F:F,MATCH($C572,'Policy Characteristics'!$C:$C,0))),"",INDEX('Policy Characteristics'!F:F,MATCH($C572,'Policy Characteristics'!$C:$C,0)))</f>
        <v>0</v>
      </c>
      <c r="M572" s="215">
        <f>IF(ISBLANK(INDEX('Policy Characteristics'!G:G,MATCH($C572,'Policy Characteristics'!$C:$C,0))),"",INDEX('Policy Characteristics'!G:G,MATCH($C572,'Policy Characteristics'!$C:$C,0)))</f>
        <v>0.5</v>
      </c>
      <c r="N572" s="215">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7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14" t="s">
        <v>1316</v>
      </c>
      <c r="E573" s="214"/>
      <c r="F573" s="58" t="s">
        <v>1278</v>
      </c>
      <c r="G573" s="216"/>
      <c r="H573" s="158">
        <v>1553</v>
      </c>
      <c r="I573" s="159" t="s">
        <v>2434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15">
        <f>IF(ISBLANK(INDEX('Policy Characteristics'!F:F,MATCH($C573,'Policy Characteristics'!$C:$C,0))),"",INDEX('Policy Characteristics'!F:F,MATCH($C573,'Policy Characteristics'!$C:$C,0)))</f>
        <v>0</v>
      </c>
      <c r="M573" s="215">
        <f>IF(ISBLANK(INDEX('Policy Characteristics'!G:G,MATCH($C573,'Policy Characteristics'!$C:$C,0))),"",INDEX('Policy Characteristics'!G:G,MATCH($C573,'Policy Characteristics'!$C:$C,0)))</f>
        <v>0.5</v>
      </c>
      <c r="N573" s="215">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7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14" t="s">
        <v>1317</v>
      </c>
      <c r="E574" s="214"/>
      <c r="F574" s="58" t="s">
        <v>1279</v>
      </c>
      <c r="G574" s="216"/>
      <c r="H574" s="158">
        <v>1554</v>
      </c>
      <c r="I574" s="159" t="s">
        <v>2434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15">
        <f>IF(ISBLANK(INDEX('Policy Characteristics'!F:F,MATCH($C574,'Policy Characteristics'!$C:$C,0))),"",INDEX('Policy Characteristics'!F:F,MATCH($C574,'Policy Characteristics'!$C:$C,0)))</f>
        <v>0</v>
      </c>
      <c r="M574" s="215">
        <f>IF(ISBLANK(INDEX('Policy Characteristics'!G:G,MATCH($C574,'Policy Characteristics'!$C:$C,0))),"",INDEX('Policy Characteristics'!G:G,MATCH($C574,'Policy Characteristics'!$C:$C,0)))</f>
        <v>0.5</v>
      </c>
      <c r="N574" s="215">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7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14" t="s">
        <v>1318</v>
      </c>
      <c r="E575" s="214"/>
      <c r="F575" s="58" t="s">
        <v>1280</v>
      </c>
      <c r="G575" s="216"/>
      <c r="H575" s="158">
        <v>1555</v>
      </c>
      <c r="I575" s="159" t="s">
        <v>2434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15">
        <f>IF(ISBLANK(INDEX('Policy Characteristics'!F:F,MATCH($C575,'Policy Characteristics'!$C:$C,0))),"",INDEX('Policy Characteristics'!F:F,MATCH($C575,'Policy Characteristics'!$C:$C,0)))</f>
        <v>0</v>
      </c>
      <c r="M575" s="215">
        <f>IF(ISBLANK(INDEX('Policy Characteristics'!G:G,MATCH($C575,'Policy Characteristics'!$C:$C,0))),"",INDEX('Policy Characteristics'!G:G,MATCH($C575,'Policy Characteristics'!$C:$C,0)))</f>
        <v>0.5</v>
      </c>
      <c r="N575" s="215">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7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14" t="s">
        <v>1319</v>
      </c>
      <c r="E576" s="214"/>
      <c r="F576" s="58" t="s">
        <v>1281</v>
      </c>
      <c r="G576" s="216"/>
      <c r="H576" s="158">
        <v>1556</v>
      </c>
      <c r="I576" s="159" t="s">
        <v>2434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15">
        <f>IF(ISBLANK(INDEX('Policy Characteristics'!F:F,MATCH($C576,'Policy Characteristics'!$C:$C,0))),"",INDEX('Policy Characteristics'!F:F,MATCH($C576,'Policy Characteristics'!$C:$C,0)))</f>
        <v>0</v>
      </c>
      <c r="M576" s="215">
        <f>IF(ISBLANK(INDEX('Policy Characteristics'!G:G,MATCH($C576,'Policy Characteristics'!$C:$C,0))),"",INDEX('Policy Characteristics'!G:G,MATCH($C576,'Policy Characteristics'!$C:$C,0)))</f>
        <v>0.5</v>
      </c>
      <c r="N576" s="215">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7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14" t="s">
        <v>1320</v>
      </c>
      <c r="E577" s="214"/>
      <c r="F577" s="58" t="s">
        <v>1282</v>
      </c>
      <c r="G577" s="216"/>
      <c r="H577" s="158">
        <v>1557</v>
      </c>
      <c r="I577" s="159" t="s">
        <v>2434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15">
        <f>IF(ISBLANK(INDEX('Policy Characteristics'!F:F,MATCH($C577,'Policy Characteristics'!$C:$C,0))),"",INDEX('Policy Characteristics'!F:F,MATCH($C577,'Policy Characteristics'!$C:$C,0)))</f>
        <v>0</v>
      </c>
      <c r="M577" s="215">
        <f>IF(ISBLANK(INDEX('Policy Characteristics'!G:G,MATCH($C577,'Policy Characteristics'!$C:$C,0))),"",INDEX('Policy Characteristics'!G:G,MATCH($C577,'Policy Characteristics'!$C:$C,0)))</f>
        <v>0.5</v>
      </c>
      <c r="N577" s="215">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7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14" t="s">
        <v>1321</v>
      </c>
      <c r="E578" s="214"/>
      <c r="F578" s="58" t="s">
        <v>1283</v>
      </c>
      <c r="G578" s="216"/>
      <c r="H578" s="158">
        <v>1558</v>
      </c>
      <c r="I578" s="159" t="s">
        <v>2434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15">
        <f>IF(ISBLANK(INDEX('Policy Characteristics'!F:F,MATCH($C578,'Policy Characteristics'!$C:$C,0))),"",INDEX('Policy Characteristics'!F:F,MATCH($C578,'Policy Characteristics'!$C:$C,0)))</f>
        <v>0</v>
      </c>
      <c r="M578" s="215">
        <f>IF(ISBLANK(INDEX('Policy Characteristics'!G:G,MATCH($C578,'Policy Characteristics'!$C:$C,0))),"",INDEX('Policy Characteristics'!G:G,MATCH($C578,'Policy Characteristics'!$C:$C,0)))</f>
        <v>0.5</v>
      </c>
      <c r="N578" s="215">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7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14" t="s">
        <v>1322</v>
      </c>
      <c r="E579" s="214"/>
      <c r="F579" s="58" t="s">
        <v>1284</v>
      </c>
      <c r="G579" s="216"/>
      <c r="H579" s="158">
        <v>1559</v>
      </c>
      <c r="I579" s="159" t="s">
        <v>2434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15">
        <f>IF(ISBLANK(INDEX('Policy Characteristics'!F:F,MATCH($C579,'Policy Characteristics'!$C:$C,0))),"",INDEX('Policy Characteristics'!F:F,MATCH($C579,'Policy Characteristics'!$C:$C,0)))</f>
        <v>0</v>
      </c>
      <c r="M579" s="215">
        <f>IF(ISBLANK(INDEX('Policy Characteristics'!G:G,MATCH($C579,'Policy Characteristics'!$C:$C,0))),"",INDEX('Policy Characteristics'!G:G,MATCH($C579,'Policy Characteristics'!$C:$C,0)))</f>
        <v>0.5</v>
      </c>
      <c r="N579" s="215">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7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14" t="s">
        <v>1323</v>
      </c>
      <c r="E580" s="214"/>
      <c r="F580" s="58" t="s">
        <v>1326</v>
      </c>
      <c r="G580" s="216"/>
      <c r="H580" s="158">
        <v>1560</v>
      </c>
      <c r="I580" s="159" t="s">
        <v>2434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15">
        <f>IF(ISBLANK(INDEX('Policy Characteristics'!F:F,MATCH($C580,'Policy Characteristics'!$C:$C,0))),"",INDEX('Policy Characteristics'!F:F,MATCH($C580,'Policy Characteristics'!$C:$C,0)))</f>
        <v>0</v>
      </c>
      <c r="M580" s="215">
        <f>IF(ISBLANK(INDEX('Policy Characteristics'!G:G,MATCH($C580,'Policy Characteristics'!$C:$C,0))),"",INDEX('Policy Characteristics'!G:G,MATCH($C580,'Policy Characteristics'!$C:$C,0)))</f>
        <v>0.5</v>
      </c>
      <c r="N580" s="215">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7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14" t="s">
        <v>1324</v>
      </c>
      <c r="E581" s="214"/>
      <c r="F581" s="58" t="s">
        <v>1285</v>
      </c>
      <c r="G581" s="216"/>
      <c r="H581" s="158">
        <v>1561</v>
      </c>
      <c r="I581" s="159" t="s">
        <v>2434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15">
        <f>IF(ISBLANK(INDEX('Policy Characteristics'!F:F,MATCH($C581,'Policy Characteristics'!$C:$C,0))),"",INDEX('Policy Characteristics'!F:F,MATCH($C581,'Policy Characteristics'!$C:$C,0)))</f>
        <v>0</v>
      </c>
      <c r="M581" s="215">
        <f>IF(ISBLANK(INDEX('Policy Characteristics'!G:G,MATCH($C581,'Policy Characteristics'!$C:$C,0))),"",INDEX('Policy Characteristics'!G:G,MATCH($C581,'Policy Characteristics'!$C:$C,0)))</f>
        <v>0.5</v>
      </c>
      <c r="N581" s="215">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75">
      <c r="A582" s="76" t="str">
        <f>IF(ISBLANK(INDEX('Policy Characteristics'!A:A,MATCH($C582,'Policy Characteristics'!$C:$C,0))),"",INDEX('Policy Characteristics'!A:A,MATCH($C582,'Policy Characteristics'!$C:$C,0)))</f>
        <v>Industry</v>
      </c>
      <c r="B582" s="200"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01" t="s">
        <v>44</v>
      </c>
      <c r="J582" s="202"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05">
        <f>IF(ISBLANK(INDEX('Policy Characteristics'!F:F,MATCH($C582,'Policy Characteristics'!$C:$C,0))),"",INDEX('Policy Characteristics'!F:F,MATCH($C582,'Policy Characteristics'!$C:$C,0)))</f>
        <v>0</v>
      </c>
      <c r="M582" s="205">
        <f>IF(ISBLANK(INDEX('Policy Characteristics'!G:G,MATCH($C582,'Policy Characteristics'!$C:$C,0))),"",INDEX('Policy Characteristics'!G:G,MATCH($C582,'Policy Characteristics'!$C:$C,0)))</f>
        <v>1</v>
      </c>
      <c r="N582" s="205">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75">
      <c r="A583" s="76" t="str">
        <f>IF(ISBLANK(INDEX('Policy Characteristics'!A:A,MATCH($C583,'Policy Characteristics'!$C:$C,0))),"",INDEX('Policy Characteristics'!A:A,MATCH($C583,'Policy Characteristics'!$C:$C,0)))</f>
        <v>Industry</v>
      </c>
      <c r="B583" s="200"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01" t="s">
        <v>44</v>
      </c>
      <c r="J583" s="202"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05">
        <f>IF(ISBLANK(INDEX('Policy Characteristics'!F:F,MATCH($C583,'Policy Characteristics'!$C:$C,0))),"",INDEX('Policy Characteristics'!F:F,MATCH($C583,'Policy Characteristics'!$C:$C,0)))</f>
        <v>0</v>
      </c>
      <c r="M583" s="205">
        <f>IF(ISBLANK(INDEX('Policy Characteristics'!G:G,MATCH($C583,'Policy Characteristics'!$C:$C,0))),"",INDEX('Policy Characteristics'!G:G,MATCH($C583,'Policy Characteristics'!$C:$C,0)))</f>
        <v>1</v>
      </c>
      <c r="N583" s="205">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75">
      <c r="A584" s="76" t="str">
        <f>IF(ISBLANK(INDEX('Policy Characteristics'!A:A,MATCH($C584,'Policy Characteristics'!$C:$C,0))),"",INDEX('Policy Characteristics'!A:A,MATCH($C584,'Policy Characteristics'!$C:$C,0)))</f>
        <v>Industry</v>
      </c>
      <c r="B584" s="200"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01" t="s">
        <v>44</v>
      </c>
      <c r="J584" s="202"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05">
        <f>IF(ISBLANK(INDEX('Policy Characteristics'!F:F,MATCH($C584,'Policy Characteristics'!$C:$C,0))),"",INDEX('Policy Characteristics'!F:F,MATCH($C584,'Policy Characteristics'!$C:$C,0)))</f>
        <v>0</v>
      </c>
      <c r="M584" s="205">
        <f>IF(ISBLANK(INDEX('Policy Characteristics'!G:G,MATCH($C584,'Policy Characteristics'!$C:$C,0))),"",INDEX('Policy Characteristics'!G:G,MATCH($C584,'Policy Characteristics'!$C:$C,0)))</f>
        <v>1</v>
      </c>
      <c r="N584" s="205">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75">
      <c r="A585" s="76" t="str">
        <f>IF(ISBLANK(INDEX('Policy Characteristics'!A:A,MATCH($C585,'Policy Characteristics'!$C:$C,0))),"",INDEX('Policy Characteristics'!A:A,MATCH($C585,'Policy Characteristics'!$C:$C,0)))</f>
        <v>Industry</v>
      </c>
      <c r="B585" s="200"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01" t="s">
        <v>44</v>
      </c>
      <c r="J585" s="202"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05">
        <f>IF(ISBLANK(INDEX('Policy Characteristics'!F:F,MATCH($C585,'Policy Characteristics'!$C:$C,0))),"",INDEX('Policy Characteristics'!F:F,MATCH($C585,'Policy Characteristics'!$C:$C,0)))</f>
        <v>0</v>
      </c>
      <c r="M585" s="205">
        <f>IF(ISBLANK(INDEX('Policy Characteristics'!G:G,MATCH($C585,'Policy Characteristics'!$C:$C,0))),"",INDEX('Policy Characteristics'!G:G,MATCH($C585,'Policy Characteristics'!$C:$C,0)))</f>
        <v>1</v>
      </c>
      <c r="N585" s="205">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75">
      <c r="A586" s="76" t="str">
        <f>IF(ISBLANK(INDEX('Policy Characteristics'!A:A,MATCH($C586,'Policy Characteristics'!$C:$C,0))),"",INDEX('Policy Characteristics'!A:A,MATCH($C586,'Policy Characteristics'!$C:$C,0)))</f>
        <v>Industry</v>
      </c>
      <c r="B586" s="200"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01" t="s">
        <v>44</v>
      </c>
      <c r="J586" s="202"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05">
        <f>IF(ISBLANK(INDEX('Policy Characteristics'!F:F,MATCH($C586,'Policy Characteristics'!$C:$C,0))),"",INDEX('Policy Characteristics'!F:F,MATCH($C586,'Policy Characteristics'!$C:$C,0)))</f>
        <v>0</v>
      </c>
      <c r="M586" s="205">
        <f>IF(ISBLANK(INDEX('Policy Characteristics'!G:G,MATCH($C586,'Policy Characteristics'!$C:$C,0))),"",INDEX('Policy Characteristics'!G:G,MATCH($C586,'Policy Characteristics'!$C:$C,0)))</f>
        <v>1</v>
      </c>
      <c r="N586" s="205">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75">
      <c r="A587" s="76" t="str">
        <f>IF(ISBLANK(INDEX('Policy Characteristics'!A:A,MATCH($C587,'Policy Characteristics'!$C:$C,0))),"",INDEX('Policy Characteristics'!A:A,MATCH($C587,'Policy Characteristics'!$C:$C,0)))</f>
        <v>Industry</v>
      </c>
      <c r="B587" s="200"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01" t="s">
        <v>44</v>
      </c>
      <c r="J587" s="202"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05">
        <f>IF(ISBLANK(INDEX('Policy Characteristics'!F:F,MATCH($C587,'Policy Characteristics'!$C:$C,0))),"",INDEX('Policy Characteristics'!F:F,MATCH($C587,'Policy Characteristics'!$C:$C,0)))</f>
        <v>0</v>
      </c>
      <c r="M587" s="205">
        <f>IF(ISBLANK(INDEX('Policy Characteristics'!G:G,MATCH($C587,'Policy Characteristics'!$C:$C,0))),"",INDEX('Policy Characteristics'!G:G,MATCH($C587,'Policy Characteristics'!$C:$C,0)))</f>
        <v>1</v>
      </c>
      <c r="N587" s="205">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75">
      <c r="A588" s="76" t="str">
        <f>IF(ISBLANK(INDEX('Policy Characteristics'!A:A,MATCH($C588,'Policy Characteristics'!$C:$C,0))),"",INDEX('Policy Characteristics'!A:A,MATCH($C588,'Policy Characteristics'!$C:$C,0)))</f>
        <v>Industry</v>
      </c>
      <c r="B588" s="200"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01" t="s">
        <v>44</v>
      </c>
      <c r="J588" s="202"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05">
        <f>IF(ISBLANK(INDEX('Policy Characteristics'!F:F,MATCH($C588,'Policy Characteristics'!$C:$C,0))),"",INDEX('Policy Characteristics'!F:F,MATCH($C588,'Policy Characteristics'!$C:$C,0)))</f>
        <v>0</v>
      </c>
      <c r="M588" s="205">
        <f>IF(ISBLANK(INDEX('Policy Characteristics'!G:G,MATCH($C588,'Policy Characteristics'!$C:$C,0))),"",INDEX('Policy Characteristics'!G:G,MATCH($C588,'Policy Characteristics'!$C:$C,0)))</f>
        <v>1</v>
      </c>
      <c r="N588" s="205">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75">
      <c r="A589" s="76" t="str">
        <f>IF(ISBLANK(INDEX('Policy Characteristics'!A:A,MATCH($C589,'Policy Characteristics'!$C:$C,0))),"",INDEX('Policy Characteristics'!A:A,MATCH($C589,'Policy Characteristics'!$C:$C,0)))</f>
        <v>Industry</v>
      </c>
      <c r="B589" s="200"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01" t="s">
        <v>44</v>
      </c>
      <c r="J589" s="202"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05">
        <f>IF(ISBLANK(INDEX('Policy Characteristics'!F:F,MATCH($C589,'Policy Characteristics'!$C:$C,0))),"",INDEX('Policy Characteristics'!F:F,MATCH($C589,'Policy Characteristics'!$C:$C,0)))</f>
        <v>0</v>
      </c>
      <c r="M589" s="205">
        <f>IF(ISBLANK(INDEX('Policy Characteristics'!G:G,MATCH($C589,'Policy Characteristics'!$C:$C,0))),"",INDEX('Policy Characteristics'!G:G,MATCH($C589,'Policy Characteristics'!$C:$C,0)))</f>
        <v>1</v>
      </c>
      <c r="N589" s="205">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75">
      <c r="A590" s="76" t="str">
        <f>IF(ISBLANK(INDEX('Policy Characteristics'!A:A,MATCH($C590,'Policy Characteristics'!$C:$C,0))),"",INDEX('Policy Characteristics'!A:A,MATCH($C590,'Policy Characteristics'!$C:$C,0)))</f>
        <v>Industry</v>
      </c>
      <c r="B590" s="200"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13" t="s">
        <v>43</v>
      </c>
      <c r="J590" s="202"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05">
        <f>IF(ISBLANK(INDEX('Policy Characteristics'!F:F,MATCH($C590,'Policy Characteristics'!$C:$C,0))),"",INDEX('Policy Characteristics'!F:F,MATCH($C590,'Policy Characteristics'!$C:$C,0)))</f>
        <v>0</v>
      </c>
      <c r="M590" s="205">
        <f>IF(ISBLANK(INDEX('Policy Characteristics'!G:G,MATCH($C590,'Policy Characteristics'!$C:$C,0))),"",INDEX('Policy Characteristics'!G:G,MATCH($C590,'Policy Characteristics'!$C:$C,0)))</f>
        <v>1</v>
      </c>
      <c r="N590" s="205">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75">
      <c r="A591" s="76" t="str">
        <f>IF(ISBLANK(INDEX('Policy Characteristics'!A:A,MATCH($C591,'Policy Characteristics'!$C:$C,0))),"",INDEX('Policy Characteristics'!A:A,MATCH($C591,'Policy Characteristics'!$C:$C,0)))</f>
        <v>Industry</v>
      </c>
      <c r="B591" s="200"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01" t="s">
        <v>44</v>
      </c>
      <c r="J591" s="202"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05">
        <f>IF(ISBLANK(INDEX('Policy Characteristics'!F:F,MATCH($C591,'Policy Characteristics'!$C:$C,0))),"",INDEX('Policy Characteristics'!F:F,MATCH($C591,'Policy Characteristics'!$C:$C,0)))</f>
        <v>0</v>
      </c>
      <c r="M591" s="205">
        <f>IF(ISBLANK(INDEX('Policy Characteristics'!G:G,MATCH($C591,'Policy Characteristics'!$C:$C,0))),"",INDEX('Policy Characteristics'!G:G,MATCH($C591,'Policy Characteristics'!$C:$C,0)))</f>
        <v>1</v>
      </c>
      <c r="N591" s="205">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75">
      <c r="A592" s="76" t="str">
        <f>IF(ISBLANK(INDEX('Policy Characteristics'!A:A,MATCH($C592,'Policy Characteristics'!$C:$C,0))),"",INDEX('Policy Characteristics'!A:A,MATCH($C592,'Policy Characteristics'!$C:$C,0)))</f>
        <v>Industry</v>
      </c>
      <c r="B592" s="200"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13" t="s">
        <v>43</v>
      </c>
      <c r="J592" s="202"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05">
        <f>IF(ISBLANK(INDEX('Policy Characteristics'!F:F,MATCH($C592,'Policy Characteristics'!$C:$C,0))),"",INDEX('Policy Characteristics'!F:F,MATCH($C592,'Policy Characteristics'!$C:$C,0)))</f>
        <v>0</v>
      </c>
      <c r="M592" s="205">
        <f>IF(ISBLANK(INDEX('Policy Characteristics'!G:G,MATCH($C592,'Policy Characteristics'!$C:$C,0))),"",INDEX('Policy Characteristics'!G:G,MATCH($C592,'Policy Characteristics'!$C:$C,0)))</f>
        <v>1</v>
      </c>
      <c r="N592" s="205">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75">
      <c r="A593" s="76" t="str">
        <f>IF(ISBLANK(INDEX('Policy Characteristics'!A:A,MATCH($C593,'Policy Characteristics'!$C:$C,0))),"",INDEX('Policy Characteristics'!A:A,MATCH($C593,'Policy Characteristics'!$C:$C,0)))</f>
        <v>Industry</v>
      </c>
      <c r="B593" s="200"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01" t="s">
        <v>44</v>
      </c>
      <c r="J593" s="202"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05">
        <f>IF(ISBLANK(INDEX('Policy Characteristics'!F:F,MATCH($C593,'Policy Characteristics'!$C:$C,0))),"",INDEX('Policy Characteristics'!F:F,MATCH($C593,'Policy Characteristics'!$C:$C,0)))</f>
        <v>0</v>
      </c>
      <c r="M593" s="205">
        <f>IF(ISBLANK(INDEX('Policy Characteristics'!G:G,MATCH($C593,'Policy Characteristics'!$C:$C,0))),"",INDEX('Policy Characteristics'!G:G,MATCH($C593,'Policy Characteristics'!$C:$C,0)))</f>
        <v>1</v>
      </c>
      <c r="N593" s="205">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75">
      <c r="A594" s="76" t="str">
        <f>IF(ISBLANK(INDEX('Policy Characteristics'!A:A,MATCH($C594,'Policy Characteristics'!$C:$C,0))),"",INDEX('Policy Characteristics'!A:A,MATCH($C594,'Policy Characteristics'!$C:$C,0)))</f>
        <v>Industry</v>
      </c>
      <c r="B594" s="200"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13" t="s">
        <v>43</v>
      </c>
      <c r="J594" s="202"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05">
        <f>IF(ISBLANK(INDEX('Policy Characteristics'!F:F,MATCH($C594,'Policy Characteristics'!$C:$C,0))),"",INDEX('Policy Characteristics'!F:F,MATCH($C594,'Policy Characteristics'!$C:$C,0)))</f>
        <v>0</v>
      </c>
      <c r="M594" s="205">
        <f>IF(ISBLANK(INDEX('Policy Characteristics'!G:G,MATCH($C594,'Policy Characteristics'!$C:$C,0))),"",INDEX('Policy Characteristics'!G:G,MATCH($C594,'Policy Characteristics'!$C:$C,0)))</f>
        <v>1</v>
      </c>
      <c r="N594" s="205">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75">
      <c r="A595" s="76" t="str">
        <f>IF(ISBLANK(INDEX('Policy Characteristics'!A:A,MATCH($C595,'Policy Characteristics'!$C:$C,0))),"",INDEX('Policy Characteristics'!A:A,MATCH($C595,'Policy Characteristics'!$C:$C,0)))</f>
        <v>Industry</v>
      </c>
      <c r="B595" s="200"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01" t="s">
        <v>44</v>
      </c>
      <c r="J595" s="202"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05">
        <f>IF(ISBLANK(INDEX('Policy Characteristics'!F:F,MATCH($C595,'Policy Characteristics'!$C:$C,0))),"",INDEX('Policy Characteristics'!F:F,MATCH($C595,'Policy Characteristics'!$C:$C,0)))</f>
        <v>0</v>
      </c>
      <c r="M595" s="205">
        <f>IF(ISBLANK(INDEX('Policy Characteristics'!G:G,MATCH($C595,'Policy Characteristics'!$C:$C,0))),"",INDEX('Policy Characteristics'!G:G,MATCH($C595,'Policy Characteristics'!$C:$C,0)))</f>
        <v>1</v>
      </c>
      <c r="N595" s="205">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75">
      <c r="A596" s="76" t="str">
        <f>IF(ISBLANK(INDEX('Policy Characteristics'!A:A,MATCH($C596,'Policy Characteristics'!$C:$C,0))),"",INDEX('Policy Characteristics'!A:A,MATCH($C596,'Policy Characteristics'!$C:$C,0)))</f>
        <v>Industry</v>
      </c>
      <c r="B596" s="200"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13" t="s">
        <v>43</v>
      </c>
      <c r="J596" s="202"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05">
        <f>IF(ISBLANK(INDEX('Policy Characteristics'!F:F,MATCH($C596,'Policy Characteristics'!$C:$C,0))),"",INDEX('Policy Characteristics'!F:F,MATCH($C596,'Policy Characteristics'!$C:$C,0)))</f>
        <v>0</v>
      </c>
      <c r="M596" s="205">
        <f>IF(ISBLANK(INDEX('Policy Characteristics'!G:G,MATCH($C596,'Policy Characteristics'!$C:$C,0))),"",INDEX('Policy Characteristics'!G:G,MATCH($C596,'Policy Characteristics'!$C:$C,0)))</f>
        <v>1</v>
      </c>
      <c r="N596" s="205">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75">
      <c r="A597" s="76" t="str">
        <f>IF(ISBLANK(INDEX('Policy Characteristics'!A:A,MATCH($C597,'Policy Characteristics'!$C:$C,0))),"",INDEX('Policy Characteristics'!A:A,MATCH($C597,'Policy Characteristics'!$C:$C,0)))</f>
        <v>Industry</v>
      </c>
      <c r="B597" s="200"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01" t="s">
        <v>44</v>
      </c>
      <c r="J597" s="202"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05">
        <f>IF(ISBLANK(INDEX('Policy Characteristics'!F:F,MATCH($C597,'Policy Characteristics'!$C:$C,0))),"",INDEX('Policy Characteristics'!F:F,MATCH($C597,'Policy Characteristics'!$C:$C,0)))</f>
        <v>0</v>
      </c>
      <c r="M597" s="205">
        <f>IF(ISBLANK(INDEX('Policy Characteristics'!G:G,MATCH($C597,'Policy Characteristics'!$C:$C,0))),"",INDEX('Policy Characteristics'!G:G,MATCH($C597,'Policy Characteristics'!$C:$C,0)))</f>
        <v>1</v>
      </c>
      <c r="N597" s="205">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75">
      <c r="A598" s="76" t="str">
        <f>IF(ISBLANK(INDEX('Policy Characteristics'!A:A,MATCH($C598,'Policy Characteristics'!$C:$C,0))),"",INDEX('Policy Characteristics'!A:A,MATCH($C598,'Policy Characteristics'!$C:$C,0)))</f>
        <v>Industry</v>
      </c>
      <c r="B598" s="200"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13" t="s">
        <v>43</v>
      </c>
      <c r="J598" s="202"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05">
        <f>IF(ISBLANK(INDEX('Policy Characteristics'!F:F,MATCH($C598,'Policy Characteristics'!$C:$C,0))),"",INDEX('Policy Characteristics'!F:F,MATCH($C598,'Policy Characteristics'!$C:$C,0)))</f>
        <v>0</v>
      </c>
      <c r="M598" s="205">
        <f>IF(ISBLANK(INDEX('Policy Characteristics'!G:G,MATCH($C598,'Policy Characteristics'!$C:$C,0))),"",INDEX('Policy Characteristics'!G:G,MATCH($C598,'Policy Characteristics'!$C:$C,0)))</f>
        <v>1</v>
      </c>
      <c r="N598" s="205">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75">
      <c r="A599" s="76" t="str">
        <f>IF(ISBLANK(INDEX('Policy Characteristics'!A:A,MATCH($C599,'Policy Characteristics'!$C:$C,0))),"",INDEX('Policy Characteristics'!A:A,MATCH($C599,'Policy Characteristics'!$C:$C,0)))</f>
        <v>Industry</v>
      </c>
      <c r="B599" s="200"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01" t="s">
        <v>43</v>
      </c>
      <c r="J599" s="202"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05">
        <f>IF(ISBLANK(INDEX('Policy Characteristics'!F:F,MATCH($C599,'Policy Characteristics'!$C:$C,0))),"",INDEX('Policy Characteristics'!F:F,MATCH($C599,'Policy Characteristics'!$C:$C,0)))</f>
        <v>0</v>
      </c>
      <c r="M599" s="205">
        <f>IF(ISBLANK(INDEX('Policy Characteristics'!G:G,MATCH($C599,'Policy Characteristics'!$C:$C,0))),"",INDEX('Policy Characteristics'!G:G,MATCH($C599,'Policy Characteristics'!$C:$C,0)))</f>
        <v>1</v>
      </c>
      <c r="N599" s="205">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75">
      <c r="A600" s="76" t="str">
        <f>IF(ISBLANK(INDEX('Policy Characteristics'!A:A,MATCH($C600,'Policy Characteristics'!$C:$C,0))),"",INDEX('Policy Characteristics'!A:A,MATCH($C600,'Policy Characteristics'!$C:$C,0)))</f>
        <v>Industry</v>
      </c>
      <c r="B600" s="200"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13" t="s">
        <v>43</v>
      </c>
      <c r="J600" s="202"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05">
        <f>IF(ISBLANK(INDEX('Policy Characteristics'!F:F,MATCH($C600,'Policy Characteristics'!$C:$C,0))),"",INDEX('Policy Characteristics'!F:F,MATCH($C600,'Policy Characteristics'!$C:$C,0)))</f>
        <v>0</v>
      </c>
      <c r="M600" s="205">
        <f>IF(ISBLANK(INDEX('Policy Characteristics'!G:G,MATCH($C600,'Policy Characteristics'!$C:$C,0))),"",INDEX('Policy Characteristics'!G:G,MATCH($C600,'Policy Characteristics'!$C:$C,0)))</f>
        <v>1</v>
      </c>
      <c r="N600" s="205">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75">
      <c r="A601" s="76" t="str">
        <f>IF(ISBLANK(INDEX('Policy Characteristics'!A:A,MATCH($C601,'Policy Characteristics'!$C:$C,0))),"",INDEX('Policy Characteristics'!A:A,MATCH($C601,'Policy Characteristics'!$C:$C,0)))</f>
        <v>Industry</v>
      </c>
      <c r="B601" s="200"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13" t="s">
        <v>43</v>
      </c>
      <c r="J601" s="202"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05">
        <f>IF(ISBLANK(INDEX('Policy Characteristics'!F:F,MATCH($C601,'Policy Characteristics'!$C:$C,0))),"",INDEX('Policy Characteristics'!F:F,MATCH($C601,'Policy Characteristics'!$C:$C,0)))</f>
        <v>0</v>
      </c>
      <c r="M601" s="205">
        <f>IF(ISBLANK(INDEX('Policy Characteristics'!G:G,MATCH($C601,'Policy Characteristics'!$C:$C,0))),"",INDEX('Policy Characteristics'!G:G,MATCH($C601,'Policy Characteristics'!$C:$C,0)))</f>
        <v>1</v>
      </c>
      <c r="N601" s="205">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75">
      <c r="A602" s="76" t="str">
        <f>IF(ISBLANK(INDEX('Policy Characteristics'!A:A,MATCH($C602,'Policy Characteristics'!$C:$C,0))),"",INDEX('Policy Characteristics'!A:A,MATCH($C602,'Policy Characteristics'!$C:$C,0)))</f>
        <v>Industry</v>
      </c>
      <c r="B602" s="200"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13" t="s">
        <v>43</v>
      </c>
      <c r="J602" s="202"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05">
        <f>IF(ISBLANK(INDEX('Policy Characteristics'!F:F,MATCH($C602,'Policy Characteristics'!$C:$C,0))),"",INDEX('Policy Characteristics'!F:F,MATCH($C602,'Policy Characteristics'!$C:$C,0)))</f>
        <v>0</v>
      </c>
      <c r="M602" s="205">
        <f>IF(ISBLANK(INDEX('Policy Characteristics'!G:G,MATCH($C602,'Policy Characteristics'!$C:$C,0))),"",INDEX('Policy Characteristics'!G:G,MATCH($C602,'Policy Characteristics'!$C:$C,0)))</f>
        <v>1</v>
      </c>
      <c r="N602" s="205">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75">
      <c r="A603" s="76" t="str">
        <f>IF(ISBLANK(INDEX('Policy Characteristics'!A:A,MATCH($C603,'Policy Characteristics'!$C:$C,0))),"",INDEX('Policy Characteristics'!A:A,MATCH($C603,'Policy Characteristics'!$C:$C,0)))</f>
        <v>Industry</v>
      </c>
      <c r="B603" s="200"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01" t="s">
        <v>44</v>
      </c>
      <c r="J603" s="202"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05">
        <f>IF(ISBLANK(INDEX('Policy Characteristics'!F:F,MATCH($C603,'Policy Characteristics'!$C:$C,0))),"",INDEX('Policy Characteristics'!F:F,MATCH($C603,'Policy Characteristics'!$C:$C,0)))</f>
        <v>0</v>
      </c>
      <c r="M603" s="205">
        <f>IF(ISBLANK(INDEX('Policy Characteristics'!G:G,MATCH($C603,'Policy Characteristics'!$C:$C,0))),"",INDEX('Policy Characteristics'!G:G,MATCH($C603,'Policy Characteristics'!$C:$C,0)))</f>
        <v>1</v>
      </c>
      <c r="N603" s="205">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75">
      <c r="A604" s="76" t="str">
        <f>IF(ISBLANK(INDEX('Policy Characteristics'!A:A,MATCH($C604,'Policy Characteristics'!$C:$C,0))),"",INDEX('Policy Characteristics'!A:A,MATCH($C604,'Policy Characteristics'!$C:$C,0)))</f>
        <v>Industry</v>
      </c>
      <c r="B604" s="200"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13" t="s">
        <v>43</v>
      </c>
      <c r="J604" s="202"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05">
        <f>IF(ISBLANK(INDEX('Policy Characteristics'!F:F,MATCH($C604,'Policy Characteristics'!$C:$C,0))),"",INDEX('Policy Characteristics'!F:F,MATCH($C604,'Policy Characteristics'!$C:$C,0)))</f>
        <v>0</v>
      </c>
      <c r="M604" s="205">
        <f>IF(ISBLANK(INDEX('Policy Characteristics'!G:G,MATCH($C604,'Policy Characteristics'!$C:$C,0))),"",INDEX('Policy Characteristics'!G:G,MATCH($C604,'Policy Characteristics'!$C:$C,0)))</f>
        <v>1</v>
      </c>
      <c r="N604" s="205">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75">
      <c r="A605" s="76" t="str">
        <f>IF(ISBLANK(INDEX('Policy Characteristics'!A:A,MATCH($C605,'Policy Characteristics'!$C:$C,0))),"",INDEX('Policy Characteristics'!A:A,MATCH($C605,'Policy Characteristics'!$C:$C,0)))</f>
        <v>Industry</v>
      </c>
      <c r="B605" s="200"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01" t="s">
        <v>44</v>
      </c>
      <c r="J605" s="202"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05">
        <f>IF(ISBLANK(INDEX('Policy Characteristics'!F:F,MATCH($C605,'Policy Characteristics'!$C:$C,0))),"",INDEX('Policy Characteristics'!F:F,MATCH($C605,'Policy Characteristics'!$C:$C,0)))</f>
        <v>0</v>
      </c>
      <c r="M605" s="205">
        <f>IF(ISBLANK(INDEX('Policy Characteristics'!G:G,MATCH($C605,'Policy Characteristics'!$C:$C,0))),"",INDEX('Policy Characteristics'!G:G,MATCH($C605,'Policy Characteristics'!$C:$C,0)))</f>
        <v>1</v>
      </c>
      <c r="N605" s="205">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75">
      <c r="A606" s="76" t="str">
        <f>IF(ISBLANK(INDEX('Policy Characteristics'!A:A,MATCH($C606,'Policy Characteristics'!$C:$C,0))),"",INDEX('Policy Characteristics'!A:A,MATCH($C606,'Policy Characteristics'!$C:$C,0)))</f>
        <v>Industry</v>
      </c>
      <c r="B606" s="200"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13" t="s">
        <v>43</v>
      </c>
      <c r="J606" s="202"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05">
        <f>IF(ISBLANK(INDEX('Policy Characteristics'!F:F,MATCH($C606,'Policy Characteristics'!$C:$C,0))),"",INDEX('Policy Characteristics'!F:F,MATCH($C606,'Policy Characteristics'!$C:$C,0)))</f>
        <v>0</v>
      </c>
      <c r="M606" s="205">
        <f>IF(ISBLANK(INDEX('Policy Characteristics'!G:G,MATCH($C606,'Policy Characteristics'!$C:$C,0))),"",INDEX('Policy Characteristics'!G:G,MATCH($C606,'Policy Characteristics'!$C:$C,0)))</f>
        <v>1</v>
      </c>
      <c r="N606" s="205">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75">
      <c r="A607" s="76" t="str">
        <f>IF(ISBLANK(INDEX('Policy Characteristics'!A:A,MATCH($C607,'Policy Characteristics'!$C:$C,0))),"",INDEX('Policy Characteristics'!A:A,MATCH($C607,'Policy Characteristics'!$C:$C,0)))</f>
        <v>Industry</v>
      </c>
      <c r="B607" s="200"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13" t="s">
        <v>43</v>
      </c>
      <c r="J607" s="202"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05">
        <f>IF(ISBLANK(INDEX('Policy Characteristics'!F:F,MATCH($C607,'Policy Characteristics'!$C:$C,0))),"",INDEX('Policy Characteristics'!F:F,MATCH($C607,'Policy Characteristics'!$C:$C,0)))</f>
        <v>0</v>
      </c>
      <c r="M607" s="205">
        <f>IF(ISBLANK(INDEX('Policy Characteristics'!G:G,MATCH($C607,'Policy Characteristics'!$C:$C,0))),"",INDEX('Policy Characteristics'!G:G,MATCH($C607,'Policy Characteristics'!$C:$C,0)))</f>
        <v>1</v>
      </c>
      <c r="N607" s="205">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75">
      <c r="A608" s="76" t="str">
        <f>IF(ISBLANK(INDEX('Policy Characteristics'!A:A,MATCH($C608,'Policy Characteristics'!$C:$C,0))),"",INDEX('Policy Characteristics'!A:A,MATCH($C608,'Policy Characteristics'!$C:$C,0)))</f>
        <v>Industry</v>
      </c>
      <c r="B608" s="200"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13" t="s">
        <v>43</v>
      </c>
      <c r="J608" s="202"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05">
        <f>IF(ISBLANK(INDEX('Policy Characteristics'!F:F,MATCH($C608,'Policy Characteristics'!$C:$C,0))),"",INDEX('Policy Characteristics'!F:F,MATCH($C608,'Policy Characteristics'!$C:$C,0)))</f>
        <v>0</v>
      </c>
      <c r="M608" s="205">
        <f>IF(ISBLANK(INDEX('Policy Characteristics'!G:G,MATCH($C608,'Policy Characteristics'!$C:$C,0))),"",INDEX('Policy Characteristics'!G:G,MATCH($C608,'Policy Characteristics'!$C:$C,0)))</f>
        <v>1</v>
      </c>
      <c r="N608" s="205">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75">
      <c r="A609" s="76" t="str">
        <f>IF(ISBLANK(INDEX('Policy Characteristics'!A:A,MATCH($C609,'Policy Characteristics'!$C:$C,0))),"",INDEX('Policy Characteristics'!A:A,MATCH($C609,'Policy Characteristics'!$C:$C,0)))</f>
        <v>Industry</v>
      </c>
      <c r="B609" s="200"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13" t="s">
        <v>43</v>
      </c>
      <c r="J609" s="202"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05">
        <f>IF(ISBLANK(INDEX('Policy Characteristics'!F:F,MATCH($C609,'Policy Characteristics'!$C:$C,0))),"",INDEX('Policy Characteristics'!F:F,MATCH($C609,'Policy Characteristics'!$C:$C,0)))</f>
        <v>0</v>
      </c>
      <c r="M609" s="205">
        <f>IF(ISBLANK(INDEX('Policy Characteristics'!G:G,MATCH($C609,'Policy Characteristics'!$C:$C,0))),"",INDEX('Policy Characteristics'!G:G,MATCH($C609,'Policy Characteristics'!$C:$C,0)))</f>
        <v>1</v>
      </c>
      <c r="N609" s="205">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75">
      <c r="A610" s="76" t="str">
        <f>IF(ISBLANK(INDEX('Policy Characteristics'!A:A,MATCH($C610,'Policy Characteristics'!$C:$C,0))),"",INDEX('Policy Characteristics'!A:A,MATCH($C610,'Policy Characteristics'!$C:$C,0)))</f>
        <v>Industry</v>
      </c>
      <c r="B610" s="200"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13" t="s">
        <v>43</v>
      </c>
      <c r="J610" s="202"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05">
        <f>IF(ISBLANK(INDEX('Policy Characteristics'!F:F,MATCH($C610,'Policy Characteristics'!$C:$C,0))),"",INDEX('Policy Characteristics'!F:F,MATCH($C610,'Policy Characteristics'!$C:$C,0)))</f>
        <v>0</v>
      </c>
      <c r="M610" s="205">
        <f>IF(ISBLANK(INDEX('Policy Characteristics'!G:G,MATCH($C610,'Policy Characteristics'!$C:$C,0))),"",INDEX('Policy Characteristics'!G:G,MATCH($C610,'Policy Characteristics'!$C:$C,0)))</f>
        <v>1</v>
      </c>
      <c r="N610" s="205">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75">
      <c r="A611" s="76" t="str">
        <f>IF(ISBLANK(INDEX('Policy Characteristics'!A:A,MATCH($C611,'Policy Characteristics'!$C:$C,0))),"",INDEX('Policy Characteristics'!A:A,MATCH($C611,'Policy Characteristics'!$C:$C,0)))</f>
        <v>Industry</v>
      </c>
      <c r="B611" s="200"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01" t="s">
        <v>44</v>
      </c>
      <c r="J611" s="202"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05">
        <f>IF(ISBLANK(INDEX('Policy Characteristics'!F:F,MATCH($C611,'Policy Characteristics'!$C:$C,0))),"",INDEX('Policy Characteristics'!F:F,MATCH($C611,'Policy Characteristics'!$C:$C,0)))</f>
        <v>0</v>
      </c>
      <c r="M611" s="205">
        <f>IF(ISBLANK(INDEX('Policy Characteristics'!G:G,MATCH($C611,'Policy Characteristics'!$C:$C,0))),"",INDEX('Policy Characteristics'!G:G,MATCH($C611,'Policy Characteristics'!$C:$C,0)))</f>
        <v>1</v>
      </c>
      <c r="N611" s="205">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75">
      <c r="A612" s="76" t="str">
        <f>IF(ISBLANK(INDEX('Policy Characteristics'!A:A,MATCH($C612,'Policy Characteristics'!$C:$C,0))),"",INDEX('Policy Characteristics'!A:A,MATCH($C612,'Policy Characteristics'!$C:$C,0)))</f>
        <v>Industry</v>
      </c>
      <c r="B612" s="200"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13" t="s">
        <v>43</v>
      </c>
      <c r="J612" s="202"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05">
        <f>IF(ISBLANK(INDEX('Policy Characteristics'!F:F,MATCH($C612,'Policy Characteristics'!$C:$C,0))),"",INDEX('Policy Characteristics'!F:F,MATCH($C612,'Policy Characteristics'!$C:$C,0)))</f>
        <v>0</v>
      </c>
      <c r="M612" s="205">
        <f>IF(ISBLANK(INDEX('Policy Characteristics'!G:G,MATCH($C612,'Policy Characteristics'!$C:$C,0))),"",INDEX('Policy Characteristics'!G:G,MATCH($C612,'Policy Characteristics'!$C:$C,0)))</f>
        <v>1</v>
      </c>
      <c r="N612" s="205">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75">
      <c r="A613" s="76" t="str">
        <f>IF(ISBLANK(INDEX('Policy Characteristics'!A:A,MATCH($C613,'Policy Characteristics'!$C:$C,0))),"",INDEX('Policy Characteristics'!A:A,MATCH($C613,'Policy Characteristics'!$C:$C,0)))</f>
        <v>Industry</v>
      </c>
      <c r="B613" s="200"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01" t="s">
        <v>44</v>
      </c>
      <c r="J613" s="202"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05">
        <f>IF(ISBLANK(INDEX('Policy Characteristics'!F:F,MATCH($C613,'Policy Characteristics'!$C:$C,0))),"",INDEX('Policy Characteristics'!F:F,MATCH($C613,'Policy Characteristics'!$C:$C,0)))</f>
        <v>0</v>
      </c>
      <c r="M613" s="205">
        <f>IF(ISBLANK(INDEX('Policy Characteristics'!G:G,MATCH($C613,'Policy Characteristics'!$C:$C,0))),"",INDEX('Policy Characteristics'!G:G,MATCH($C613,'Policy Characteristics'!$C:$C,0)))</f>
        <v>1</v>
      </c>
      <c r="N613" s="205">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75">
      <c r="A614" s="76" t="str">
        <f>IF(ISBLANK(INDEX('Policy Characteristics'!A:A,MATCH($C614,'Policy Characteristics'!$C:$C,0))),"",INDEX('Policy Characteristics'!A:A,MATCH($C614,'Policy Characteristics'!$C:$C,0)))</f>
        <v>Industry</v>
      </c>
      <c r="B614" s="200"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13" t="s">
        <v>43</v>
      </c>
      <c r="J614" s="202"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05">
        <f>IF(ISBLANK(INDEX('Policy Characteristics'!F:F,MATCH($C614,'Policy Characteristics'!$C:$C,0))),"",INDEX('Policy Characteristics'!F:F,MATCH($C614,'Policy Characteristics'!$C:$C,0)))</f>
        <v>0</v>
      </c>
      <c r="M614" s="205">
        <f>IF(ISBLANK(INDEX('Policy Characteristics'!G:G,MATCH($C614,'Policy Characteristics'!$C:$C,0))),"",INDEX('Policy Characteristics'!G:G,MATCH($C614,'Policy Characteristics'!$C:$C,0)))</f>
        <v>1</v>
      </c>
      <c r="N614" s="205">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75">
      <c r="A615" s="76" t="str">
        <f>IF(ISBLANK(INDEX('Policy Characteristics'!A:A,MATCH($C615,'Policy Characteristics'!$C:$C,0))),"",INDEX('Policy Characteristics'!A:A,MATCH($C615,'Policy Characteristics'!$C:$C,0)))</f>
        <v>Industry</v>
      </c>
      <c r="B615" s="200"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01" t="s">
        <v>44</v>
      </c>
      <c r="J615" s="202"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05">
        <f>IF(ISBLANK(INDEX('Policy Characteristics'!F:F,MATCH($C615,'Policy Characteristics'!$C:$C,0))),"",INDEX('Policy Characteristics'!F:F,MATCH($C615,'Policy Characteristics'!$C:$C,0)))</f>
        <v>0</v>
      </c>
      <c r="M615" s="205">
        <f>IF(ISBLANK(INDEX('Policy Characteristics'!G:G,MATCH($C615,'Policy Characteristics'!$C:$C,0))),"",INDEX('Policy Characteristics'!G:G,MATCH($C615,'Policy Characteristics'!$C:$C,0)))</f>
        <v>1</v>
      </c>
      <c r="N615" s="205">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75">
      <c r="A616" s="76" t="str">
        <f>IF(ISBLANK(INDEX('Policy Characteristics'!A:A,MATCH($C616,'Policy Characteristics'!$C:$C,0))),"",INDEX('Policy Characteristics'!A:A,MATCH($C616,'Policy Characteristics'!$C:$C,0)))</f>
        <v>Industry</v>
      </c>
      <c r="B616" s="200"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13" t="s">
        <v>43</v>
      </c>
      <c r="J616" s="202"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05">
        <f>IF(ISBLANK(INDEX('Policy Characteristics'!F:F,MATCH($C616,'Policy Characteristics'!$C:$C,0))),"",INDEX('Policy Characteristics'!F:F,MATCH($C616,'Policy Characteristics'!$C:$C,0)))</f>
        <v>0</v>
      </c>
      <c r="M616" s="205">
        <f>IF(ISBLANK(INDEX('Policy Characteristics'!G:G,MATCH($C616,'Policy Characteristics'!$C:$C,0))),"",INDEX('Policy Characteristics'!G:G,MATCH($C616,'Policy Characteristics'!$C:$C,0)))</f>
        <v>1</v>
      </c>
      <c r="N616" s="205">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75">
      <c r="A617" s="76" t="str">
        <f>IF(ISBLANK(INDEX('Policy Characteristics'!A:A,MATCH($C617,'Policy Characteristics'!$C:$C,0))),"",INDEX('Policy Characteristics'!A:A,MATCH($C617,'Policy Characteristics'!$C:$C,0)))</f>
        <v>Industry</v>
      </c>
      <c r="B617" s="200"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01" t="s">
        <v>44</v>
      </c>
      <c r="J617" s="202"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05">
        <f>IF(ISBLANK(INDEX('Policy Characteristics'!F:F,MATCH($C617,'Policy Characteristics'!$C:$C,0))),"",INDEX('Policy Characteristics'!F:F,MATCH($C617,'Policy Characteristics'!$C:$C,0)))</f>
        <v>0</v>
      </c>
      <c r="M617" s="205">
        <f>IF(ISBLANK(INDEX('Policy Characteristics'!G:G,MATCH($C617,'Policy Characteristics'!$C:$C,0))),"",INDEX('Policy Characteristics'!G:G,MATCH($C617,'Policy Characteristics'!$C:$C,0)))</f>
        <v>1</v>
      </c>
      <c r="N617" s="205">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75">
      <c r="A618" s="76" t="str">
        <f>IF(ISBLANK(INDEX('Policy Characteristics'!A:A,MATCH($C618,'Policy Characteristics'!$C:$C,0))),"",INDEX('Policy Characteristics'!A:A,MATCH($C618,'Policy Characteristics'!$C:$C,0)))</f>
        <v>Industry</v>
      </c>
      <c r="B618" s="200"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13" t="s">
        <v>43</v>
      </c>
      <c r="J618" s="202"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05">
        <f>IF(ISBLANK(INDEX('Policy Characteristics'!F:F,MATCH($C618,'Policy Characteristics'!$C:$C,0))),"",INDEX('Policy Characteristics'!F:F,MATCH($C618,'Policy Characteristics'!$C:$C,0)))</f>
        <v>0</v>
      </c>
      <c r="M618" s="205">
        <f>IF(ISBLANK(INDEX('Policy Characteristics'!G:G,MATCH($C618,'Policy Characteristics'!$C:$C,0))),"",INDEX('Policy Characteristics'!G:G,MATCH($C618,'Policy Characteristics'!$C:$C,0)))</f>
        <v>1</v>
      </c>
      <c r="N618" s="205">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75">
      <c r="A619" s="76" t="str">
        <f>IF(ISBLANK(INDEX('Policy Characteristics'!A:A,MATCH($C619,'Policy Characteristics'!$C:$C,0))),"",INDEX('Policy Characteristics'!A:A,MATCH($C619,'Policy Characteristics'!$C:$C,0)))</f>
        <v>Industry</v>
      </c>
      <c r="B619" s="200"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01" t="s">
        <v>44</v>
      </c>
      <c r="J619" s="202"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05">
        <f>IF(ISBLANK(INDEX('Policy Characteristics'!F:F,MATCH($C619,'Policy Characteristics'!$C:$C,0))),"",INDEX('Policy Characteristics'!F:F,MATCH($C619,'Policy Characteristics'!$C:$C,0)))</f>
        <v>0</v>
      </c>
      <c r="M619" s="205">
        <f>IF(ISBLANK(INDEX('Policy Characteristics'!G:G,MATCH($C619,'Policy Characteristics'!$C:$C,0))),"",INDEX('Policy Characteristics'!G:G,MATCH($C619,'Policy Characteristics'!$C:$C,0)))</f>
        <v>1</v>
      </c>
      <c r="N619" s="205">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75">
      <c r="A620" s="76" t="str">
        <f>IF(ISBLANK(INDEX('Policy Characteristics'!A:A,MATCH($C620,'Policy Characteristics'!$C:$C,0))),"",INDEX('Policy Characteristics'!A:A,MATCH($C620,'Policy Characteristics'!$C:$C,0)))</f>
        <v>Industry</v>
      </c>
      <c r="B620" s="200"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13" t="s">
        <v>43</v>
      </c>
      <c r="J620" s="202"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05">
        <f>IF(ISBLANK(INDEX('Policy Characteristics'!F:F,MATCH($C620,'Policy Characteristics'!$C:$C,0))),"",INDEX('Policy Characteristics'!F:F,MATCH($C620,'Policy Characteristics'!$C:$C,0)))</f>
        <v>0</v>
      </c>
      <c r="M620" s="205">
        <f>IF(ISBLANK(INDEX('Policy Characteristics'!G:G,MATCH($C620,'Policy Characteristics'!$C:$C,0))),"",INDEX('Policy Characteristics'!G:G,MATCH($C620,'Policy Characteristics'!$C:$C,0)))</f>
        <v>1</v>
      </c>
      <c r="N620" s="205">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75">
      <c r="A621" s="76" t="str">
        <f>IF(ISBLANK(INDEX('Policy Characteristics'!A:A,MATCH($C621,'Policy Characteristics'!$C:$C,0))),"",INDEX('Policy Characteristics'!A:A,MATCH($C621,'Policy Characteristics'!$C:$C,0)))</f>
        <v>Industry</v>
      </c>
      <c r="B621" s="200"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01" t="s">
        <v>44</v>
      </c>
      <c r="J621" s="202"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05">
        <f>IF(ISBLANK(INDEX('Policy Characteristics'!F:F,MATCH($C621,'Policy Characteristics'!$C:$C,0))),"",INDEX('Policy Characteristics'!F:F,MATCH($C621,'Policy Characteristics'!$C:$C,0)))</f>
        <v>0</v>
      </c>
      <c r="M621" s="205">
        <f>IF(ISBLANK(INDEX('Policy Characteristics'!G:G,MATCH($C621,'Policy Characteristics'!$C:$C,0))),"",INDEX('Policy Characteristics'!G:G,MATCH($C621,'Policy Characteristics'!$C:$C,0)))</f>
        <v>1</v>
      </c>
      <c r="N621" s="205">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75">
      <c r="A622" s="76" t="str">
        <f>IF(ISBLANK(INDEX('Policy Characteristics'!A:A,MATCH($C622,'Policy Characteristics'!$C:$C,0))),"",INDEX('Policy Characteristics'!A:A,MATCH($C622,'Policy Characteristics'!$C:$C,0)))</f>
        <v>Industry</v>
      </c>
      <c r="B622" s="200"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13" t="s">
        <v>43</v>
      </c>
      <c r="J622" s="202"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05">
        <f>IF(ISBLANK(INDEX('Policy Characteristics'!F:F,MATCH($C622,'Policy Characteristics'!$C:$C,0))),"",INDEX('Policy Characteristics'!F:F,MATCH($C622,'Policy Characteristics'!$C:$C,0)))</f>
        <v>0</v>
      </c>
      <c r="M622" s="205">
        <f>IF(ISBLANK(INDEX('Policy Characteristics'!G:G,MATCH($C622,'Policy Characteristics'!$C:$C,0))),"",INDEX('Policy Characteristics'!G:G,MATCH($C622,'Policy Characteristics'!$C:$C,0)))</f>
        <v>1</v>
      </c>
      <c r="N622" s="205">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75">
      <c r="A623" s="76" t="str">
        <f>IF(ISBLANK(INDEX('Policy Characteristics'!A:A,MATCH($C623,'Policy Characteristics'!$C:$C,0))),"",INDEX('Policy Characteristics'!A:A,MATCH($C623,'Policy Characteristics'!$C:$C,0)))</f>
        <v>Industry</v>
      </c>
      <c r="B623" s="200"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01" t="s">
        <v>44</v>
      </c>
      <c r="J623" s="202"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05">
        <f>IF(ISBLANK(INDEX('Policy Characteristics'!F:F,MATCH($C623,'Policy Characteristics'!$C:$C,0))),"",INDEX('Policy Characteristics'!F:F,MATCH($C623,'Policy Characteristics'!$C:$C,0)))</f>
        <v>0</v>
      </c>
      <c r="M623" s="205">
        <f>IF(ISBLANK(INDEX('Policy Characteristics'!G:G,MATCH($C623,'Policy Characteristics'!$C:$C,0))),"",INDEX('Policy Characteristics'!G:G,MATCH($C623,'Policy Characteristics'!$C:$C,0)))</f>
        <v>1</v>
      </c>
      <c r="N623" s="205">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75">
      <c r="A624" s="76" t="str">
        <f>IF(ISBLANK(INDEX('Policy Characteristics'!A:A,MATCH($C624,'Policy Characteristics'!$C:$C,0))),"",INDEX('Policy Characteristics'!A:A,MATCH($C624,'Policy Characteristics'!$C:$C,0)))</f>
        <v>Industry</v>
      </c>
      <c r="B624" s="200"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13" t="s">
        <v>43</v>
      </c>
      <c r="J624" s="202"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05">
        <f>IF(ISBLANK(INDEX('Policy Characteristics'!F:F,MATCH($C624,'Policy Characteristics'!$C:$C,0))),"",INDEX('Policy Characteristics'!F:F,MATCH($C624,'Policy Characteristics'!$C:$C,0)))</f>
        <v>0</v>
      </c>
      <c r="M624" s="205">
        <f>IF(ISBLANK(INDEX('Policy Characteristics'!G:G,MATCH($C624,'Policy Characteristics'!$C:$C,0))),"",INDEX('Policy Characteristics'!G:G,MATCH($C624,'Policy Characteristics'!$C:$C,0)))</f>
        <v>1</v>
      </c>
      <c r="N624" s="205">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75">
      <c r="A625" s="76" t="str">
        <f>IF(ISBLANK(INDEX('Policy Characteristics'!A:A,MATCH($C625,'Policy Characteristics'!$C:$C,0))),"",INDEX('Policy Characteristics'!A:A,MATCH($C625,'Policy Characteristics'!$C:$C,0)))</f>
        <v>Industry</v>
      </c>
      <c r="B625" s="200"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01" t="s">
        <v>44</v>
      </c>
      <c r="J625" s="202"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05">
        <f>IF(ISBLANK(INDEX('Policy Characteristics'!F:F,MATCH($C625,'Policy Characteristics'!$C:$C,0))),"",INDEX('Policy Characteristics'!F:F,MATCH($C625,'Policy Characteristics'!$C:$C,0)))</f>
        <v>0</v>
      </c>
      <c r="M625" s="205">
        <f>IF(ISBLANK(INDEX('Policy Characteristics'!G:G,MATCH($C625,'Policy Characteristics'!$C:$C,0))),"",INDEX('Policy Characteristics'!G:G,MATCH($C625,'Policy Characteristics'!$C:$C,0)))</f>
        <v>1</v>
      </c>
      <c r="N625" s="205">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75">
      <c r="A626" s="76" t="str">
        <f>IF(ISBLANK(INDEX('Policy Characteristics'!A:A,MATCH($C626,'Policy Characteristics'!$C:$C,0))),"",INDEX('Policy Characteristics'!A:A,MATCH($C626,'Policy Characteristics'!$C:$C,0)))</f>
        <v>Industry</v>
      </c>
      <c r="B626" s="200"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13" t="s">
        <v>43</v>
      </c>
      <c r="J626" s="202"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05">
        <f>IF(ISBLANK(INDEX('Policy Characteristics'!F:F,MATCH($C626,'Policy Characteristics'!$C:$C,0))),"",INDEX('Policy Characteristics'!F:F,MATCH($C626,'Policy Characteristics'!$C:$C,0)))</f>
        <v>0</v>
      </c>
      <c r="M626" s="205">
        <f>IF(ISBLANK(INDEX('Policy Characteristics'!G:G,MATCH($C626,'Policy Characteristics'!$C:$C,0))),"",INDEX('Policy Characteristics'!G:G,MATCH($C626,'Policy Characteristics'!$C:$C,0)))</f>
        <v>1</v>
      </c>
      <c r="N626" s="205">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75">
      <c r="A627" s="76" t="str">
        <f>IF(ISBLANK(INDEX('Policy Characteristics'!A:A,MATCH($C627,'Policy Characteristics'!$C:$C,0))),"",INDEX('Policy Characteristics'!A:A,MATCH($C627,'Policy Characteristics'!$C:$C,0)))</f>
        <v>Industry</v>
      </c>
      <c r="B627" s="200"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01" t="s">
        <v>43</v>
      </c>
      <c r="J627" s="202"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05">
        <f>IF(ISBLANK(INDEX('Policy Characteristics'!F:F,MATCH($C627,'Policy Characteristics'!$C:$C,0))),"",INDEX('Policy Characteristics'!F:F,MATCH($C627,'Policy Characteristics'!$C:$C,0)))</f>
        <v>0</v>
      </c>
      <c r="M627" s="205">
        <f>IF(ISBLANK(INDEX('Policy Characteristics'!G:G,MATCH($C627,'Policy Characteristics'!$C:$C,0))),"",INDEX('Policy Characteristics'!G:G,MATCH($C627,'Policy Characteristics'!$C:$C,0)))</f>
        <v>1</v>
      </c>
      <c r="N627" s="205">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75">
      <c r="A628" s="76" t="str">
        <f>IF(ISBLANK(INDEX('Policy Characteristics'!A:A,MATCH($C628,'Policy Characteristics'!$C:$C,0))),"",INDEX('Policy Characteristics'!A:A,MATCH($C628,'Policy Characteristics'!$C:$C,0)))</f>
        <v>Industry</v>
      </c>
      <c r="B628" s="200"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01" t="s">
        <v>44</v>
      </c>
      <c r="J628" s="202"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05">
        <f>IF(ISBLANK(INDEX('Policy Characteristics'!F:F,MATCH($C628,'Policy Characteristics'!$C:$C,0))),"",INDEX('Policy Characteristics'!F:F,MATCH($C628,'Policy Characteristics'!$C:$C,0)))</f>
        <v>0</v>
      </c>
      <c r="M628" s="205">
        <f>IF(ISBLANK(INDEX('Policy Characteristics'!G:G,MATCH($C628,'Policy Characteristics'!$C:$C,0))),"",INDEX('Policy Characteristics'!G:G,MATCH($C628,'Policy Characteristics'!$C:$C,0)))</f>
        <v>1</v>
      </c>
      <c r="N628" s="205">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75">
      <c r="A629" s="76" t="str">
        <f>IF(ISBLANK(INDEX('Policy Characteristics'!A:A,MATCH($C629,'Policy Characteristics'!$C:$C,0))),"",INDEX('Policy Characteristics'!A:A,MATCH($C629,'Policy Characteristics'!$C:$C,0)))</f>
        <v>Industry</v>
      </c>
      <c r="B629" s="200"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01" t="s">
        <v>44</v>
      </c>
      <c r="J629" s="202"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05">
        <f>IF(ISBLANK(INDEX('Policy Characteristics'!F:F,MATCH($C629,'Policy Characteristics'!$C:$C,0))),"",INDEX('Policy Characteristics'!F:F,MATCH($C629,'Policy Characteristics'!$C:$C,0)))</f>
        <v>0</v>
      </c>
      <c r="M629" s="205">
        <f>IF(ISBLANK(INDEX('Policy Characteristics'!G:G,MATCH($C629,'Policy Characteristics'!$C:$C,0))),"",INDEX('Policy Characteristics'!G:G,MATCH($C629,'Policy Characteristics'!$C:$C,0)))</f>
        <v>1</v>
      </c>
      <c r="N629" s="205">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75">
      <c r="A630" s="76" t="str">
        <f>IF(ISBLANK(INDEX('Policy Characteristics'!A:A,MATCH($C630,'Policy Characteristics'!$C:$C,0))),"",INDEX('Policy Characteristics'!A:A,MATCH($C630,'Policy Characteristics'!$C:$C,0)))</f>
        <v>Industry</v>
      </c>
      <c r="B630" s="200"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01" t="s">
        <v>44</v>
      </c>
      <c r="J630" s="202"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05">
        <f>IF(ISBLANK(INDEX('Policy Characteristics'!F:F,MATCH($C630,'Policy Characteristics'!$C:$C,0))),"",INDEX('Policy Characteristics'!F:F,MATCH($C630,'Policy Characteristics'!$C:$C,0)))</f>
        <v>0</v>
      </c>
      <c r="M630" s="205">
        <f>IF(ISBLANK(INDEX('Policy Characteristics'!G:G,MATCH($C630,'Policy Characteristics'!$C:$C,0))),"",INDEX('Policy Characteristics'!G:G,MATCH($C630,'Policy Characteristics'!$C:$C,0)))</f>
        <v>1</v>
      </c>
      <c r="N630" s="205">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75">
      <c r="A631" s="76" t="str">
        <f>IF(ISBLANK(INDEX('Policy Characteristics'!A:A,MATCH($C631,'Policy Characteristics'!$C:$C,0))),"",INDEX('Policy Characteristics'!A:A,MATCH($C631,'Policy Characteristics'!$C:$C,0)))</f>
        <v>Industry</v>
      </c>
      <c r="B631" s="200"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01" t="s">
        <v>44</v>
      </c>
      <c r="J631" s="202"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05">
        <f>IF(ISBLANK(INDEX('Policy Characteristics'!F:F,MATCH($C631,'Policy Characteristics'!$C:$C,0))),"",INDEX('Policy Characteristics'!F:F,MATCH($C631,'Policy Characteristics'!$C:$C,0)))</f>
        <v>0</v>
      </c>
      <c r="M631" s="205">
        <f>IF(ISBLANK(INDEX('Policy Characteristics'!G:G,MATCH($C631,'Policy Characteristics'!$C:$C,0))),"",INDEX('Policy Characteristics'!G:G,MATCH($C631,'Policy Characteristics'!$C:$C,0)))</f>
        <v>1</v>
      </c>
      <c r="N631" s="205">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75">
      <c r="A632" s="76" t="str">
        <f>IF(ISBLANK(INDEX('Policy Characteristics'!A:A,MATCH($C632,'Policy Characteristics'!$C:$C,0))),"",INDEX('Policy Characteristics'!A:A,MATCH($C632,'Policy Characteristics'!$C:$C,0)))</f>
        <v>Industry</v>
      </c>
      <c r="B632" s="200" t="str">
        <f>IF(ISBLANK(INDEX('Policy Characteristics'!B:B,MATCH($C632,'Policy Characteristics'!$C:$C,0))),"",INDEX('Policy Characteristics'!B:B,MATCH($C632,'Policy Characteristics'!$C:$C,0)))</f>
        <v>Non BAU Industry CCS Subsidy</v>
      </c>
      <c r="C632" t="s">
        <v>1947</v>
      </c>
      <c r="D632" s="88" t="s">
        <v>1300</v>
      </c>
      <c r="E632" s="78"/>
      <c r="F632" t="s">
        <v>1325</v>
      </c>
      <c r="H632" s="15">
        <v>2723</v>
      </c>
      <c r="I632" s="213" t="s">
        <v>43</v>
      </c>
      <c r="J632" s="202"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05">
        <f>IF(ISBLANK(INDEX('Policy Characteristics'!F:F,MATCH($C632,'Policy Characteristics'!$C:$C,0))),"",INDEX('Policy Characteristics'!F:F,MATCH($C632,'Policy Characteristics'!$C:$C,0)))</f>
        <v>0</v>
      </c>
      <c r="M632" s="205">
        <f>IF(ISBLANK(INDEX('Policy Characteristics'!G:G,MATCH($C632,'Policy Characteristics'!$C:$C,0))),"",INDEX('Policy Characteristics'!G:G,MATCH($C632,'Policy Characteristics'!$C:$C,0)))</f>
        <v>1</v>
      </c>
      <c r="N632" s="205">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75">
      <c r="A633" s="76" t="str">
        <f>IF(ISBLANK(INDEX('Policy Characteristics'!A:A,MATCH($C633,'Policy Characteristics'!$C:$C,0))),"",INDEX('Policy Characteristics'!A:A,MATCH($C633,'Policy Characteristics'!$C:$C,0)))</f>
        <v>Industry</v>
      </c>
      <c r="B633" s="200"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13" t="s">
        <v>43</v>
      </c>
      <c r="J633" s="202"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05">
        <f>IF(ISBLANK(INDEX('Policy Characteristics'!F:F,MATCH($C633,'Policy Characteristics'!$C:$C,0))),"",INDEX('Policy Characteristics'!F:F,MATCH($C633,'Policy Characteristics'!$C:$C,0)))</f>
        <v>0</v>
      </c>
      <c r="M633" s="205">
        <f>IF(ISBLANK(INDEX('Policy Characteristics'!G:G,MATCH($C633,'Policy Characteristics'!$C:$C,0))),"",INDEX('Policy Characteristics'!G:G,MATCH($C633,'Policy Characteristics'!$C:$C,0)))</f>
        <v>1</v>
      </c>
      <c r="N633" s="205">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75">
      <c r="A634" s="76" t="str">
        <f>IF(ISBLANK(INDEX('Policy Characteristics'!A:A,MATCH($C634,'Policy Characteristics'!$C:$C,0))),"",INDEX('Policy Characteristics'!A:A,MATCH($C634,'Policy Characteristics'!$C:$C,0)))</f>
        <v>Industry</v>
      </c>
      <c r="B634" s="200"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13" t="s">
        <v>43</v>
      </c>
      <c r="J634" s="202"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05">
        <f>IF(ISBLANK(INDEX('Policy Characteristics'!F:F,MATCH($C634,'Policy Characteristics'!$C:$C,0))),"",INDEX('Policy Characteristics'!F:F,MATCH($C634,'Policy Characteristics'!$C:$C,0)))</f>
        <v>0</v>
      </c>
      <c r="M634" s="205">
        <f>IF(ISBLANK(INDEX('Policy Characteristics'!G:G,MATCH($C634,'Policy Characteristics'!$C:$C,0))),"",INDEX('Policy Characteristics'!G:G,MATCH($C634,'Policy Characteristics'!$C:$C,0)))</f>
        <v>1</v>
      </c>
      <c r="N634" s="205">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75">
      <c r="A635" s="76" t="str">
        <f>IF(ISBLANK(INDEX('Policy Characteristics'!A:A,MATCH($C635,'Policy Characteristics'!$C:$C,0))),"",INDEX('Policy Characteristics'!A:A,MATCH($C635,'Policy Characteristics'!$C:$C,0)))</f>
        <v>Industry</v>
      </c>
      <c r="B635" s="200"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13" t="s">
        <v>43</v>
      </c>
      <c r="J635" s="202"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05">
        <f>IF(ISBLANK(INDEX('Policy Characteristics'!F:F,MATCH($C635,'Policy Characteristics'!$C:$C,0))),"",INDEX('Policy Characteristics'!F:F,MATCH($C635,'Policy Characteristics'!$C:$C,0)))</f>
        <v>0</v>
      </c>
      <c r="M635" s="205">
        <f>IF(ISBLANK(INDEX('Policy Characteristics'!G:G,MATCH($C635,'Policy Characteristics'!$C:$C,0))),"",INDEX('Policy Characteristics'!G:G,MATCH($C635,'Policy Characteristics'!$C:$C,0)))</f>
        <v>1</v>
      </c>
      <c r="N635" s="205">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75">
      <c r="A636" s="76" t="str">
        <f>IF(ISBLANK(INDEX('Policy Characteristics'!A:A,MATCH($C636,'Policy Characteristics'!$C:$C,0))),"",INDEX('Policy Characteristics'!A:A,MATCH($C636,'Policy Characteristics'!$C:$C,0)))</f>
        <v>Industry</v>
      </c>
      <c r="B636" s="200"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13" t="s">
        <v>43</v>
      </c>
      <c r="J636" s="202"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05">
        <f>IF(ISBLANK(INDEX('Policy Characteristics'!F:F,MATCH($C636,'Policy Characteristics'!$C:$C,0))),"",INDEX('Policy Characteristics'!F:F,MATCH($C636,'Policy Characteristics'!$C:$C,0)))</f>
        <v>0</v>
      </c>
      <c r="M636" s="205">
        <f>IF(ISBLANK(INDEX('Policy Characteristics'!G:G,MATCH($C636,'Policy Characteristics'!$C:$C,0))),"",INDEX('Policy Characteristics'!G:G,MATCH($C636,'Policy Characteristics'!$C:$C,0)))</f>
        <v>1</v>
      </c>
      <c r="N636" s="205">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75">
      <c r="A637" s="76" t="str">
        <f>IF(ISBLANK(INDEX('Policy Characteristics'!A:A,MATCH($C637,'Policy Characteristics'!$C:$C,0))),"",INDEX('Policy Characteristics'!A:A,MATCH($C637,'Policy Characteristics'!$C:$C,0)))</f>
        <v>Industry</v>
      </c>
      <c r="B637" s="200"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13" t="s">
        <v>43</v>
      </c>
      <c r="J637" s="202"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05">
        <f>IF(ISBLANK(INDEX('Policy Characteristics'!F:F,MATCH($C637,'Policy Characteristics'!$C:$C,0))),"",INDEX('Policy Characteristics'!F:F,MATCH($C637,'Policy Characteristics'!$C:$C,0)))</f>
        <v>0</v>
      </c>
      <c r="M637" s="205">
        <f>IF(ISBLANK(INDEX('Policy Characteristics'!G:G,MATCH($C637,'Policy Characteristics'!$C:$C,0))),"",INDEX('Policy Characteristics'!G:G,MATCH($C637,'Policy Characteristics'!$C:$C,0)))</f>
        <v>1</v>
      </c>
      <c r="N637" s="205">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75">
      <c r="A638" s="76" t="str">
        <f>IF(ISBLANK(INDEX('Policy Characteristics'!A:A,MATCH($C638,'Policy Characteristics'!$C:$C,0))),"",INDEX('Policy Characteristics'!A:A,MATCH($C638,'Policy Characteristics'!$C:$C,0)))</f>
        <v>Industry</v>
      </c>
      <c r="B638" s="200"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13" t="s">
        <v>43</v>
      </c>
      <c r="J638" s="202"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05">
        <f>IF(ISBLANK(INDEX('Policy Characteristics'!F:F,MATCH($C638,'Policy Characteristics'!$C:$C,0))),"",INDEX('Policy Characteristics'!F:F,MATCH($C638,'Policy Characteristics'!$C:$C,0)))</f>
        <v>0</v>
      </c>
      <c r="M638" s="205">
        <f>IF(ISBLANK(INDEX('Policy Characteristics'!G:G,MATCH($C638,'Policy Characteristics'!$C:$C,0))),"",INDEX('Policy Characteristics'!G:G,MATCH($C638,'Policy Characteristics'!$C:$C,0)))</f>
        <v>1</v>
      </c>
      <c r="N638" s="205">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75">
      <c r="A639" s="76" t="str">
        <f>IF(ISBLANK(INDEX('Policy Characteristics'!A:A,MATCH($C639,'Policy Characteristics'!$C:$C,0))),"",INDEX('Policy Characteristics'!A:A,MATCH($C639,'Policy Characteristics'!$C:$C,0)))</f>
        <v>Industry</v>
      </c>
      <c r="B639" s="200"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13" t="s">
        <v>43</v>
      </c>
      <c r="J639" s="202"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05">
        <f>IF(ISBLANK(INDEX('Policy Characteristics'!F:F,MATCH($C639,'Policy Characteristics'!$C:$C,0))),"",INDEX('Policy Characteristics'!F:F,MATCH($C639,'Policy Characteristics'!$C:$C,0)))</f>
        <v>0</v>
      </c>
      <c r="M639" s="205">
        <f>IF(ISBLANK(INDEX('Policy Characteristics'!G:G,MATCH($C639,'Policy Characteristics'!$C:$C,0))),"",INDEX('Policy Characteristics'!G:G,MATCH($C639,'Policy Characteristics'!$C:$C,0)))</f>
        <v>1</v>
      </c>
      <c r="N639" s="205">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75">
      <c r="A640" s="76" t="str">
        <f>IF(ISBLANK(INDEX('Policy Characteristics'!A:A,MATCH($C640,'Policy Characteristics'!$C:$C,0))),"",INDEX('Policy Characteristics'!A:A,MATCH($C640,'Policy Characteristics'!$C:$C,0)))</f>
        <v>Industry</v>
      </c>
      <c r="B640" s="200"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13" t="s">
        <v>43</v>
      </c>
      <c r="J640" s="202"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05">
        <f>IF(ISBLANK(INDEX('Policy Characteristics'!F:F,MATCH($C640,'Policy Characteristics'!$C:$C,0))),"",INDEX('Policy Characteristics'!F:F,MATCH($C640,'Policy Characteristics'!$C:$C,0)))</f>
        <v>0</v>
      </c>
      <c r="M640" s="205">
        <f>IF(ISBLANK(INDEX('Policy Characteristics'!G:G,MATCH($C640,'Policy Characteristics'!$C:$C,0))),"",INDEX('Policy Characteristics'!G:G,MATCH($C640,'Policy Characteristics'!$C:$C,0)))</f>
        <v>1</v>
      </c>
      <c r="N640" s="205">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75">
      <c r="A641" s="76" t="str">
        <f>IF(ISBLANK(INDEX('Policy Characteristics'!A:A,MATCH($C641,'Policy Characteristics'!$C:$C,0))),"",INDEX('Policy Characteristics'!A:A,MATCH($C641,'Policy Characteristics'!$C:$C,0)))</f>
        <v>Industry</v>
      </c>
      <c r="B641" s="200"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13" t="s">
        <v>43</v>
      </c>
      <c r="J641" s="202"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05">
        <f>IF(ISBLANK(INDEX('Policy Characteristics'!F:F,MATCH($C641,'Policy Characteristics'!$C:$C,0))),"",INDEX('Policy Characteristics'!F:F,MATCH($C641,'Policy Characteristics'!$C:$C,0)))</f>
        <v>0</v>
      </c>
      <c r="M641" s="205">
        <f>IF(ISBLANK(INDEX('Policy Characteristics'!G:G,MATCH($C641,'Policy Characteristics'!$C:$C,0))),"",INDEX('Policy Characteristics'!G:G,MATCH($C641,'Policy Characteristics'!$C:$C,0)))</f>
        <v>1</v>
      </c>
      <c r="N641" s="205">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75">
      <c r="A642" s="76" t="str">
        <f>IF(ISBLANK(INDEX('Policy Characteristics'!A:A,MATCH($C642,'Policy Characteristics'!$C:$C,0))),"",INDEX('Policy Characteristics'!A:A,MATCH($C642,'Policy Characteristics'!$C:$C,0)))</f>
        <v>Industry</v>
      </c>
      <c r="B642" s="200"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13" t="s">
        <v>43</v>
      </c>
      <c r="J642" s="202"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05">
        <f>IF(ISBLANK(INDEX('Policy Characteristics'!F:F,MATCH($C642,'Policy Characteristics'!$C:$C,0))),"",INDEX('Policy Characteristics'!F:F,MATCH($C642,'Policy Characteristics'!$C:$C,0)))</f>
        <v>0</v>
      </c>
      <c r="M642" s="205">
        <f>IF(ISBLANK(INDEX('Policy Characteristics'!G:G,MATCH($C642,'Policy Characteristics'!$C:$C,0))),"",INDEX('Policy Characteristics'!G:G,MATCH($C642,'Policy Characteristics'!$C:$C,0)))</f>
        <v>1</v>
      </c>
      <c r="N642" s="205">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75">
      <c r="A643" s="76" t="str">
        <f>IF(ISBLANK(INDEX('Policy Characteristics'!A:A,MATCH($C643,'Policy Characteristics'!$C:$C,0))),"",INDEX('Policy Characteristics'!A:A,MATCH($C643,'Policy Characteristics'!$C:$C,0)))</f>
        <v>Industry</v>
      </c>
      <c r="B643" s="200"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13" t="s">
        <v>43</v>
      </c>
      <c r="J643" s="202"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05">
        <f>IF(ISBLANK(INDEX('Policy Characteristics'!F:F,MATCH($C643,'Policy Characteristics'!$C:$C,0))),"",INDEX('Policy Characteristics'!F:F,MATCH($C643,'Policy Characteristics'!$C:$C,0)))</f>
        <v>0</v>
      </c>
      <c r="M643" s="205">
        <f>IF(ISBLANK(INDEX('Policy Characteristics'!G:G,MATCH($C643,'Policy Characteristics'!$C:$C,0))),"",INDEX('Policy Characteristics'!G:G,MATCH($C643,'Policy Characteristics'!$C:$C,0)))</f>
        <v>1</v>
      </c>
      <c r="N643" s="205">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75">
      <c r="A644" s="76" t="str">
        <f>IF(ISBLANK(INDEX('Policy Characteristics'!A:A,MATCH($C644,'Policy Characteristics'!$C:$C,0))),"",INDEX('Policy Characteristics'!A:A,MATCH($C644,'Policy Characteristics'!$C:$C,0)))</f>
        <v>Industry</v>
      </c>
      <c r="B644" s="200"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13" t="s">
        <v>43</v>
      </c>
      <c r="J644" s="202"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05">
        <f>IF(ISBLANK(INDEX('Policy Characteristics'!F:F,MATCH($C644,'Policy Characteristics'!$C:$C,0))),"",INDEX('Policy Characteristics'!F:F,MATCH($C644,'Policy Characteristics'!$C:$C,0)))</f>
        <v>0</v>
      </c>
      <c r="M644" s="205">
        <f>IF(ISBLANK(INDEX('Policy Characteristics'!G:G,MATCH($C644,'Policy Characteristics'!$C:$C,0))),"",INDEX('Policy Characteristics'!G:G,MATCH($C644,'Policy Characteristics'!$C:$C,0)))</f>
        <v>1</v>
      </c>
      <c r="N644" s="205">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75">
      <c r="A645" s="76" t="str">
        <f>IF(ISBLANK(INDEX('Policy Characteristics'!A:A,MATCH($C645,'Policy Characteristics'!$C:$C,0))),"",INDEX('Policy Characteristics'!A:A,MATCH($C645,'Policy Characteristics'!$C:$C,0)))</f>
        <v>Industry</v>
      </c>
      <c r="B645" s="200"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13" t="s">
        <v>43</v>
      </c>
      <c r="J645" s="202"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05">
        <f>IF(ISBLANK(INDEX('Policy Characteristics'!F:F,MATCH($C645,'Policy Characteristics'!$C:$C,0))),"",INDEX('Policy Characteristics'!F:F,MATCH($C645,'Policy Characteristics'!$C:$C,0)))</f>
        <v>0</v>
      </c>
      <c r="M645" s="205">
        <f>IF(ISBLANK(INDEX('Policy Characteristics'!G:G,MATCH($C645,'Policy Characteristics'!$C:$C,0))),"",INDEX('Policy Characteristics'!G:G,MATCH($C645,'Policy Characteristics'!$C:$C,0)))</f>
        <v>1</v>
      </c>
      <c r="N645" s="205">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75">
      <c r="A646" s="76" t="str">
        <f>IF(ISBLANK(INDEX('Policy Characteristics'!A:A,MATCH($C646,'Policy Characteristics'!$C:$C,0))),"",INDEX('Policy Characteristics'!A:A,MATCH($C646,'Policy Characteristics'!$C:$C,0)))</f>
        <v>Industry</v>
      </c>
      <c r="B646" s="200"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13" t="s">
        <v>43</v>
      </c>
      <c r="J646" s="202"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05">
        <f>IF(ISBLANK(INDEX('Policy Characteristics'!F:F,MATCH($C646,'Policy Characteristics'!$C:$C,0))),"",INDEX('Policy Characteristics'!F:F,MATCH($C646,'Policy Characteristics'!$C:$C,0)))</f>
        <v>0</v>
      </c>
      <c r="M646" s="205">
        <f>IF(ISBLANK(INDEX('Policy Characteristics'!G:G,MATCH($C646,'Policy Characteristics'!$C:$C,0))),"",INDEX('Policy Characteristics'!G:G,MATCH($C646,'Policy Characteristics'!$C:$C,0)))</f>
        <v>1</v>
      </c>
      <c r="N646" s="205">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75">
      <c r="A647" s="76" t="str">
        <f>IF(ISBLANK(INDEX('Policy Characteristics'!A:A,MATCH($C647,'Policy Characteristics'!$C:$C,0))),"",INDEX('Policy Characteristics'!A:A,MATCH($C647,'Policy Characteristics'!$C:$C,0)))</f>
        <v>Industry</v>
      </c>
      <c r="B647" s="200"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13" t="s">
        <v>43</v>
      </c>
      <c r="J647" s="202"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05">
        <f>IF(ISBLANK(INDEX('Policy Characteristics'!F:F,MATCH($C647,'Policy Characteristics'!$C:$C,0))),"",INDEX('Policy Characteristics'!F:F,MATCH($C647,'Policy Characteristics'!$C:$C,0)))</f>
        <v>0</v>
      </c>
      <c r="M647" s="205">
        <f>IF(ISBLANK(INDEX('Policy Characteristics'!G:G,MATCH($C647,'Policy Characteristics'!$C:$C,0))),"",INDEX('Policy Characteristics'!G:G,MATCH($C647,'Policy Characteristics'!$C:$C,0)))</f>
        <v>1</v>
      </c>
      <c r="N647" s="205">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75">
      <c r="A648" s="76" t="str">
        <f>IF(ISBLANK(INDEX('Policy Characteristics'!A:A,MATCH($C648,'Policy Characteristics'!$C:$C,0))),"",INDEX('Policy Characteristics'!A:A,MATCH($C648,'Policy Characteristics'!$C:$C,0)))</f>
        <v>Industry</v>
      </c>
      <c r="B648" s="200"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13" t="s">
        <v>43</v>
      </c>
      <c r="J648" s="202"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05">
        <f>IF(ISBLANK(INDEX('Policy Characteristics'!F:F,MATCH($C648,'Policy Characteristics'!$C:$C,0))),"",INDEX('Policy Characteristics'!F:F,MATCH($C648,'Policy Characteristics'!$C:$C,0)))</f>
        <v>0</v>
      </c>
      <c r="M648" s="205">
        <f>IF(ISBLANK(INDEX('Policy Characteristics'!G:G,MATCH($C648,'Policy Characteristics'!$C:$C,0))),"",INDEX('Policy Characteristics'!G:G,MATCH($C648,'Policy Characteristics'!$C:$C,0)))</f>
        <v>1</v>
      </c>
      <c r="N648" s="205">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75">
      <c r="A649" s="76" t="str">
        <f>IF(ISBLANK(INDEX('Policy Characteristics'!A:A,MATCH($C649,'Policy Characteristics'!$C:$C,0))),"",INDEX('Policy Characteristics'!A:A,MATCH($C649,'Policy Characteristics'!$C:$C,0)))</f>
        <v>Industry</v>
      </c>
      <c r="B649" s="200"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13" t="s">
        <v>43</v>
      </c>
      <c r="J649" s="202"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05">
        <f>IF(ISBLANK(INDEX('Policy Characteristics'!F:F,MATCH($C649,'Policy Characteristics'!$C:$C,0))),"",INDEX('Policy Characteristics'!F:F,MATCH($C649,'Policy Characteristics'!$C:$C,0)))</f>
        <v>0</v>
      </c>
      <c r="M649" s="205">
        <f>IF(ISBLANK(INDEX('Policy Characteristics'!G:G,MATCH($C649,'Policy Characteristics'!$C:$C,0))),"",INDEX('Policy Characteristics'!G:G,MATCH($C649,'Policy Characteristics'!$C:$C,0)))</f>
        <v>1</v>
      </c>
      <c r="N649" s="205">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75">
      <c r="A650" s="76" t="str">
        <f>IF(ISBLANK(INDEX('Policy Characteristics'!A:A,MATCH($C650,'Policy Characteristics'!$C:$C,0))),"",INDEX('Policy Characteristics'!A:A,MATCH($C650,'Policy Characteristics'!$C:$C,0)))</f>
        <v>Industry</v>
      </c>
      <c r="B650" s="200"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13" t="s">
        <v>43</v>
      </c>
      <c r="J650" s="202"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05">
        <f>IF(ISBLANK(INDEX('Policy Characteristics'!F:F,MATCH($C650,'Policy Characteristics'!$C:$C,0))),"",INDEX('Policy Characteristics'!F:F,MATCH($C650,'Policy Characteristics'!$C:$C,0)))</f>
        <v>0</v>
      </c>
      <c r="M650" s="205">
        <f>IF(ISBLANK(INDEX('Policy Characteristics'!G:G,MATCH($C650,'Policy Characteristics'!$C:$C,0))),"",INDEX('Policy Characteristics'!G:G,MATCH($C650,'Policy Characteristics'!$C:$C,0)))</f>
        <v>1</v>
      </c>
      <c r="N650" s="205">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75">
      <c r="A651" s="76" t="str">
        <f>IF(ISBLANK(INDEX('Policy Characteristics'!A:A,MATCH($C651,'Policy Characteristics'!$C:$C,0))),"",INDEX('Policy Characteristics'!A:A,MATCH($C651,'Policy Characteristics'!$C:$C,0)))</f>
        <v>Industry</v>
      </c>
      <c r="B651" s="200"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13" t="s">
        <v>43</v>
      </c>
      <c r="J651" s="202"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05">
        <f>IF(ISBLANK(INDEX('Policy Characteristics'!F:F,MATCH($C651,'Policy Characteristics'!$C:$C,0))),"",INDEX('Policy Characteristics'!F:F,MATCH($C651,'Policy Characteristics'!$C:$C,0)))</f>
        <v>0</v>
      </c>
      <c r="M651" s="205">
        <f>IF(ISBLANK(INDEX('Policy Characteristics'!G:G,MATCH($C651,'Policy Characteristics'!$C:$C,0))),"",INDEX('Policy Characteristics'!G:G,MATCH($C651,'Policy Characteristics'!$C:$C,0)))</f>
        <v>1</v>
      </c>
      <c r="N651" s="205">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75">
      <c r="A652" s="76" t="str">
        <f>IF(ISBLANK(INDEX('Policy Characteristics'!A:A,MATCH($C652,'Policy Characteristics'!$C:$C,0))),"",INDEX('Policy Characteristics'!A:A,MATCH($C652,'Policy Characteristics'!$C:$C,0)))</f>
        <v>Industry</v>
      </c>
      <c r="B652" s="200"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13" t="s">
        <v>43</v>
      </c>
      <c r="J652" s="202"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05">
        <f>IF(ISBLANK(INDEX('Policy Characteristics'!F:F,MATCH($C652,'Policy Characteristics'!$C:$C,0))),"",INDEX('Policy Characteristics'!F:F,MATCH($C652,'Policy Characteristics'!$C:$C,0)))</f>
        <v>0</v>
      </c>
      <c r="M652" s="205">
        <f>IF(ISBLANK(INDEX('Policy Characteristics'!G:G,MATCH($C652,'Policy Characteristics'!$C:$C,0))),"",INDEX('Policy Characteristics'!G:G,MATCH($C652,'Policy Characteristics'!$C:$C,0)))</f>
        <v>1</v>
      </c>
      <c r="N652" s="205">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75">
      <c r="A653" s="76" t="str">
        <f>IF(ISBLANK(INDEX('Policy Characteristics'!A:A,MATCH($C653,'Policy Characteristics'!$C:$C,0))),"",INDEX('Policy Characteristics'!A:A,MATCH($C653,'Policy Characteristics'!$C:$C,0)))</f>
        <v>Industry</v>
      </c>
      <c r="B653" s="200"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13" t="s">
        <v>43</v>
      </c>
      <c r="J653" s="202"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05">
        <f>IF(ISBLANK(INDEX('Policy Characteristics'!F:F,MATCH($C653,'Policy Characteristics'!$C:$C,0))),"",INDEX('Policy Characteristics'!F:F,MATCH($C653,'Policy Characteristics'!$C:$C,0)))</f>
        <v>0</v>
      </c>
      <c r="M653" s="205">
        <f>IF(ISBLANK(INDEX('Policy Characteristics'!G:G,MATCH($C653,'Policy Characteristics'!$C:$C,0))),"",INDEX('Policy Characteristics'!G:G,MATCH($C653,'Policy Characteristics'!$C:$C,0)))</f>
        <v>1</v>
      </c>
      <c r="N653" s="205">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75">
      <c r="A654" s="76" t="str">
        <f>IF(ISBLANK(INDEX('Policy Characteristics'!A:A,MATCH($C654,'Policy Characteristics'!$C:$C,0))),"",INDEX('Policy Characteristics'!A:A,MATCH($C654,'Policy Characteristics'!$C:$C,0)))</f>
        <v>Industry</v>
      </c>
      <c r="B654" s="200"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13" t="s">
        <v>43</v>
      </c>
      <c r="J654" s="202"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05">
        <f>IF(ISBLANK(INDEX('Policy Characteristics'!F:F,MATCH($C654,'Policy Characteristics'!$C:$C,0))),"",INDEX('Policy Characteristics'!F:F,MATCH($C654,'Policy Characteristics'!$C:$C,0)))</f>
        <v>0</v>
      </c>
      <c r="M654" s="205">
        <f>IF(ISBLANK(INDEX('Policy Characteristics'!G:G,MATCH($C654,'Policy Characteristics'!$C:$C,0))),"",INDEX('Policy Characteristics'!G:G,MATCH($C654,'Policy Characteristics'!$C:$C,0)))</f>
        <v>1</v>
      </c>
      <c r="N654" s="205">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75">
      <c r="A655" s="76" t="str">
        <f>IF(ISBLANK(INDEX('Policy Characteristics'!A:A,MATCH($C655,'Policy Characteristics'!$C:$C,0))),"",INDEX('Policy Characteristics'!A:A,MATCH($C655,'Policy Characteristics'!$C:$C,0)))</f>
        <v>Industry</v>
      </c>
      <c r="B655" s="200"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13" t="s">
        <v>43</v>
      </c>
      <c r="J655" s="202"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05">
        <f>IF(ISBLANK(INDEX('Policy Characteristics'!F:F,MATCH($C655,'Policy Characteristics'!$C:$C,0))),"",INDEX('Policy Characteristics'!F:F,MATCH($C655,'Policy Characteristics'!$C:$C,0)))</f>
        <v>0</v>
      </c>
      <c r="M655" s="205">
        <f>IF(ISBLANK(INDEX('Policy Characteristics'!G:G,MATCH($C655,'Policy Characteristics'!$C:$C,0))),"",INDEX('Policy Characteristics'!G:G,MATCH($C655,'Policy Characteristics'!$C:$C,0)))</f>
        <v>1</v>
      </c>
      <c r="N655" s="205">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75">
      <c r="A656" s="76" t="str">
        <f>IF(ISBLANK(INDEX('Policy Characteristics'!A:A,MATCH($C656,'Policy Characteristics'!$C:$C,0))),"",INDEX('Policy Characteristics'!A:A,MATCH($C656,'Policy Characteristics'!$C:$C,0)))</f>
        <v>Industry</v>
      </c>
      <c r="B656" s="200"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13" t="s">
        <v>43</v>
      </c>
      <c r="J656" s="202"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05">
        <f>IF(ISBLANK(INDEX('Policy Characteristics'!F:F,MATCH($C656,'Policy Characteristics'!$C:$C,0))),"",INDEX('Policy Characteristics'!F:F,MATCH($C656,'Policy Characteristics'!$C:$C,0)))</f>
        <v>0</v>
      </c>
      <c r="M656" s="205">
        <f>IF(ISBLANK(INDEX('Policy Characteristics'!G:G,MATCH($C656,'Policy Characteristics'!$C:$C,0))),"",INDEX('Policy Characteristics'!G:G,MATCH($C656,'Policy Characteristics'!$C:$C,0)))</f>
        <v>1</v>
      </c>
      <c r="N656" s="205">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75">
      <c r="A657" s="76" t="str">
        <f>IF(ISBLANK(INDEX('Policy Characteristics'!A:A,MATCH($C657,'Policy Characteristics'!$C:$C,0))),"",INDEX('Policy Characteristics'!A:A,MATCH($C657,'Policy Characteristics'!$C:$C,0)))</f>
        <v>Industry</v>
      </c>
      <c r="B657" s="200" t="str">
        <f>IF(ISBLANK(INDEX('Policy Characteristics'!B:B,MATCH($C657,'Policy Characteristics'!$C:$C,0))),"",INDEX('Policy Characteristics'!B:B,MATCH($C657,'Policy Characteristics'!$C:$C,0)))</f>
        <v>Cement Clinker Substitution</v>
      </c>
      <c r="C657" t="s">
        <v>1008</v>
      </c>
      <c r="D657" s="88"/>
      <c r="E657" s="88"/>
      <c r="F657" s="88"/>
      <c r="G657" s="88"/>
      <c r="H657" s="15">
        <v>43</v>
      </c>
      <c r="I657" s="213" t="s">
        <v>43</v>
      </c>
      <c r="J657" s="202"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05">
        <f>IF(ISBLANK(INDEX('Policy Characteristics'!F:F,MATCH($C657,'Policy Characteristics'!$C:$C,0))),"",INDEX('Policy Characteristics'!F:F,MATCH($C657,'Policy Characteristics'!$C:$C,0)))</f>
        <v>0</v>
      </c>
      <c r="M657" s="205">
        <f>IF(ISBLANK(INDEX('Policy Characteristics'!G:G,MATCH($C657,'Policy Characteristics'!$C:$C,0))),"",INDEX('Policy Characteristics'!G:G,MATCH($C657,'Policy Characteristics'!$C:$C,0)))</f>
        <v>1</v>
      </c>
      <c r="N657" s="205">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75">
      <c r="A658" s="76" t="str">
        <f>IF(ISBLANK(INDEX('Policy Characteristics'!A:A,MATCH($C658,'Policy Characteristics'!$C:$C,0))),"",INDEX('Policy Characteristics'!A:A,MATCH($C658,'Policy Characteristics'!$C:$C,0)))</f>
        <v>Industry</v>
      </c>
      <c r="B658" s="200"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13" t="s">
        <v>43</v>
      </c>
      <c r="J658" s="202"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05">
        <f>IF(ISBLANK(INDEX('Policy Characteristics'!F:F,MATCH($C658,'Policy Characteristics'!$C:$C,0))),"",INDEX('Policy Characteristics'!F:F,MATCH($C658,'Policy Characteristics'!$C:$C,0)))</f>
        <v>0</v>
      </c>
      <c r="M658" s="205">
        <f>IF(ISBLANK(INDEX('Policy Characteristics'!G:G,MATCH($C658,'Policy Characteristics'!$C:$C,0))),"",INDEX('Policy Characteristics'!G:G,MATCH($C658,'Policy Characteristics'!$C:$C,0)))</f>
        <v>1</v>
      </c>
      <c r="N658" s="205">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75">
      <c r="A659" s="76" t="str">
        <f>IF(ISBLANK(INDEX('Policy Characteristics'!A:A,MATCH($C659,'Policy Characteristics'!$C:$C,0))),"",INDEX('Policy Characteristics'!A:A,MATCH($C659,'Policy Characteristics'!$C:$C,0)))</f>
        <v>Industry</v>
      </c>
      <c r="B659" s="200"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13" t="s">
        <v>43</v>
      </c>
      <c r="J659" s="202"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05">
        <f>IF(ISBLANK(INDEX('Policy Characteristics'!F:F,MATCH($C659,'Policy Characteristics'!$C:$C,0))),"",INDEX('Policy Characteristics'!F:F,MATCH($C659,'Policy Characteristics'!$C:$C,0)))</f>
        <v>0</v>
      </c>
      <c r="M659" s="205">
        <f>IF(ISBLANK(INDEX('Policy Characteristics'!G:G,MATCH($C659,'Policy Characteristics'!$C:$C,0))),"",INDEX('Policy Characteristics'!G:G,MATCH($C659,'Policy Characteristics'!$C:$C,0)))</f>
        <v>1</v>
      </c>
      <c r="N659" s="205">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75">
      <c r="A660" s="76" t="str">
        <f>IF(ISBLANK(INDEX('Policy Characteristics'!A:A,MATCH($C660,'Policy Characteristics'!$C:$C,0))),"",INDEX('Policy Characteristics'!A:A,MATCH($C660,'Policy Characteristics'!$C:$C,0)))</f>
        <v>Industry</v>
      </c>
      <c r="B660" s="200" t="str">
        <f>IF(ISBLANK(INDEX('Policy Characteristics'!B:B,MATCH($C660,'Policy Characteristics'!$C:$C,0))),"",INDEX('Policy Characteristics'!B:B,MATCH($C660,'Policy Characteristics'!$C:$C,0)))</f>
        <v>Electrification</v>
      </c>
      <c r="C660" t="s">
        <v>1705</v>
      </c>
      <c r="D660" s="88" t="s">
        <v>1300</v>
      </c>
      <c r="E660" t="s">
        <v>1682</v>
      </c>
      <c r="F660" t="s">
        <v>1325</v>
      </c>
      <c r="G660" s="88" t="s">
        <v>1689</v>
      </c>
      <c r="H660" s="15">
        <v>1834</v>
      </c>
      <c r="I660" s="213" t="s">
        <v>43</v>
      </c>
      <c r="J660" s="202"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05">
        <f>IF(ISBLANK(INDEX('Policy Characteristics'!F:F,MATCH($C660,'Policy Characteristics'!$C:$C,0))),"",INDEX('Policy Characteristics'!F:F,MATCH($C660,'Policy Characteristics'!$C:$C,0)))</f>
        <v>0</v>
      </c>
      <c r="M660" s="205">
        <f>IF(ISBLANK(INDEX('Policy Characteristics'!G:G,MATCH($C660,'Policy Characteristics'!$C:$C,0))),"",INDEX('Policy Characteristics'!G:G,MATCH($C660,'Policy Characteristics'!$C:$C,0)))</f>
        <v>1</v>
      </c>
      <c r="N660" s="205">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75">
      <c r="A661" s="76" t="str">
        <f>IF(ISBLANK(INDEX('Policy Characteristics'!A:A,MATCH($C661,'Policy Characteristics'!$C:$C,0))),"",INDEX('Policy Characteristics'!A:A,MATCH($C661,'Policy Characteristics'!$C:$C,0)))</f>
        <v>Industry</v>
      </c>
      <c r="B661" s="200"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1683</v>
      </c>
      <c r="F661" t="s">
        <v>1325</v>
      </c>
      <c r="G661" s="88" t="s">
        <v>1690</v>
      </c>
      <c r="H661" s="15">
        <v>1835</v>
      </c>
      <c r="I661" s="213" t="s">
        <v>43</v>
      </c>
      <c r="J661" s="202"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05">
        <f>IF(ISBLANK(INDEX('Policy Characteristics'!F:F,MATCH($C661,'Policy Characteristics'!$C:$C,0))),"",INDEX('Policy Characteristics'!F:F,MATCH($C661,'Policy Characteristics'!$C:$C,0)))</f>
        <v>0</v>
      </c>
      <c r="M661" s="205">
        <f>IF(ISBLANK(INDEX('Policy Characteristics'!G:G,MATCH($C661,'Policy Characteristics'!$C:$C,0))),"",INDEX('Policy Characteristics'!G:G,MATCH($C661,'Policy Characteristics'!$C:$C,0)))</f>
        <v>1</v>
      </c>
      <c r="N661" s="205">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75">
      <c r="A662" s="76" t="str">
        <f>IF(ISBLANK(INDEX('Policy Characteristics'!A:A,MATCH($C662,'Policy Characteristics'!$C:$C,0))),"",INDEX('Policy Characteristics'!A:A,MATCH($C662,'Policy Characteristics'!$C:$C,0)))</f>
        <v>Industry</v>
      </c>
      <c r="B662" s="200"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1684</v>
      </c>
      <c r="F662" t="s">
        <v>1325</v>
      </c>
      <c r="G662" s="88" t="s">
        <v>1691</v>
      </c>
      <c r="H662" s="15">
        <v>1836</v>
      </c>
      <c r="I662" s="213" t="s">
        <v>43</v>
      </c>
      <c r="J662" s="202"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05">
        <f>IF(ISBLANK(INDEX('Policy Characteristics'!F:F,MATCH($C662,'Policy Characteristics'!$C:$C,0))),"",INDEX('Policy Characteristics'!F:F,MATCH($C662,'Policy Characteristics'!$C:$C,0)))</f>
        <v>0</v>
      </c>
      <c r="M662" s="205">
        <f>IF(ISBLANK(INDEX('Policy Characteristics'!G:G,MATCH($C662,'Policy Characteristics'!$C:$C,0))),"",INDEX('Policy Characteristics'!G:G,MATCH($C662,'Policy Characteristics'!$C:$C,0)))</f>
        <v>1</v>
      </c>
      <c r="N662" s="205">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75">
      <c r="A663" s="76" t="str">
        <f>IF(ISBLANK(INDEX('Policy Characteristics'!A:A,MATCH($C663,'Policy Characteristics'!$C:$C,0))),"",INDEX('Policy Characteristics'!A:A,MATCH($C663,'Policy Characteristics'!$C:$C,0)))</f>
        <v>Industry</v>
      </c>
      <c r="B663" s="200"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1685</v>
      </c>
      <c r="F663" t="s">
        <v>1325</v>
      </c>
      <c r="G663" s="88" t="s">
        <v>1692</v>
      </c>
      <c r="H663" s="15">
        <v>1837</v>
      </c>
      <c r="I663" s="213" t="s">
        <v>43</v>
      </c>
      <c r="J663" s="202"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05">
        <f>IF(ISBLANK(INDEX('Policy Characteristics'!F:F,MATCH($C663,'Policy Characteristics'!$C:$C,0))),"",INDEX('Policy Characteristics'!F:F,MATCH($C663,'Policy Characteristics'!$C:$C,0)))</f>
        <v>0</v>
      </c>
      <c r="M663" s="205">
        <f>IF(ISBLANK(INDEX('Policy Characteristics'!G:G,MATCH($C663,'Policy Characteristics'!$C:$C,0))),"",INDEX('Policy Characteristics'!G:G,MATCH($C663,'Policy Characteristics'!$C:$C,0)))</f>
        <v>1</v>
      </c>
      <c r="N663" s="205">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75">
      <c r="A664" s="76" t="str">
        <f>IF(ISBLANK(INDEX('Policy Characteristics'!A:A,MATCH($C664,'Policy Characteristics'!$C:$C,0))),"",INDEX('Policy Characteristics'!A:A,MATCH($C664,'Policy Characteristics'!$C:$C,0)))</f>
        <v>Industry</v>
      </c>
      <c r="B664" s="200"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1686</v>
      </c>
      <c r="F664" t="s">
        <v>1325</v>
      </c>
      <c r="G664" s="88" t="s">
        <v>1693</v>
      </c>
      <c r="H664" s="15">
        <v>1838</v>
      </c>
      <c r="I664" s="213" t="s">
        <v>43</v>
      </c>
      <c r="J664" s="202"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05">
        <f>IF(ISBLANK(INDEX('Policy Characteristics'!F:F,MATCH($C664,'Policy Characteristics'!$C:$C,0))),"",INDEX('Policy Characteristics'!F:F,MATCH($C664,'Policy Characteristics'!$C:$C,0)))</f>
        <v>0</v>
      </c>
      <c r="M664" s="205">
        <f>IF(ISBLANK(INDEX('Policy Characteristics'!G:G,MATCH($C664,'Policy Characteristics'!$C:$C,0))),"",INDEX('Policy Characteristics'!G:G,MATCH($C664,'Policy Characteristics'!$C:$C,0)))</f>
        <v>1</v>
      </c>
      <c r="N664" s="205">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75">
      <c r="A665" s="76" t="str">
        <f>IF(ISBLANK(INDEX('Policy Characteristics'!A:A,MATCH($C665,'Policy Characteristics'!$C:$C,0))),"",INDEX('Policy Characteristics'!A:A,MATCH($C665,'Policy Characteristics'!$C:$C,0)))</f>
        <v>Industry</v>
      </c>
      <c r="B665" s="200"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1687</v>
      </c>
      <c r="F665" t="s">
        <v>1325</v>
      </c>
      <c r="G665" s="88" t="s">
        <v>1694</v>
      </c>
      <c r="H665" s="15">
        <v>1839</v>
      </c>
      <c r="I665" s="213" t="s">
        <v>43</v>
      </c>
      <c r="J665" s="202"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05">
        <f>IF(ISBLANK(INDEX('Policy Characteristics'!F:F,MATCH($C665,'Policy Characteristics'!$C:$C,0))),"",INDEX('Policy Characteristics'!F:F,MATCH($C665,'Policy Characteristics'!$C:$C,0)))</f>
        <v>0</v>
      </c>
      <c r="M665" s="205">
        <f>IF(ISBLANK(INDEX('Policy Characteristics'!G:G,MATCH($C665,'Policy Characteristics'!$C:$C,0))),"",INDEX('Policy Characteristics'!G:G,MATCH($C665,'Policy Characteristics'!$C:$C,0)))</f>
        <v>1</v>
      </c>
      <c r="N665" s="205">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75">
      <c r="A666" s="76" t="str">
        <f>IF(ISBLANK(INDEX('Policy Characteristics'!A:A,MATCH($C666,'Policy Characteristics'!$C:$C,0))),"",INDEX('Policy Characteristics'!A:A,MATCH($C666,'Policy Characteristics'!$C:$C,0)))</f>
        <v>Industry</v>
      </c>
      <c r="B666" s="200"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1688</v>
      </c>
      <c r="F666" t="s">
        <v>1325</v>
      </c>
      <c r="G666" s="88" t="s">
        <v>1695</v>
      </c>
      <c r="H666" s="15">
        <v>1840</v>
      </c>
      <c r="I666" s="213" t="s">
        <v>43</v>
      </c>
      <c r="J666" s="202"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05">
        <f>IF(ISBLANK(INDEX('Policy Characteristics'!F:F,MATCH($C666,'Policy Characteristics'!$C:$C,0))),"",INDEX('Policy Characteristics'!F:F,MATCH($C666,'Policy Characteristics'!$C:$C,0)))</f>
        <v>0</v>
      </c>
      <c r="M666" s="205">
        <f>IF(ISBLANK(INDEX('Policy Characteristics'!G:G,MATCH($C666,'Policy Characteristics'!$C:$C,0))),"",INDEX('Policy Characteristics'!G:G,MATCH($C666,'Policy Characteristics'!$C:$C,0)))</f>
        <v>1</v>
      </c>
      <c r="N666" s="205">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75">
      <c r="A667" s="76" t="str">
        <f>IF(ISBLANK(INDEX('Policy Characteristics'!A:A,MATCH($C667,'Policy Characteristics'!$C:$C,0))),"",INDEX('Policy Characteristics'!A:A,MATCH($C667,'Policy Characteristics'!$C:$C,0)))</f>
        <v>Industry</v>
      </c>
      <c r="B667" s="200"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1824</v>
      </c>
      <c r="F667" t="s">
        <v>1325</v>
      </c>
      <c r="G667" s="88" t="s">
        <v>1824</v>
      </c>
      <c r="H667" s="15">
        <v>1841</v>
      </c>
      <c r="I667" s="213" t="s">
        <v>43</v>
      </c>
      <c r="J667" s="202"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05">
        <f>IF(ISBLANK(INDEX('Policy Characteristics'!F:F,MATCH($C667,'Policy Characteristics'!$C:$C,0))),"",INDEX('Policy Characteristics'!F:F,MATCH($C667,'Policy Characteristics'!$C:$C,0)))</f>
        <v>0</v>
      </c>
      <c r="M667" s="205">
        <f>IF(ISBLANK(INDEX('Policy Characteristics'!G:G,MATCH($C667,'Policy Characteristics'!$C:$C,0))),"",INDEX('Policy Characteristics'!G:G,MATCH($C667,'Policy Characteristics'!$C:$C,0)))</f>
        <v>1</v>
      </c>
      <c r="N667" s="205">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75">
      <c r="A668" s="76" t="str">
        <f>IF(ISBLANK(INDEX('Policy Characteristics'!A:A,MATCH($C668,'Policy Characteristics'!$C:$C,0))),"",INDEX('Policy Characteristics'!A:A,MATCH($C668,'Policy Characteristics'!$C:$C,0)))</f>
        <v>Industry</v>
      </c>
      <c r="B668" s="200"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1682</v>
      </c>
      <c r="F668" t="s">
        <v>999</v>
      </c>
      <c r="G668" s="88" t="s">
        <v>1689</v>
      </c>
      <c r="H668" s="15">
        <v>1842</v>
      </c>
      <c r="I668" s="213" t="s">
        <v>43</v>
      </c>
      <c r="J668" s="202"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05">
        <f>IF(ISBLANK(INDEX('Policy Characteristics'!F:F,MATCH($C668,'Policy Characteristics'!$C:$C,0))),"",INDEX('Policy Characteristics'!F:F,MATCH($C668,'Policy Characteristics'!$C:$C,0)))</f>
        <v>0</v>
      </c>
      <c r="M668" s="205">
        <f>IF(ISBLANK(INDEX('Policy Characteristics'!G:G,MATCH($C668,'Policy Characteristics'!$C:$C,0))),"",INDEX('Policy Characteristics'!G:G,MATCH($C668,'Policy Characteristics'!$C:$C,0)))</f>
        <v>1</v>
      </c>
      <c r="N668" s="205">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75">
      <c r="A669" s="76" t="str">
        <f>IF(ISBLANK(INDEX('Policy Characteristics'!A:A,MATCH($C669,'Policy Characteristics'!$C:$C,0))),"",INDEX('Policy Characteristics'!A:A,MATCH($C669,'Policy Characteristics'!$C:$C,0)))</f>
        <v>Industry</v>
      </c>
      <c r="B669" s="200"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1683</v>
      </c>
      <c r="F669" t="s">
        <v>999</v>
      </c>
      <c r="G669" s="88" t="s">
        <v>1690</v>
      </c>
      <c r="H669" s="15">
        <v>1843</v>
      </c>
      <c r="I669" s="213" t="s">
        <v>43</v>
      </c>
      <c r="J669" s="202"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05">
        <f>IF(ISBLANK(INDEX('Policy Characteristics'!F:F,MATCH($C669,'Policy Characteristics'!$C:$C,0))),"",INDEX('Policy Characteristics'!F:F,MATCH($C669,'Policy Characteristics'!$C:$C,0)))</f>
        <v>0</v>
      </c>
      <c r="M669" s="205">
        <f>IF(ISBLANK(INDEX('Policy Characteristics'!G:G,MATCH($C669,'Policy Characteristics'!$C:$C,0))),"",INDEX('Policy Characteristics'!G:G,MATCH($C669,'Policy Characteristics'!$C:$C,0)))</f>
        <v>1</v>
      </c>
      <c r="N669" s="205">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75">
      <c r="A670" s="76" t="str">
        <f>IF(ISBLANK(INDEX('Policy Characteristics'!A:A,MATCH($C670,'Policy Characteristics'!$C:$C,0))),"",INDEX('Policy Characteristics'!A:A,MATCH($C670,'Policy Characteristics'!$C:$C,0)))</f>
        <v>Industry</v>
      </c>
      <c r="B670" s="200"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1684</v>
      </c>
      <c r="F670" t="s">
        <v>999</v>
      </c>
      <c r="G670" s="88" t="s">
        <v>1691</v>
      </c>
      <c r="H670" s="15">
        <v>1844</v>
      </c>
      <c r="I670" s="213" t="s">
        <v>43</v>
      </c>
      <c r="J670" s="202"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05">
        <f>IF(ISBLANK(INDEX('Policy Characteristics'!F:F,MATCH($C670,'Policy Characteristics'!$C:$C,0))),"",INDEX('Policy Characteristics'!F:F,MATCH($C670,'Policy Characteristics'!$C:$C,0)))</f>
        <v>0</v>
      </c>
      <c r="M670" s="205">
        <f>IF(ISBLANK(INDEX('Policy Characteristics'!G:G,MATCH($C670,'Policy Characteristics'!$C:$C,0))),"",INDEX('Policy Characteristics'!G:G,MATCH($C670,'Policy Characteristics'!$C:$C,0)))</f>
        <v>1</v>
      </c>
      <c r="N670" s="205">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75">
      <c r="A671" s="76" t="str">
        <f>IF(ISBLANK(INDEX('Policy Characteristics'!A:A,MATCH($C671,'Policy Characteristics'!$C:$C,0))),"",INDEX('Policy Characteristics'!A:A,MATCH($C671,'Policy Characteristics'!$C:$C,0)))</f>
        <v>Industry</v>
      </c>
      <c r="B671" s="200"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1685</v>
      </c>
      <c r="F671" t="s">
        <v>999</v>
      </c>
      <c r="G671" s="88" t="s">
        <v>1692</v>
      </c>
      <c r="H671" s="15">
        <v>1845</v>
      </c>
      <c r="I671" s="213" t="s">
        <v>43</v>
      </c>
      <c r="J671" s="202"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05">
        <f>IF(ISBLANK(INDEX('Policy Characteristics'!F:F,MATCH($C671,'Policy Characteristics'!$C:$C,0))),"",INDEX('Policy Characteristics'!F:F,MATCH($C671,'Policy Characteristics'!$C:$C,0)))</f>
        <v>0</v>
      </c>
      <c r="M671" s="205">
        <f>IF(ISBLANK(INDEX('Policy Characteristics'!G:G,MATCH($C671,'Policy Characteristics'!$C:$C,0))),"",INDEX('Policy Characteristics'!G:G,MATCH($C671,'Policy Characteristics'!$C:$C,0)))</f>
        <v>1</v>
      </c>
      <c r="N671" s="205">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75">
      <c r="A672" s="76" t="str">
        <f>IF(ISBLANK(INDEX('Policy Characteristics'!A:A,MATCH($C672,'Policy Characteristics'!$C:$C,0))),"",INDEX('Policy Characteristics'!A:A,MATCH($C672,'Policy Characteristics'!$C:$C,0)))</f>
        <v>Industry</v>
      </c>
      <c r="B672" s="200"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1686</v>
      </c>
      <c r="F672" t="s">
        <v>999</v>
      </c>
      <c r="G672" s="88" t="s">
        <v>1693</v>
      </c>
      <c r="H672" s="15">
        <v>1846</v>
      </c>
      <c r="I672" s="213" t="s">
        <v>43</v>
      </c>
      <c r="J672" s="202"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05">
        <f>IF(ISBLANK(INDEX('Policy Characteristics'!F:F,MATCH($C672,'Policy Characteristics'!$C:$C,0))),"",INDEX('Policy Characteristics'!F:F,MATCH($C672,'Policy Characteristics'!$C:$C,0)))</f>
        <v>0</v>
      </c>
      <c r="M672" s="205">
        <f>IF(ISBLANK(INDEX('Policy Characteristics'!G:G,MATCH($C672,'Policy Characteristics'!$C:$C,0))),"",INDEX('Policy Characteristics'!G:G,MATCH($C672,'Policy Characteristics'!$C:$C,0)))</f>
        <v>1</v>
      </c>
      <c r="N672" s="205">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75">
      <c r="A673" s="76" t="str">
        <f>IF(ISBLANK(INDEX('Policy Characteristics'!A:A,MATCH($C673,'Policy Characteristics'!$C:$C,0))),"",INDEX('Policy Characteristics'!A:A,MATCH($C673,'Policy Characteristics'!$C:$C,0)))</f>
        <v>Industry</v>
      </c>
      <c r="B673" s="200"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1687</v>
      </c>
      <c r="F673" t="s">
        <v>999</v>
      </c>
      <c r="G673" s="88" t="s">
        <v>1694</v>
      </c>
      <c r="H673" s="15">
        <v>1847</v>
      </c>
      <c r="I673" s="213" t="s">
        <v>43</v>
      </c>
      <c r="J673" s="202"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05">
        <f>IF(ISBLANK(INDEX('Policy Characteristics'!F:F,MATCH($C673,'Policy Characteristics'!$C:$C,0))),"",INDEX('Policy Characteristics'!F:F,MATCH($C673,'Policy Characteristics'!$C:$C,0)))</f>
        <v>0</v>
      </c>
      <c r="M673" s="205">
        <f>IF(ISBLANK(INDEX('Policy Characteristics'!G:G,MATCH($C673,'Policy Characteristics'!$C:$C,0))),"",INDEX('Policy Characteristics'!G:G,MATCH($C673,'Policy Characteristics'!$C:$C,0)))</f>
        <v>1</v>
      </c>
      <c r="N673" s="205">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75">
      <c r="A674" s="76" t="str">
        <f>IF(ISBLANK(INDEX('Policy Characteristics'!A:A,MATCH($C674,'Policy Characteristics'!$C:$C,0))),"",INDEX('Policy Characteristics'!A:A,MATCH($C674,'Policy Characteristics'!$C:$C,0)))</f>
        <v>Industry</v>
      </c>
      <c r="B674" s="200"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1688</v>
      </c>
      <c r="F674" t="s">
        <v>999</v>
      </c>
      <c r="G674" s="88" t="s">
        <v>1695</v>
      </c>
      <c r="H674" s="15">
        <v>1848</v>
      </c>
      <c r="I674" s="213" t="s">
        <v>43</v>
      </c>
      <c r="J674" s="202"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05">
        <f>IF(ISBLANK(INDEX('Policy Characteristics'!F:F,MATCH($C674,'Policy Characteristics'!$C:$C,0))),"",INDEX('Policy Characteristics'!F:F,MATCH($C674,'Policy Characteristics'!$C:$C,0)))</f>
        <v>0</v>
      </c>
      <c r="M674" s="205">
        <f>IF(ISBLANK(INDEX('Policy Characteristics'!G:G,MATCH($C674,'Policy Characteristics'!$C:$C,0))),"",INDEX('Policy Characteristics'!G:G,MATCH($C674,'Policy Characteristics'!$C:$C,0)))</f>
        <v>1</v>
      </c>
      <c r="N674" s="205">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75">
      <c r="A675" s="76" t="str">
        <f>IF(ISBLANK(INDEX('Policy Characteristics'!A:A,MATCH($C675,'Policy Characteristics'!$C:$C,0))),"",INDEX('Policy Characteristics'!A:A,MATCH($C675,'Policy Characteristics'!$C:$C,0)))</f>
        <v>Industry</v>
      </c>
      <c r="B675" s="200"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1824</v>
      </c>
      <c r="F675" t="s">
        <v>999</v>
      </c>
      <c r="G675" s="88" t="s">
        <v>1824</v>
      </c>
      <c r="H675" s="15">
        <v>1849</v>
      </c>
      <c r="I675" s="213" t="s">
        <v>43</v>
      </c>
      <c r="J675" s="202"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05">
        <f>IF(ISBLANK(INDEX('Policy Characteristics'!F:F,MATCH($C675,'Policy Characteristics'!$C:$C,0))),"",INDEX('Policy Characteristics'!F:F,MATCH($C675,'Policy Characteristics'!$C:$C,0)))</f>
        <v>0</v>
      </c>
      <c r="M675" s="205">
        <f>IF(ISBLANK(INDEX('Policy Characteristics'!G:G,MATCH($C675,'Policy Characteristics'!$C:$C,0))),"",INDEX('Policy Characteristics'!G:G,MATCH($C675,'Policy Characteristics'!$C:$C,0)))</f>
        <v>1</v>
      </c>
      <c r="N675" s="205">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75">
      <c r="A676" s="76" t="str">
        <f>IF(ISBLANK(INDEX('Policy Characteristics'!A:A,MATCH($C676,'Policy Characteristics'!$C:$C,0))),"",INDEX('Policy Characteristics'!A:A,MATCH($C676,'Policy Characteristics'!$C:$C,0)))</f>
        <v>Industry</v>
      </c>
      <c r="B676" s="200"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1682</v>
      </c>
      <c r="F676" t="s">
        <v>1266</v>
      </c>
      <c r="G676" s="88" t="s">
        <v>1689</v>
      </c>
      <c r="H676" s="15">
        <v>1850</v>
      </c>
      <c r="I676" s="213" t="s">
        <v>43</v>
      </c>
      <c r="J676" s="202"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05">
        <f>IF(ISBLANK(INDEX('Policy Characteristics'!F:F,MATCH($C676,'Policy Characteristics'!$C:$C,0))),"",INDEX('Policy Characteristics'!F:F,MATCH($C676,'Policy Characteristics'!$C:$C,0)))</f>
        <v>0</v>
      </c>
      <c r="M676" s="205">
        <f>IF(ISBLANK(INDEX('Policy Characteristics'!G:G,MATCH($C676,'Policy Characteristics'!$C:$C,0))),"",INDEX('Policy Characteristics'!G:G,MATCH($C676,'Policy Characteristics'!$C:$C,0)))</f>
        <v>1</v>
      </c>
      <c r="N676" s="205">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75">
      <c r="A677" s="76" t="str">
        <f>IF(ISBLANK(INDEX('Policy Characteristics'!A:A,MATCH($C677,'Policy Characteristics'!$C:$C,0))),"",INDEX('Policy Characteristics'!A:A,MATCH($C677,'Policy Characteristics'!$C:$C,0)))</f>
        <v>Industry</v>
      </c>
      <c r="B677" s="200"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1683</v>
      </c>
      <c r="F677" t="s">
        <v>1266</v>
      </c>
      <c r="G677" s="88" t="s">
        <v>1690</v>
      </c>
      <c r="H677" s="15">
        <v>1851</v>
      </c>
      <c r="I677" s="213" t="s">
        <v>43</v>
      </c>
      <c r="J677" s="202"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05">
        <f>IF(ISBLANK(INDEX('Policy Characteristics'!F:F,MATCH($C677,'Policy Characteristics'!$C:$C,0))),"",INDEX('Policy Characteristics'!F:F,MATCH($C677,'Policy Characteristics'!$C:$C,0)))</f>
        <v>0</v>
      </c>
      <c r="M677" s="205">
        <f>IF(ISBLANK(INDEX('Policy Characteristics'!G:G,MATCH($C677,'Policy Characteristics'!$C:$C,0))),"",INDEX('Policy Characteristics'!G:G,MATCH($C677,'Policy Characteristics'!$C:$C,0)))</f>
        <v>1</v>
      </c>
      <c r="N677" s="205">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75">
      <c r="A678" s="76" t="str">
        <f>IF(ISBLANK(INDEX('Policy Characteristics'!A:A,MATCH($C678,'Policy Characteristics'!$C:$C,0))),"",INDEX('Policy Characteristics'!A:A,MATCH($C678,'Policy Characteristics'!$C:$C,0)))</f>
        <v>Industry</v>
      </c>
      <c r="B678" s="200"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1684</v>
      </c>
      <c r="F678" t="s">
        <v>1266</v>
      </c>
      <c r="G678" s="88" t="s">
        <v>1691</v>
      </c>
      <c r="H678" s="15">
        <v>1852</v>
      </c>
      <c r="I678" s="213" t="s">
        <v>43</v>
      </c>
      <c r="J678" s="202"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05">
        <f>IF(ISBLANK(INDEX('Policy Characteristics'!F:F,MATCH($C678,'Policy Characteristics'!$C:$C,0))),"",INDEX('Policy Characteristics'!F:F,MATCH($C678,'Policy Characteristics'!$C:$C,0)))</f>
        <v>0</v>
      </c>
      <c r="M678" s="205">
        <f>IF(ISBLANK(INDEX('Policy Characteristics'!G:G,MATCH($C678,'Policy Characteristics'!$C:$C,0))),"",INDEX('Policy Characteristics'!G:G,MATCH($C678,'Policy Characteristics'!$C:$C,0)))</f>
        <v>1</v>
      </c>
      <c r="N678" s="205">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75">
      <c r="A679" s="76" t="str">
        <f>IF(ISBLANK(INDEX('Policy Characteristics'!A:A,MATCH($C679,'Policy Characteristics'!$C:$C,0))),"",INDEX('Policy Characteristics'!A:A,MATCH($C679,'Policy Characteristics'!$C:$C,0)))</f>
        <v>Industry</v>
      </c>
      <c r="B679" s="200"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1685</v>
      </c>
      <c r="F679" t="s">
        <v>1266</v>
      </c>
      <c r="G679" s="88" t="s">
        <v>1692</v>
      </c>
      <c r="H679" s="15">
        <v>1853</v>
      </c>
      <c r="I679" s="213" t="s">
        <v>43</v>
      </c>
      <c r="J679" s="202"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05">
        <f>IF(ISBLANK(INDEX('Policy Characteristics'!F:F,MATCH($C679,'Policy Characteristics'!$C:$C,0))),"",INDEX('Policy Characteristics'!F:F,MATCH($C679,'Policy Characteristics'!$C:$C,0)))</f>
        <v>0</v>
      </c>
      <c r="M679" s="205">
        <f>IF(ISBLANK(INDEX('Policy Characteristics'!G:G,MATCH($C679,'Policy Characteristics'!$C:$C,0))),"",INDEX('Policy Characteristics'!G:G,MATCH($C679,'Policy Characteristics'!$C:$C,0)))</f>
        <v>1</v>
      </c>
      <c r="N679" s="205">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75">
      <c r="A680" s="76" t="str">
        <f>IF(ISBLANK(INDEX('Policy Characteristics'!A:A,MATCH($C680,'Policy Characteristics'!$C:$C,0))),"",INDEX('Policy Characteristics'!A:A,MATCH($C680,'Policy Characteristics'!$C:$C,0)))</f>
        <v>Industry</v>
      </c>
      <c r="B680" s="200"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1686</v>
      </c>
      <c r="F680" t="s">
        <v>1266</v>
      </c>
      <c r="G680" s="88" t="s">
        <v>1693</v>
      </c>
      <c r="H680" s="15">
        <v>1854</v>
      </c>
      <c r="I680" s="213" t="s">
        <v>43</v>
      </c>
      <c r="J680" s="202"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05">
        <f>IF(ISBLANK(INDEX('Policy Characteristics'!F:F,MATCH($C680,'Policy Characteristics'!$C:$C,0))),"",INDEX('Policy Characteristics'!F:F,MATCH($C680,'Policy Characteristics'!$C:$C,0)))</f>
        <v>0</v>
      </c>
      <c r="M680" s="205">
        <f>IF(ISBLANK(INDEX('Policy Characteristics'!G:G,MATCH($C680,'Policy Characteristics'!$C:$C,0))),"",INDEX('Policy Characteristics'!G:G,MATCH($C680,'Policy Characteristics'!$C:$C,0)))</f>
        <v>1</v>
      </c>
      <c r="N680" s="205">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75">
      <c r="A681" s="76" t="str">
        <f>IF(ISBLANK(INDEX('Policy Characteristics'!A:A,MATCH($C681,'Policy Characteristics'!$C:$C,0))),"",INDEX('Policy Characteristics'!A:A,MATCH($C681,'Policy Characteristics'!$C:$C,0)))</f>
        <v>Industry</v>
      </c>
      <c r="B681" s="200"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1687</v>
      </c>
      <c r="F681" t="s">
        <v>1266</v>
      </c>
      <c r="G681" s="88" t="s">
        <v>1694</v>
      </c>
      <c r="H681" s="15">
        <v>1855</v>
      </c>
      <c r="I681" s="213" t="s">
        <v>43</v>
      </c>
      <c r="J681" s="202"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05">
        <f>IF(ISBLANK(INDEX('Policy Characteristics'!F:F,MATCH($C681,'Policy Characteristics'!$C:$C,0))),"",INDEX('Policy Characteristics'!F:F,MATCH($C681,'Policy Characteristics'!$C:$C,0)))</f>
        <v>0</v>
      </c>
      <c r="M681" s="205">
        <f>IF(ISBLANK(INDEX('Policy Characteristics'!G:G,MATCH($C681,'Policy Characteristics'!$C:$C,0))),"",INDEX('Policy Characteristics'!G:G,MATCH($C681,'Policy Characteristics'!$C:$C,0)))</f>
        <v>1</v>
      </c>
      <c r="N681" s="205">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75">
      <c r="A682" s="76" t="str">
        <f>IF(ISBLANK(INDEX('Policy Characteristics'!A:A,MATCH($C682,'Policy Characteristics'!$C:$C,0))),"",INDEX('Policy Characteristics'!A:A,MATCH($C682,'Policy Characteristics'!$C:$C,0)))</f>
        <v>Industry</v>
      </c>
      <c r="B682" s="200"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1688</v>
      </c>
      <c r="F682" t="s">
        <v>1266</v>
      </c>
      <c r="G682" s="88" t="s">
        <v>1695</v>
      </c>
      <c r="H682" s="15">
        <v>1856</v>
      </c>
      <c r="I682" s="213" t="s">
        <v>43</v>
      </c>
      <c r="J682" s="202"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05">
        <f>IF(ISBLANK(INDEX('Policy Characteristics'!F:F,MATCH($C682,'Policy Characteristics'!$C:$C,0))),"",INDEX('Policy Characteristics'!F:F,MATCH($C682,'Policy Characteristics'!$C:$C,0)))</f>
        <v>0</v>
      </c>
      <c r="M682" s="205">
        <f>IF(ISBLANK(INDEX('Policy Characteristics'!G:G,MATCH($C682,'Policy Characteristics'!$C:$C,0))),"",INDEX('Policy Characteristics'!G:G,MATCH($C682,'Policy Characteristics'!$C:$C,0)))</f>
        <v>1</v>
      </c>
      <c r="N682" s="205">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75">
      <c r="A683" s="76" t="str">
        <f>IF(ISBLANK(INDEX('Policy Characteristics'!A:A,MATCH($C683,'Policy Characteristics'!$C:$C,0))),"",INDEX('Policy Characteristics'!A:A,MATCH($C683,'Policy Characteristics'!$C:$C,0)))</f>
        <v>Industry</v>
      </c>
      <c r="B683" s="200"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1824</v>
      </c>
      <c r="F683" t="s">
        <v>1266</v>
      </c>
      <c r="G683" s="88" t="s">
        <v>1824</v>
      </c>
      <c r="H683" s="15">
        <v>1857</v>
      </c>
      <c r="I683" s="213" t="s">
        <v>43</v>
      </c>
      <c r="J683" s="202"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05">
        <f>IF(ISBLANK(INDEX('Policy Characteristics'!F:F,MATCH($C683,'Policy Characteristics'!$C:$C,0))),"",INDEX('Policy Characteristics'!F:F,MATCH($C683,'Policy Characteristics'!$C:$C,0)))</f>
        <v>0</v>
      </c>
      <c r="M683" s="205">
        <f>IF(ISBLANK(INDEX('Policy Characteristics'!G:G,MATCH($C683,'Policy Characteristics'!$C:$C,0))),"",INDEX('Policy Characteristics'!G:G,MATCH($C683,'Policy Characteristics'!$C:$C,0)))</f>
        <v>1</v>
      </c>
      <c r="N683" s="205">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75">
      <c r="A684" s="76" t="str">
        <f>IF(ISBLANK(INDEX('Policy Characteristics'!A:A,MATCH($C684,'Policy Characteristics'!$C:$C,0))),"",INDEX('Policy Characteristics'!A:A,MATCH($C684,'Policy Characteristics'!$C:$C,0)))</f>
        <v>Industry</v>
      </c>
      <c r="B684" s="200"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1682</v>
      </c>
      <c r="F684" t="s">
        <v>1267</v>
      </c>
      <c r="G684" s="88" t="s">
        <v>1689</v>
      </c>
      <c r="H684" s="15">
        <v>1858</v>
      </c>
      <c r="I684" s="213" t="s">
        <v>43</v>
      </c>
      <c r="J684" s="202"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05">
        <f>IF(ISBLANK(INDEX('Policy Characteristics'!F:F,MATCH($C684,'Policy Characteristics'!$C:$C,0))),"",INDEX('Policy Characteristics'!F:F,MATCH($C684,'Policy Characteristics'!$C:$C,0)))</f>
        <v>0</v>
      </c>
      <c r="M684" s="205">
        <f>IF(ISBLANK(INDEX('Policy Characteristics'!G:G,MATCH($C684,'Policy Characteristics'!$C:$C,0))),"",INDEX('Policy Characteristics'!G:G,MATCH($C684,'Policy Characteristics'!$C:$C,0)))</f>
        <v>1</v>
      </c>
      <c r="N684" s="205">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75">
      <c r="A685" s="76" t="str">
        <f>IF(ISBLANK(INDEX('Policy Characteristics'!A:A,MATCH($C685,'Policy Characteristics'!$C:$C,0))),"",INDEX('Policy Characteristics'!A:A,MATCH($C685,'Policy Characteristics'!$C:$C,0)))</f>
        <v>Industry</v>
      </c>
      <c r="B685" s="200"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1683</v>
      </c>
      <c r="F685" t="s">
        <v>1267</v>
      </c>
      <c r="G685" s="88" t="s">
        <v>1690</v>
      </c>
      <c r="H685" s="15">
        <v>1859</v>
      </c>
      <c r="I685" s="213" t="s">
        <v>43</v>
      </c>
      <c r="J685" s="202"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05">
        <f>IF(ISBLANK(INDEX('Policy Characteristics'!F:F,MATCH($C685,'Policy Characteristics'!$C:$C,0))),"",INDEX('Policy Characteristics'!F:F,MATCH($C685,'Policy Characteristics'!$C:$C,0)))</f>
        <v>0</v>
      </c>
      <c r="M685" s="205">
        <f>IF(ISBLANK(INDEX('Policy Characteristics'!G:G,MATCH($C685,'Policy Characteristics'!$C:$C,0))),"",INDEX('Policy Characteristics'!G:G,MATCH($C685,'Policy Characteristics'!$C:$C,0)))</f>
        <v>1</v>
      </c>
      <c r="N685" s="205">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75">
      <c r="A686" s="76" t="str">
        <f>IF(ISBLANK(INDEX('Policy Characteristics'!A:A,MATCH($C686,'Policy Characteristics'!$C:$C,0))),"",INDEX('Policy Characteristics'!A:A,MATCH($C686,'Policy Characteristics'!$C:$C,0)))</f>
        <v>Industry</v>
      </c>
      <c r="B686" s="200"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1684</v>
      </c>
      <c r="F686" t="s">
        <v>1267</v>
      </c>
      <c r="G686" s="88" t="s">
        <v>1691</v>
      </c>
      <c r="H686" s="15">
        <v>1860</v>
      </c>
      <c r="I686" s="213" t="s">
        <v>43</v>
      </c>
      <c r="J686" s="202"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05">
        <f>IF(ISBLANK(INDEX('Policy Characteristics'!F:F,MATCH($C686,'Policy Characteristics'!$C:$C,0))),"",INDEX('Policy Characteristics'!F:F,MATCH($C686,'Policy Characteristics'!$C:$C,0)))</f>
        <v>0</v>
      </c>
      <c r="M686" s="205">
        <f>IF(ISBLANK(INDEX('Policy Characteristics'!G:G,MATCH($C686,'Policy Characteristics'!$C:$C,0))),"",INDEX('Policy Characteristics'!G:G,MATCH($C686,'Policy Characteristics'!$C:$C,0)))</f>
        <v>1</v>
      </c>
      <c r="N686" s="205">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75">
      <c r="A687" s="76" t="str">
        <f>IF(ISBLANK(INDEX('Policy Characteristics'!A:A,MATCH($C687,'Policy Characteristics'!$C:$C,0))),"",INDEX('Policy Characteristics'!A:A,MATCH($C687,'Policy Characteristics'!$C:$C,0)))</f>
        <v>Industry</v>
      </c>
      <c r="B687" s="200"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1685</v>
      </c>
      <c r="F687" t="s">
        <v>1267</v>
      </c>
      <c r="G687" s="88" t="s">
        <v>1692</v>
      </c>
      <c r="H687" s="15">
        <v>1861</v>
      </c>
      <c r="I687" s="213" t="s">
        <v>43</v>
      </c>
      <c r="J687" s="202"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05">
        <f>IF(ISBLANK(INDEX('Policy Characteristics'!F:F,MATCH($C687,'Policy Characteristics'!$C:$C,0))),"",INDEX('Policy Characteristics'!F:F,MATCH($C687,'Policy Characteristics'!$C:$C,0)))</f>
        <v>0</v>
      </c>
      <c r="M687" s="205">
        <f>IF(ISBLANK(INDEX('Policy Characteristics'!G:G,MATCH($C687,'Policy Characteristics'!$C:$C,0))),"",INDEX('Policy Characteristics'!G:G,MATCH($C687,'Policy Characteristics'!$C:$C,0)))</f>
        <v>1</v>
      </c>
      <c r="N687" s="205">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75">
      <c r="A688" s="76" t="str">
        <f>IF(ISBLANK(INDEX('Policy Characteristics'!A:A,MATCH($C688,'Policy Characteristics'!$C:$C,0))),"",INDEX('Policy Characteristics'!A:A,MATCH($C688,'Policy Characteristics'!$C:$C,0)))</f>
        <v>Industry</v>
      </c>
      <c r="B688" s="200"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1686</v>
      </c>
      <c r="F688" t="s">
        <v>1267</v>
      </c>
      <c r="G688" s="88" t="s">
        <v>1693</v>
      </c>
      <c r="H688" s="15">
        <v>1862</v>
      </c>
      <c r="I688" s="213" t="s">
        <v>43</v>
      </c>
      <c r="J688" s="202"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05">
        <f>IF(ISBLANK(INDEX('Policy Characteristics'!F:F,MATCH($C688,'Policy Characteristics'!$C:$C,0))),"",INDEX('Policy Characteristics'!F:F,MATCH($C688,'Policy Characteristics'!$C:$C,0)))</f>
        <v>0</v>
      </c>
      <c r="M688" s="205">
        <f>IF(ISBLANK(INDEX('Policy Characteristics'!G:G,MATCH($C688,'Policy Characteristics'!$C:$C,0))),"",INDEX('Policy Characteristics'!G:G,MATCH($C688,'Policy Characteristics'!$C:$C,0)))</f>
        <v>1</v>
      </c>
      <c r="N688" s="205">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75">
      <c r="A689" s="76" t="str">
        <f>IF(ISBLANK(INDEX('Policy Characteristics'!A:A,MATCH($C689,'Policy Characteristics'!$C:$C,0))),"",INDEX('Policy Characteristics'!A:A,MATCH($C689,'Policy Characteristics'!$C:$C,0)))</f>
        <v>Industry</v>
      </c>
      <c r="B689" s="200"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1687</v>
      </c>
      <c r="F689" t="s">
        <v>1267</v>
      </c>
      <c r="G689" s="88" t="s">
        <v>1694</v>
      </c>
      <c r="H689" s="15">
        <v>1863</v>
      </c>
      <c r="I689" s="213" t="s">
        <v>43</v>
      </c>
      <c r="J689" s="202"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05">
        <f>IF(ISBLANK(INDEX('Policy Characteristics'!F:F,MATCH($C689,'Policy Characteristics'!$C:$C,0))),"",INDEX('Policy Characteristics'!F:F,MATCH($C689,'Policy Characteristics'!$C:$C,0)))</f>
        <v>0</v>
      </c>
      <c r="M689" s="205">
        <f>IF(ISBLANK(INDEX('Policy Characteristics'!G:G,MATCH($C689,'Policy Characteristics'!$C:$C,0))),"",INDEX('Policy Characteristics'!G:G,MATCH($C689,'Policy Characteristics'!$C:$C,0)))</f>
        <v>1</v>
      </c>
      <c r="N689" s="205">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75">
      <c r="A690" s="76" t="str">
        <f>IF(ISBLANK(INDEX('Policy Characteristics'!A:A,MATCH($C690,'Policy Characteristics'!$C:$C,0))),"",INDEX('Policy Characteristics'!A:A,MATCH($C690,'Policy Characteristics'!$C:$C,0)))</f>
        <v>Industry</v>
      </c>
      <c r="B690" s="200"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1688</v>
      </c>
      <c r="F690" t="s">
        <v>1267</v>
      </c>
      <c r="G690" s="88" t="s">
        <v>1695</v>
      </c>
      <c r="H690" s="15">
        <v>1864</v>
      </c>
      <c r="I690" s="213" t="s">
        <v>43</v>
      </c>
      <c r="J690" s="202"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05">
        <f>IF(ISBLANK(INDEX('Policy Characteristics'!F:F,MATCH($C690,'Policy Characteristics'!$C:$C,0))),"",INDEX('Policy Characteristics'!F:F,MATCH($C690,'Policy Characteristics'!$C:$C,0)))</f>
        <v>0</v>
      </c>
      <c r="M690" s="205">
        <f>IF(ISBLANK(INDEX('Policy Characteristics'!G:G,MATCH($C690,'Policy Characteristics'!$C:$C,0))),"",INDEX('Policy Characteristics'!G:G,MATCH($C690,'Policy Characteristics'!$C:$C,0)))</f>
        <v>1</v>
      </c>
      <c r="N690" s="205">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75">
      <c r="A691" s="76" t="str">
        <f>IF(ISBLANK(INDEX('Policy Characteristics'!A:A,MATCH($C691,'Policy Characteristics'!$C:$C,0))),"",INDEX('Policy Characteristics'!A:A,MATCH($C691,'Policy Characteristics'!$C:$C,0)))</f>
        <v>Industry</v>
      </c>
      <c r="B691" s="200"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1824</v>
      </c>
      <c r="F691" t="s">
        <v>1267</v>
      </c>
      <c r="G691" s="88" t="s">
        <v>1824</v>
      </c>
      <c r="H691" s="15">
        <v>1865</v>
      </c>
      <c r="I691" s="213" t="s">
        <v>43</v>
      </c>
      <c r="J691" s="202"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05">
        <f>IF(ISBLANK(INDEX('Policy Characteristics'!F:F,MATCH($C691,'Policy Characteristics'!$C:$C,0))),"",INDEX('Policy Characteristics'!F:F,MATCH($C691,'Policy Characteristics'!$C:$C,0)))</f>
        <v>0</v>
      </c>
      <c r="M691" s="205">
        <f>IF(ISBLANK(INDEX('Policy Characteristics'!G:G,MATCH($C691,'Policy Characteristics'!$C:$C,0))),"",INDEX('Policy Characteristics'!G:G,MATCH($C691,'Policy Characteristics'!$C:$C,0)))</f>
        <v>1</v>
      </c>
      <c r="N691" s="205">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75">
      <c r="A692" s="76" t="str">
        <f>IF(ISBLANK(INDEX('Policy Characteristics'!A:A,MATCH($C692,'Policy Characteristics'!$C:$C,0))),"",INDEX('Policy Characteristics'!A:A,MATCH($C692,'Policy Characteristics'!$C:$C,0)))</f>
        <v>Industry</v>
      </c>
      <c r="B692" s="200"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1682</v>
      </c>
      <c r="F692" t="s">
        <v>1268</v>
      </c>
      <c r="G692" s="88" t="s">
        <v>1689</v>
      </c>
      <c r="H692" s="15">
        <v>1866</v>
      </c>
      <c r="I692" s="213" t="s">
        <v>43</v>
      </c>
      <c r="J692" s="202"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05">
        <f>IF(ISBLANK(INDEX('Policy Characteristics'!F:F,MATCH($C692,'Policy Characteristics'!$C:$C,0))),"",INDEX('Policy Characteristics'!F:F,MATCH($C692,'Policy Characteristics'!$C:$C,0)))</f>
        <v>0</v>
      </c>
      <c r="M692" s="205">
        <f>IF(ISBLANK(INDEX('Policy Characteristics'!G:G,MATCH($C692,'Policy Characteristics'!$C:$C,0))),"",INDEX('Policy Characteristics'!G:G,MATCH($C692,'Policy Characteristics'!$C:$C,0)))</f>
        <v>1</v>
      </c>
      <c r="N692" s="205">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75">
      <c r="A693" s="76" t="str">
        <f>IF(ISBLANK(INDEX('Policy Characteristics'!A:A,MATCH($C693,'Policy Characteristics'!$C:$C,0))),"",INDEX('Policy Characteristics'!A:A,MATCH($C693,'Policy Characteristics'!$C:$C,0)))</f>
        <v>Industry</v>
      </c>
      <c r="B693" s="200"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1683</v>
      </c>
      <c r="F693" t="s">
        <v>1268</v>
      </c>
      <c r="G693" s="88" t="s">
        <v>1690</v>
      </c>
      <c r="H693" s="15">
        <v>1867</v>
      </c>
      <c r="I693" s="213" t="s">
        <v>43</v>
      </c>
      <c r="J693" s="202"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05">
        <f>IF(ISBLANK(INDEX('Policy Characteristics'!F:F,MATCH($C693,'Policy Characteristics'!$C:$C,0))),"",INDEX('Policy Characteristics'!F:F,MATCH($C693,'Policy Characteristics'!$C:$C,0)))</f>
        <v>0</v>
      </c>
      <c r="M693" s="205">
        <f>IF(ISBLANK(INDEX('Policy Characteristics'!G:G,MATCH($C693,'Policy Characteristics'!$C:$C,0))),"",INDEX('Policy Characteristics'!G:G,MATCH($C693,'Policy Characteristics'!$C:$C,0)))</f>
        <v>1</v>
      </c>
      <c r="N693" s="205">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75">
      <c r="A694" s="76" t="str">
        <f>IF(ISBLANK(INDEX('Policy Characteristics'!A:A,MATCH($C694,'Policy Characteristics'!$C:$C,0))),"",INDEX('Policy Characteristics'!A:A,MATCH($C694,'Policy Characteristics'!$C:$C,0)))</f>
        <v>Industry</v>
      </c>
      <c r="B694" s="200"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1684</v>
      </c>
      <c r="F694" t="s">
        <v>1268</v>
      </c>
      <c r="G694" s="88" t="s">
        <v>1691</v>
      </c>
      <c r="H694" s="15">
        <v>1868</v>
      </c>
      <c r="I694" s="213" t="s">
        <v>43</v>
      </c>
      <c r="J694" s="202"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05">
        <f>IF(ISBLANK(INDEX('Policy Characteristics'!F:F,MATCH($C694,'Policy Characteristics'!$C:$C,0))),"",INDEX('Policy Characteristics'!F:F,MATCH($C694,'Policy Characteristics'!$C:$C,0)))</f>
        <v>0</v>
      </c>
      <c r="M694" s="205">
        <f>IF(ISBLANK(INDEX('Policy Characteristics'!G:G,MATCH($C694,'Policy Characteristics'!$C:$C,0))),"",INDEX('Policy Characteristics'!G:G,MATCH($C694,'Policy Characteristics'!$C:$C,0)))</f>
        <v>1</v>
      </c>
      <c r="N694" s="205">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75">
      <c r="A695" s="76" t="str">
        <f>IF(ISBLANK(INDEX('Policy Characteristics'!A:A,MATCH($C695,'Policy Characteristics'!$C:$C,0))),"",INDEX('Policy Characteristics'!A:A,MATCH($C695,'Policy Characteristics'!$C:$C,0)))</f>
        <v>Industry</v>
      </c>
      <c r="B695" s="200"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1685</v>
      </c>
      <c r="F695" t="s">
        <v>1268</v>
      </c>
      <c r="G695" s="88" t="s">
        <v>1692</v>
      </c>
      <c r="H695" s="15">
        <v>1869</v>
      </c>
      <c r="I695" s="213" t="s">
        <v>43</v>
      </c>
      <c r="J695" s="202"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05">
        <f>IF(ISBLANK(INDEX('Policy Characteristics'!F:F,MATCH($C695,'Policy Characteristics'!$C:$C,0))),"",INDEX('Policy Characteristics'!F:F,MATCH($C695,'Policy Characteristics'!$C:$C,0)))</f>
        <v>0</v>
      </c>
      <c r="M695" s="205">
        <f>IF(ISBLANK(INDEX('Policy Characteristics'!G:G,MATCH($C695,'Policy Characteristics'!$C:$C,0))),"",INDEX('Policy Characteristics'!G:G,MATCH($C695,'Policy Characteristics'!$C:$C,0)))</f>
        <v>1</v>
      </c>
      <c r="N695" s="205">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75">
      <c r="A696" s="76" t="str">
        <f>IF(ISBLANK(INDEX('Policy Characteristics'!A:A,MATCH($C696,'Policy Characteristics'!$C:$C,0))),"",INDEX('Policy Characteristics'!A:A,MATCH($C696,'Policy Characteristics'!$C:$C,0)))</f>
        <v>Industry</v>
      </c>
      <c r="B696" s="200"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1686</v>
      </c>
      <c r="F696" t="s">
        <v>1268</v>
      </c>
      <c r="G696" s="88" t="s">
        <v>1693</v>
      </c>
      <c r="H696" s="15">
        <v>1870</v>
      </c>
      <c r="I696" s="213" t="s">
        <v>43</v>
      </c>
      <c r="J696" s="202"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05">
        <f>IF(ISBLANK(INDEX('Policy Characteristics'!F:F,MATCH($C696,'Policy Characteristics'!$C:$C,0))),"",INDEX('Policy Characteristics'!F:F,MATCH($C696,'Policy Characteristics'!$C:$C,0)))</f>
        <v>0</v>
      </c>
      <c r="M696" s="205">
        <f>IF(ISBLANK(INDEX('Policy Characteristics'!G:G,MATCH($C696,'Policy Characteristics'!$C:$C,0))),"",INDEX('Policy Characteristics'!G:G,MATCH($C696,'Policy Characteristics'!$C:$C,0)))</f>
        <v>1</v>
      </c>
      <c r="N696" s="205">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75">
      <c r="A697" s="76" t="str">
        <f>IF(ISBLANK(INDEX('Policy Characteristics'!A:A,MATCH($C697,'Policy Characteristics'!$C:$C,0))),"",INDEX('Policy Characteristics'!A:A,MATCH($C697,'Policy Characteristics'!$C:$C,0)))</f>
        <v>Industry</v>
      </c>
      <c r="B697" s="200"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1687</v>
      </c>
      <c r="F697" t="s">
        <v>1268</v>
      </c>
      <c r="G697" s="88" t="s">
        <v>1694</v>
      </c>
      <c r="H697" s="15">
        <v>1871</v>
      </c>
      <c r="I697" s="213" t="s">
        <v>43</v>
      </c>
      <c r="J697" s="202"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05">
        <f>IF(ISBLANK(INDEX('Policy Characteristics'!F:F,MATCH($C697,'Policy Characteristics'!$C:$C,0))),"",INDEX('Policy Characteristics'!F:F,MATCH($C697,'Policy Characteristics'!$C:$C,0)))</f>
        <v>0</v>
      </c>
      <c r="M697" s="205">
        <f>IF(ISBLANK(INDEX('Policy Characteristics'!G:G,MATCH($C697,'Policy Characteristics'!$C:$C,0))),"",INDEX('Policy Characteristics'!G:G,MATCH($C697,'Policy Characteristics'!$C:$C,0)))</f>
        <v>1</v>
      </c>
      <c r="N697" s="205">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75">
      <c r="A698" s="76" t="str">
        <f>IF(ISBLANK(INDEX('Policy Characteristics'!A:A,MATCH($C698,'Policy Characteristics'!$C:$C,0))),"",INDEX('Policy Characteristics'!A:A,MATCH($C698,'Policy Characteristics'!$C:$C,0)))</f>
        <v>Industry</v>
      </c>
      <c r="B698" s="200"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1688</v>
      </c>
      <c r="F698" t="s">
        <v>1268</v>
      </c>
      <c r="G698" s="88" t="s">
        <v>1695</v>
      </c>
      <c r="H698" s="15">
        <v>1872</v>
      </c>
      <c r="I698" s="213" t="s">
        <v>43</v>
      </c>
      <c r="J698" s="202"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05">
        <f>IF(ISBLANK(INDEX('Policy Characteristics'!F:F,MATCH($C698,'Policy Characteristics'!$C:$C,0))),"",INDEX('Policy Characteristics'!F:F,MATCH($C698,'Policy Characteristics'!$C:$C,0)))</f>
        <v>0</v>
      </c>
      <c r="M698" s="205">
        <f>IF(ISBLANK(INDEX('Policy Characteristics'!G:G,MATCH($C698,'Policy Characteristics'!$C:$C,0))),"",INDEX('Policy Characteristics'!G:G,MATCH($C698,'Policy Characteristics'!$C:$C,0)))</f>
        <v>1</v>
      </c>
      <c r="N698" s="205">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75">
      <c r="A699" s="76" t="str">
        <f>IF(ISBLANK(INDEX('Policy Characteristics'!A:A,MATCH($C699,'Policy Characteristics'!$C:$C,0))),"",INDEX('Policy Characteristics'!A:A,MATCH($C699,'Policy Characteristics'!$C:$C,0)))</f>
        <v>Industry</v>
      </c>
      <c r="B699" s="200"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1824</v>
      </c>
      <c r="F699" t="s">
        <v>1268</v>
      </c>
      <c r="G699" s="88" t="s">
        <v>1824</v>
      </c>
      <c r="H699" s="15">
        <v>1873</v>
      </c>
      <c r="I699" s="213" t="s">
        <v>43</v>
      </c>
      <c r="J699" s="202"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05">
        <f>IF(ISBLANK(INDEX('Policy Characteristics'!F:F,MATCH($C699,'Policy Characteristics'!$C:$C,0))),"",INDEX('Policy Characteristics'!F:F,MATCH($C699,'Policy Characteristics'!$C:$C,0)))</f>
        <v>0</v>
      </c>
      <c r="M699" s="205">
        <f>IF(ISBLANK(INDEX('Policy Characteristics'!G:G,MATCH($C699,'Policy Characteristics'!$C:$C,0))),"",INDEX('Policy Characteristics'!G:G,MATCH($C699,'Policy Characteristics'!$C:$C,0)))</f>
        <v>1</v>
      </c>
      <c r="N699" s="205">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75">
      <c r="A700" s="76" t="str">
        <f>IF(ISBLANK(INDEX('Policy Characteristics'!A:A,MATCH($C700,'Policy Characteristics'!$C:$C,0))),"",INDEX('Policy Characteristics'!A:A,MATCH($C700,'Policy Characteristics'!$C:$C,0)))</f>
        <v>Industry</v>
      </c>
      <c r="B700" s="200"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1682</v>
      </c>
      <c r="F700" t="s">
        <v>1269</v>
      </c>
      <c r="G700" s="88" t="s">
        <v>1689</v>
      </c>
      <c r="H700" s="15">
        <v>1874</v>
      </c>
      <c r="I700" s="213" t="s">
        <v>43</v>
      </c>
      <c r="J700" s="202"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05">
        <f>IF(ISBLANK(INDEX('Policy Characteristics'!F:F,MATCH($C700,'Policy Characteristics'!$C:$C,0))),"",INDEX('Policy Characteristics'!F:F,MATCH($C700,'Policy Characteristics'!$C:$C,0)))</f>
        <v>0</v>
      </c>
      <c r="M700" s="205">
        <f>IF(ISBLANK(INDEX('Policy Characteristics'!G:G,MATCH($C700,'Policy Characteristics'!$C:$C,0))),"",INDEX('Policy Characteristics'!G:G,MATCH($C700,'Policy Characteristics'!$C:$C,0)))</f>
        <v>1</v>
      </c>
      <c r="N700" s="205">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75">
      <c r="A701" s="76" t="str">
        <f>IF(ISBLANK(INDEX('Policy Characteristics'!A:A,MATCH($C701,'Policy Characteristics'!$C:$C,0))),"",INDEX('Policy Characteristics'!A:A,MATCH($C701,'Policy Characteristics'!$C:$C,0)))</f>
        <v>Industry</v>
      </c>
      <c r="B701" s="200"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1683</v>
      </c>
      <c r="F701" t="s">
        <v>1269</v>
      </c>
      <c r="G701" s="88" t="s">
        <v>1690</v>
      </c>
      <c r="H701" s="15">
        <v>1875</v>
      </c>
      <c r="I701" s="213" t="s">
        <v>43</v>
      </c>
      <c r="J701" s="202"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05">
        <f>IF(ISBLANK(INDEX('Policy Characteristics'!F:F,MATCH($C701,'Policy Characteristics'!$C:$C,0))),"",INDEX('Policy Characteristics'!F:F,MATCH($C701,'Policy Characteristics'!$C:$C,0)))</f>
        <v>0</v>
      </c>
      <c r="M701" s="205">
        <f>IF(ISBLANK(INDEX('Policy Characteristics'!G:G,MATCH($C701,'Policy Characteristics'!$C:$C,0))),"",INDEX('Policy Characteristics'!G:G,MATCH($C701,'Policy Characteristics'!$C:$C,0)))</f>
        <v>1</v>
      </c>
      <c r="N701" s="205">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75">
      <c r="A702" s="76" t="str">
        <f>IF(ISBLANK(INDEX('Policy Characteristics'!A:A,MATCH($C702,'Policy Characteristics'!$C:$C,0))),"",INDEX('Policy Characteristics'!A:A,MATCH($C702,'Policy Characteristics'!$C:$C,0)))</f>
        <v>Industry</v>
      </c>
      <c r="B702" s="200"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1684</v>
      </c>
      <c r="F702" t="s">
        <v>1269</v>
      </c>
      <c r="G702" s="88" t="s">
        <v>1691</v>
      </c>
      <c r="H702" s="15">
        <v>1876</v>
      </c>
      <c r="I702" s="213" t="s">
        <v>43</v>
      </c>
      <c r="J702" s="202"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05">
        <f>IF(ISBLANK(INDEX('Policy Characteristics'!F:F,MATCH($C702,'Policy Characteristics'!$C:$C,0))),"",INDEX('Policy Characteristics'!F:F,MATCH($C702,'Policy Characteristics'!$C:$C,0)))</f>
        <v>0</v>
      </c>
      <c r="M702" s="205">
        <f>IF(ISBLANK(INDEX('Policy Characteristics'!G:G,MATCH($C702,'Policy Characteristics'!$C:$C,0))),"",INDEX('Policy Characteristics'!G:G,MATCH($C702,'Policy Characteristics'!$C:$C,0)))</f>
        <v>1</v>
      </c>
      <c r="N702" s="205">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75">
      <c r="A703" s="76" t="str">
        <f>IF(ISBLANK(INDEX('Policy Characteristics'!A:A,MATCH($C703,'Policy Characteristics'!$C:$C,0))),"",INDEX('Policy Characteristics'!A:A,MATCH($C703,'Policy Characteristics'!$C:$C,0)))</f>
        <v>Industry</v>
      </c>
      <c r="B703" s="200"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1685</v>
      </c>
      <c r="F703" t="s">
        <v>1269</v>
      </c>
      <c r="G703" s="88" t="s">
        <v>1692</v>
      </c>
      <c r="H703" s="15">
        <v>1877</v>
      </c>
      <c r="I703" s="213" t="s">
        <v>43</v>
      </c>
      <c r="J703" s="202"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05">
        <f>IF(ISBLANK(INDEX('Policy Characteristics'!F:F,MATCH($C703,'Policy Characteristics'!$C:$C,0))),"",INDEX('Policy Characteristics'!F:F,MATCH($C703,'Policy Characteristics'!$C:$C,0)))</f>
        <v>0</v>
      </c>
      <c r="M703" s="205">
        <f>IF(ISBLANK(INDEX('Policy Characteristics'!G:G,MATCH($C703,'Policy Characteristics'!$C:$C,0))),"",INDEX('Policy Characteristics'!G:G,MATCH($C703,'Policy Characteristics'!$C:$C,0)))</f>
        <v>1</v>
      </c>
      <c r="N703" s="205">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75">
      <c r="A704" s="76" t="str">
        <f>IF(ISBLANK(INDEX('Policy Characteristics'!A:A,MATCH($C704,'Policy Characteristics'!$C:$C,0))),"",INDEX('Policy Characteristics'!A:A,MATCH($C704,'Policy Characteristics'!$C:$C,0)))</f>
        <v>Industry</v>
      </c>
      <c r="B704" s="200"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1686</v>
      </c>
      <c r="F704" t="s">
        <v>1269</v>
      </c>
      <c r="G704" s="88" t="s">
        <v>1693</v>
      </c>
      <c r="H704" s="15">
        <v>1878</v>
      </c>
      <c r="I704" s="213" t="s">
        <v>43</v>
      </c>
      <c r="J704" s="202"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05">
        <f>IF(ISBLANK(INDEX('Policy Characteristics'!F:F,MATCH($C704,'Policy Characteristics'!$C:$C,0))),"",INDEX('Policy Characteristics'!F:F,MATCH($C704,'Policy Characteristics'!$C:$C,0)))</f>
        <v>0</v>
      </c>
      <c r="M704" s="205">
        <f>IF(ISBLANK(INDEX('Policy Characteristics'!G:G,MATCH($C704,'Policy Characteristics'!$C:$C,0))),"",INDEX('Policy Characteristics'!G:G,MATCH($C704,'Policy Characteristics'!$C:$C,0)))</f>
        <v>1</v>
      </c>
      <c r="N704" s="205">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75">
      <c r="A705" s="76" t="str">
        <f>IF(ISBLANK(INDEX('Policy Characteristics'!A:A,MATCH($C705,'Policy Characteristics'!$C:$C,0))),"",INDEX('Policy Characteristics'!A:A,MATCH($C705,'Policy Characteristics'!$C:$C,0)))</f>
        <v>Industry</v>
      </c>
      <c r="B705" s="200"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1687</v>
      </c>
      <c r="F705" t="s">
        <v>1269</v>
      </c>
      <c r="G705" s="88" t="s">
        <v>1694</v>
      </c>
      <c r="H705" s="15">
        <v>1879</v>
      </c>
      <c r="I705" s="213" t="s">
        <v>43</v>
      </c>
      <c r="J705" s="202"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05">
        <f>IF(ISBLANK(INDEX('Policy Characteristics'!F:F,MATCH($C705,'Policy Characteristics'!$C:$C,0))),"",INDEX('Policy Characteristics'!F:F,MATCH($C705,'Policy Characteristics'!$C:$C,0)))</f>
        <v>0</v>
      </c>
      <c r="M705" s="205">
        <f>IF(ISBLANK(INDEX('Policy Characteristics'!G:G,MATCH($C705,'Policy Characteristics'!$C:$C,0))),"",INDEX('Policy Characteristics'!G:G,MATCH($C705,'Policy Characteristics'!$C:$C,0)))</f>
        <v>1</v>
      </c>
      <c r="N705" s="205">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75">
      <c r="A706" s="76" t="str">
        <f>IF(ISBLANK(INDEX('Policy Characteristics'!A:A,MATCH($C706,'Policy Characteristics'!$C:$C,0))),"",INDEX('Policy Characteristics'!A:A,MATCH($C706,'Policy Characteristics'!$C:$C,0)))</f>
        <v>Industry</v>
      </c>
      <c r="B706" s="200"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1688</v>
      </c>
      <c r="F706" t="s">
        <v>1269</v>
      </c>
      <c r="G706" s="88" t="s">
        <v>1695</v>
      </c>
      <c r="H706" s="15">
        <v>1880</v>
      </c>
      <c r="I706" s="213" t="s">
        <v>43</v>
      </c>
      <c r="J706" s="202"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05">
        <f>IF(ISBLANK(INDEX('Policy Characteristics'!F:F,MATCH($C706,'Policy Characteristics'!$C:$C,0))),"",INDEX('Policy Characteristics'!F:F,MATCH($C706,'Policy Characteristics'!$C:$C,0)))</f>
        <v>0</v>
      </c>
      <c r="M706" s="205">
        <f>IF(ISBLANK(INDEX('Policy Characteristics'!G:G,MATCH($C706,'Policy Characteristics'!$C:$C,0))),"",INDEX('Policy Characteristics'!G:G,MATCH($C706,'Policy Characteristics'!$C:$C,0)))</f>
        <v>1</v>
      </c>
      <c r="N706" s="205">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75">
      <c r="A707" s="76" t="str">
        <f>IF(ISBLANK(INDEX('Policy Characteristics'!A:A,MATCH($C707,'Policy Characteristics'!$C:$C,0))),"",INDEX('Policy Characteristics'!A:A,MATCH($C707,'Policy Characteristics'!$C:$C,0)))</f>
        <v>Industry</v>
      </c>
      <c r="B707" s="200"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1824</v>
      </c>
      <c r="F707" t="s">
        <v>1269</v>
      </c>
      <c r="G707" s="88" t="s">
        <v>1824</v>
      </c>
      <c r="H707" s="15">
        <v>1881</v>
      </c>
      <c r="I707" s="213" t="s">
        <v>43</v>
      </c>
      <c r="J707" s="202"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05">
        <f>IF(ISBLANK(INDEX('Policy Characteristics'!F:F,MATCH($C707,'Policy Characteristics'!$C:$C,0))),"",INDEX('Policy Characteristics'!F:F,MATCH($C707,'Policy Characteristics'!$C:$C,0)))</f>
        <v>0</v>
      </c>
      <c r="M707" s="205">
        <f>IF(ISBLANK(INDEX('Policy Characteristics'!G:G,MATCH($C707,'Policy Characteristics'!$C:$C,0))),"",INDEX('Policy Characteristics'!G:G,MATCH($C707,'Policy Characteristics'!$C:$C,0)))</f>
        <v>1</v>
      </c>
      <c r="N707" s="205">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75">
      <c r="A708" s="76" t="str">
        <f>IF(ISBLANK(INDEX('Policy Characteristics'!A:A,MATCH($C708,'Policy Characteristics'!$C:$C,0))),"",INDEX('Policy Characteristics'!A:A,MATCH($C708,'Policy Characteristics'!$C:$C,0)))</f>
        <v>Industry</v>
      </c>
      <c r="B708" s="200"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1682</v>
      </c>
      <c r="F708" t="s">
        <v>1270</v>
      </c>
      <c r="G708" s="88" t="s">
        <v>1689</v>
      </c>
      <c r="H708" s="15">
        <v>1882</v>
      </c>
      <c r="I708" s="213" t="s">
        <v>43</v>
      </c>
      <c r="J708" s="202"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05">
        <f>IF(ISBLANK(INDEX('Policy Characteristics'!F:F,MATCH($C708,'Policy Characteristics'!$C:$C,0))),"",INDEX('Policy Characteristics'!F:F,MATCH($C708,'Policy Characteristics'!$C:$C,0)))</f>
        <v>0</v>
      </c>
      <c r="M708" s="205">
        <f>IF(ISBLANK(INDEX('Policy Characteristics'!G:G,MATCH($C708,'Policy Characteristics'!$C:$C,0))),"",INDEX('Policy Characteristics'!G:G,MATCH($C708,'Policy Characteristics'!$C:$C,0)))</f>
        <v>1</v>
      </c>
      <c r="N708" s="205">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75">
      <c r="A709" s="76" t="str">
        <f>IF(ISBLANK(INDEX('Policy Characteristics'!A:A,MATCH($C709,'Policy Characteristics'!$C:$C,0))),"",INDEX('Policy Characteristics'!A:A,MATCH($C709,'Policy Characteristics'!$C:$C,0)))</f>
        <v>Industry</v>
      </c>
      <c r="B709" s="200"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1683</v>
      </c>
      <c r="F709" t="s">
        <v>1270</v>
      </c>
      <c r="G709" s="88" t="s">
        <v>1690</v>
      </c>
      <c r="H709" s="15">
        <v>1883</v>
      </c>
      <c r="I709" s="213" t="s">
        <v>43</v>
      </c>
      <c r="J709" s="202"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05">
        <f>IF(ISBLANK(INDEX('Policy Characteristics'!F:F,MATCH($C709,'Policy Characteristics'!$C:$C,0))),"",INDEX('Policy Characteristics'!F:F,MATCH($C709,'Policy Characteristics'!$C:$C,0)))</f>
        <v>0</v>
      </c>
      <c r="M709" s="205">
        <f>IF(ISBLANK(INDEX('Policy Characteristics'!G:G,MATCH($C709,'Policy Characteristics'!$C:$C,0))),"",INDEX('Policy Characteristics'!G:G,MATCH($C709,'Policy Characteristics'!$C:$C,0)))</f>
        <v>1</v>
      </c>
      <c r="N709" s="205">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75">
      <c r="A710" s="76" t="str">
        <f>IF(ISBLANK(INDEX('Policy Characteristics'!A:A,MATCH($C710,'Policy Characteristics'!$C:$C,0))),"",INDEX('Policy Characteristics'!A:A,MATCH($C710,'Policy Characteristics'!$C:$C,0)))</f>
        <v>Industry</v>
      </c>
      <c r="B710" s="200"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1684</v>
      </c>
      <c r="F710" t="s">
        <v>1270</v>
      </c>
      <c r="G710" s="88" t="s">
        <v>1691</v>
      </c>
      <c r="H710" s="15">
        <v>1884</v>
      </c>
      <c r="I710" s="213" t="s">
        <v>43</v>
      </c>
      <c r="J710" s="202"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05">
        <f>IF(ISBLANK(INDEX('Policy Characteristics'!F:F,MATCH($C710,'Policy Characteristics'!$C:$C,0))),"",INDEX('Policy Characteristics'!F:F,MATCH($C710,'Policy Characteristics'!$C:$C,0)))</f>
        <v>0</v>
      </c>
      <c r="M710" s="205">
        <f>IF(ISBLANK(INDEX('Policy Characteristics'!G:G,MATCH($C710,'Policy Characteristics'!$C:$C,0))),"",INDEX('Policy Characteristics'!G:G,MATCH($C710,'Policy Characteristics'!$C:$C,0)))</f>
        <v>1</v>
      </c>
      <c r="N710" s="205">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75">
      <c r="A711" s="76" t="str">
        <f>IF(ISBLANK(INDEX('Policy Characteristics'!A:A,MATCH($C711,'Policy Characteristics'!$C:$C,0))),"",INDEX('Policy Characteristics'!A:A,MATCH($C711,'Policy Characteristics'!$C:$C,0)))</f>
        <v>Industry</v>
      </c>
      <c r="B711" s="200"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1685</v>
      </c>
      <c r="F711" t="s">
        <v>1270</v>
      </c>
      <c r="G711" s="88" t="s">
        <v>1692</v>
      </c>
      <c r="H711" s="15">
        <v>1885</v>
      </c>
      <c r="I711" s="213" t="s">
        <v>43</v>
      </c>
      <c r="J711" s="202"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05">
        <f>IF(ISBLANK(INDEX('Policy Characteristics'!F:F,MATCH($C711,'Policy Characteristics'!$C:$C,0))),"",INDEX('Policy Characteristics'!F:F,MATCH($C711,'Policy Characteristics'!$C:$C,0)))</f>
        <v>0</v>
      </c>
      <c r="M711" s="205">
        <f>IF(ISBLANK(INDEX('Policy Characteristics'!G:G,MATCH($C711,'Policy Characteristics'!$C:$C,0))),"",INDEX('Policy Characteristics'!G:G,MATCH($C711,'Policy Characteristics'!$C:$C,0)))</f>
        <v>1</v>
      </c>
      <c r="N711" s="205">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75">
      <c r="A712" s="76" t="str">
        <f>IF(ISBLANK(INDEX('Policy Characteristics'!A:A,MATCH($C712,'Policy Characteristics'!$C:$C,0))),"",INDEX('Policy Characteristics'!A:A,MATCH($C712,'Policy Characteristics'!$C:$C,0)))</f>
        <v>Industry</v>
      </c>
      <c r="B712" s="200"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1686</v>
      </c>
      <c r="F712" t="s">
        <v>1270</v>
      </c>
      <c r="G712" s="88" t="s">
        <v>1693</v>
      </c>
      <c r="H712" s="15">
        <v>1886</v>
      </c>
      <c r="I712" s="213" t="s">
        <v>43</v>
      </c>
      <c r="J712" s="202"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05">
        <f>IF(ISBLANK(INDEX('Policy Characteristics'!F:F,MATCH($C712,'Policy Characteristics'!$C:$C,0))),"",INDEX('Policy Characteristics'!F:F,MATCH($C712,'Policy Characteristics'!$C:$C,0)))</f>
        <v>0</v>
      </c>
      <c r="M712" s="205">
        <f>IF(ISBLANK(INDEX('Policy Characteristics'!G:G,MATCH($C712,'Policy Characteristics'!$C:$C,0))),"",INDEX('Policy Characteristics'!G:G,MATCH($C712,'Policy Characteristics'!$C:$C,0)))</f>
        <v>1</v>
      </c>
      <c r="N712" s="205">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75">
      <c r="A713" s="76" t="str">
        <f>IF(ISBLANK(INDEX('Policy Characteristics'!A:A,MATCH($C713,'Policy Characteristics'!$C:$C,0))),"",INDEX('Policy Characteristics'!A:A,MATCH($C713,'Policy Characteristics'!$C:$C,0)))</f>
        <v>Industry</v>
      </c>
      <c r="B713" s="200"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1687</v>
      </c>
      <c r="F713" t="s">
        <v>1270</v>
      </c>
      <c r="G713" s="88" t="s">
        <v>1694</v>
      </c>
      <c r="H713" s="15">
        <v>1887</v>
      </c>
      <c r="I713" s="213" t="s">
        <v>43</v>
      </c>
      <c r="J713" s="202"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05">
        <f>IF(ISBLANK(INDEX('Policy Characteristics'!F:F,MATCH($C713,'Policy Characteristics'!$C:$C,0))),"",INDEX('Policy Characteristics'!F:F,MATCH($C713,'Policy Characteristics'!$C:$C,0)))</f>
        <v>0</v>
      </c>
      <c r="M713" s="205">
        <f>IF(ISBLANK(INDEX('Policy Characteristics'!G:G,MATCH($C713,'Policy Characteristics'!$C:$C,0))),"",INDEX('Policy Characteristics'!G:G,MATCH($C713,'Policy Characteristics'!$C:$C,0)))</f>
        <v>1</v>
      </c>
      <c r="N713" s="205">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75">
      <c r="A714" s="76" t="str">
        <f>IF(ISBLANK(INDEX('Policy Characteristics'!A:A,MATCH($C714,'Policy Characteristics'!$C:$C,0))),"",INDEX('Policy Characteristics'!A:A,MATCH($C714,'Policy Characteristics'!$C:$C,0)))</f>
        <v>Industry</v>
      </c>
      <c r="B714" s="200"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1688</v>
      </c>
      <c r="F714" t="s">
        <v>1270</v>
      </c>
      <c r="G714" s="88" t="s">
        <v>1695</v>
      </c>
      <c r="H714" s="15">
        <v>1888</v>
      </c>
      <c r="I714" s="213" t="s">
        <v>43</v>
      </c>
      <c r="J714" s="202"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05">
        <f>IF(ISBLANK(INDEX('Policy Characteristics'!F:F,MATCH($C714,'Policy Characteristics'!$C:$C,0))),"",INDEX('Policy Characteristics'!F:F,MATCH($C714,'Policy Characteristics'!$C:$C,0)))</f>
        <v>0</v>
      </c>
      <c r="M714" s="205">
        <f>IF(ISBLANK(INDEX('Policy Characteristics'!G:G,MATCH($C714,'Policy Characteristics'!$C:$C,0))),"",INDEX('Policy Characteristics'!G:G,MATCH($C714,'Policy Characteristics'!$C:$C,0)))</f>
        <v>1</v>
      </c>
      <c r="N714" s="205">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75">
      <c r="A715" s="76" t="str">
        <f>IF(ISBLANK(INDEX('Policy Characteristics'!A:A,MATCH($C715,'Policy Characteristics'!$C:$C,0))),"",INDEX('Policy Characteristics'!A:A,MATCH($C715,'Policy Characteristics'!$C:$C,0)))</f>
        <v>Industry</v>
      </c>
      <c r="B715" s="200"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1824</v>
      </c>
      <c r="F715" t="s">
        <v>1270</v>
      </c>
      <c r="G715" s="88" t="s">
        <v>1824</v>
      </c>
      <c r="H715" s="15">
        <v>1889</v>
      </c>
      <c r="I715" s="213" t="s">
        <v>43</v>
      </c>
      <c r="J715" s="202"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05">
        <f>IF(ISBLANK(INDEX('Policy Characteristics'!F:F,MATCH($C715,'Policy Characteristics'!$C:$C,0))),"",INDEX('Policy Characteristics'!F:F,MATCH($C715,'Policy Characteristics'!$C:$C,0)))</f>
        <v>0</v>
      </c>
      <c r="M715" s="205">
        <f>IF(ISBLANK(INDEX('Policy Characteristics'!G:G,MATCH($C715,'Policy Characteristics'!$C:$C,0))),"",INDEX('Policy Characteristics'!G:G,MATCH($C715,'Policy Characteristics'!$C:$C,0)))</f>
        <v>1</v>
      </c>
      <c r="N715" s="205">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75">
      <c r="A716" s="76" t="str">
        <f>IF(ISBLANK(INDEX('Policy Characteristics'!A:A,MATCH($C716,'Policy Characteristics'!$C:$C,0))),"",INDEX('Policy Characteristics'!A:A,MATCH($C716,'Policy Characteristics'!$C:$C,0)))</f>
        <v>Industry</v>
      </c>
      <c r="B716" s="200"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1682</v>
      </c>
      <c r="F716" t="s">
        <v>1271</v>
      </c>
      <c r="G716" s="88" t="s">
        <v>1689</v>
      </c>
      <c r="H716" s="15">
        <v>1890</v>
      </c>
      <c r="I716" s="213" t="s">
        <v>43</v>
      </c>
      <c r="J716" s="202"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05">
        <f>IF(ISBLANK(INDEX('Policy Characteristics'!F:F,MATCH($C716,'Policy Characteristics'!$C:$C,0))),"",INDEX('Policy Characteristics'!F:F,MATCH($C716,'Policy Characteristics'!$C:$C,0)))</f>
        <v>0</v>
      </c>
      <c r="M716" s="205">
        <f>IF(ISBLANK(INDEX('Policy Characteristics'!G:G,MATCH($C716,'Policy Characteristics'!$C:$C,0))),"",INDEX('Policy Characteristics'!G:G,MATCH($C716,'Policy Characteristics'!$C:$C,0)))</f>
        <v>1</v>
      </c>
      <c r="N716" s="205">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75">
      <c r="A717" s="76" t="str">
        <f>IF(ISBLANK(INDEX('Policy Characteristics'!A:A,MATCH($C717,'Policy Characteristics'!$C:$C,0))),"",INDEX('Policy Characteristics'!A:A,MATCH($C717,'Policy Characteristics'!$C:$C,0)))</f>
        <v>Industry</v>
      </c>
      <c r="B717" s="200"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1683</v>
      </c>
      <c r="F717" t="s">
        <v>1271</v>
      </c>
      <c r="G717" s="88" t="s">
        <v>1690</v>
      </c>
      <c r="H717" s="15">
        <v>1891</v>
      </c>
      <c r="I717" s="213" t="s">
        <v>43</v>
      </c>
      <c r="J717" s="202"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05">
        <f>IF(ISBLANK(INDEX('Policy Characteristics'!F:F,MATCH($C717,'Policy Characteristics'!$C:$C,0))),"",INDEX('Policy Characteristics'!F:F,MATCH($C717,'Policy Characteristics'!$C:$C,0)))</f>
        <v>0</v>
      </c>
      <c r="M717" s="205">
        <f>IF(ISBLANK(INDEX('Policy Characteristics'!G:G,MATCH($C717,'Policy Characteristics'!$C:$C,0))),"",INDEX('Policy Characteristics'!G:G,MATCH($C717,'Policy Characteristics'!$C:$C,0)))</f>
        <v>1</v>
      </c>
      <c r="N717" s="205">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75">
      <c r="A718" s="76" t="str">
        <f>IF(ISBLANK(INDEX('Policy Characteristics'!A:A,MATCH($C718,'Policy Characteristics'!$C:$C,0))),"",INDEX('Policy Characteristics'!A:A,MATCH($C718,'Policy Characteristics'!$C:$C,0)))</f>
        <v>Industry</v>
      </c>
      <c r="B718" s="200"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1684</v>
      </c>
      <c r="F718" t="s">
        <v>1271</v>
      </c>
      <c r="G718" s="88" t="s">
        <v>1691</v>
      </c>
      <c r="H718" s="15">
        <v>1892</v>
      </c>
      <c r="I718" s="213" t="s">
        <v>43</v>
      </c>
      <c r="J718" s="202"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05">
        <f>IF(ISBLANK(INDEX('Policy Characteristics'!F:F,MATCH($C718,'Policy Characteristics'!$C:$C,0))),"",INDEX('Policy Characteristics'!F:F,MATCH($C718,'Policy Characteristics'!$C:$C,0)))</f>
        <v>0</v>
      </c>
      <c r="M718" s="205">
        <f>IF(ISBLANK(INDEX('Policy Characteristics'!G:G,MATCH($C718,'Policy Characteristics'!$C:$C,0))),"",INDEX('Policy Characteristics'!G:G,MATCH($C718,'Policy Characteristics'!$C:$C,0)))</f>
        <v>1</v>
      </c>
      <c r="N718" s="205">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75">
      <c r="A719" s="76" t="str">
        <f>IF(ISBLANK(INDEX('Policy Characteristics'!A:A,MATCH($C719,'Policy Characteristics'!$C:$C,0))),"",INDEX('Policy Characteristics'!A:A,MATCH($C719,'Policy Characteristics'!$C:$C,0)))</f>
        <v>Industry</v>
      </c>
      <c r="B719" s="200"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1685</v>
      </c>
      <c r="F719" t="s">
        <v>1271</v>
      </c>
      <c r="G719" s="88" t="s">
        <v>1692</v>
      </c>
      <c r="H719" s="15">
        <v>1893</v>
      </c>
      <c r="I719" s="213" t="s">
        <v>43</v>
      </c>
      <c r="J719" s="202"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05">
        <f>IF(ISBLANK(INDEX('Policy Characteristics'!F:F,MATCH($C719,'Policy Characteristics'!$C:$C,0))),"",INDEX('Policy Characteristics'!F:F,MATCH($C719,'Policy Characteristics'!$C:$C,0)))</f>
        <v>0</v>
      </c>
      <c r="M719" s="205">
        <f>IF(ISBLANK(INDEX('Policy Characteristics'!G:G,MATCH($C719,'Policy Characteristics'!$C:$C,0))),"",INDEX('Policy Characteristics'!G:G,MATCH($C719,'Policy Characteristics'!$C:$C,0)))</f>
        <v>1</v>
      </c>
      <c r="N719" s="205">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75">
      <c r="A720" s="76" t="str">
        <f>IF(ISBLANK(INDEX('Policy Characteristics'!A:A,MATCH($C720,'Policy Characteristics'!$C:$C,0))),"",INDEX('Policy Characteristics'!A:A,MATCH($C720,'Policy Characteristics'!$C:$C,0)))</f>
        <v>Industry</v>
      </c>
      <c r="B720" s="200"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1686</v>
      </c>
      <c r="F720" t="s">
        <v>1271</v>
      </c>
      <c r="G720" s="88" t="s">
        <v>1693</v>
      </c>
      <c r="H720" s="15">
        <v>1894</v>
      </c>
      <c r="I720" s="213" t="s">
        <v>43</v>
      </c>
      <c r="J720" s="202"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05">
        <f>IF(ISBLANK(INDEX('Policy Characteristics'!F:F,MATCH($C720,'Policy Characteristics'!$C:$C,0))),"",INDEX('Policy Characteristics'!F:F,MATCH($C720,'Policy Characteristics'!$C:$C,0)))</f>
        <v>0</v>
      </c>
      <c r="M720" s="205">
        <f>IF(ISBLANK(INDEX('Policy Characteristics'!G:G,MATCH($C720,'Policy Characteristics'!$C:$C,0))),"",INDEX('Policy Characteristics'!G:G,MATCH($C720,'Policy Characteristics'!$C:$C,0)))</f>
        <v>1</v>
      </c>
      <c r="N720" s="205">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75">
      <c r="A721" s="76" t="str">
        <f>IF(ISBLANK(INDEX('Policy Characteristics'!A:A,MATCH($C721,'Policy Characteristics'!$C:$C,0))),"",INDEX('Policy Characteristics'!A:A,MATCH($C721,'Policy Characteristics'!$C:$C,0)))</f>
        <v>Industry</v>
      </c>
      <c r="B721" s="200"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1687</v>
      </c>
      <c r="F721" t="s">
        <v>1271</v>
      </c>
      <c r="G721" s="88" t="s">
        <v>1694</v>
      </c>
      <c r="H721" s="15">
        <v>1895</v>
      </c>
      <c r="I721" s="213" t="s">
        <v>43</v>
      </c>
      <c r="J721" s="202"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05">
        <f>IF(ISBLANK(INDEX('Policy Characteristics'!F:F,MATCH($C721,'Policy Characteristics'!$C:$C,0))),"",INDEX('Policy Characteristics'!F:F,MATCH($C721,'Policy Characteristics'!$C:$C,0)))</f>
        <v>0</v>
      </c>
      <c r="M721" s="205">
        <f>IF(ISBLANK(INDEX('Policy Characteristics'!G:G,MATCH($C721,'Policy Characteristics'!$C:$C,0))),"",INDEX('Policy Characteristics'!G:G,MATCH($C721,'Policy Characteristics'!$C:$C,0)))</f>
        <v>1</v>
      </c>
      <c r="N721" s="205">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75">
      <c r="A722" s="76" t="str">
        <f>IF(ISBLANK(INDEX('Policy Characteristics'!A:A,MATCH($C722,'Policy Characteristics'!$C:$C,0))),"",INDEX('Policy Characteristics'!A:A,MATCH($C722,'Policy Characteristics'!$C:$C,0)))</f>
        <v>Industry</v>
      </c>
      <c r="B722" s="200"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1688</v>
      </c>
      <c r="F722" t="s">
        <v>1271</v>
      </c>
      <c r="G722" s="88" t="s">
        <v>1695</v>
      </c>
      <c r="H722" s="15">
        <v>1896</v>
      </c>
      <c r="I722" s="213" t="s">
        <v>43</v>
      </c>
      <c r="J722" s="202"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05">
        <f>IF(ISBLANK(INDEX('Policy Characteristics'!F:F,MATCH($C722,'Policy Characteristics'!$C:$C,0))),"",INDEX('Policy Characteristics'!F:F,MATCH($C722,'Policy Characteristics'!$C:$C,0)))</f>
        <v>0</v>
      </c>
      <c r="M722" s="205">
        <f>IF(ISBLANK(INDEX('Policy Characteristics'!G:G,MATCH($C722,'Policy Characteristics'!$C:$C,0))),"",INDEX('Policy Characteristics'!G:G,MATCH($C722,'Policy Characteristics'!$C:$C,0)))</f>
        <v>1</v>
      </c>
      <c r="N722" s="205">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75">
      <c r="A723" s="76" t="str">
        <f>IF(ISBLANK(INDEX('Policy Characteristics'!A:A,MATCH($C723,'Policy Characteristics'!$C:$C,0))),"",INDEX('Policy Characteristics'!A:A,MATCH($C723,'Policy Characteristics'!$C:$C,0)))</f>
        <v>Industry</v>
      </c>
      <c r="B723" s="200"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1824</v>
      </c>
      <c r="F723" t="s">
        <v>1271</v>
      </c>
      <c r="G723" s="88" t="s">
        <v>1824</v>
      </c>
      <c r="H723" s="15">
        <v>1897</v>
      </c>
      <c r="I723" s="213" t="s">
        <v>43</v>
      </c>
      <c r="J723" s="202"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05">
        <f>IF(ISBLANK(INDEX('Policy Characteristics'!F:F,MATCH($C723,'Policy Characteristics'!$C:$C,0))),"",INDEX('Policy Characteristics'!F:F,MATCH($C723,'Policy Characteristics'!$C:$C,0)))</f>
        <v>0</v>
      </c>
      <c r="M723" s="205">
        <f>IF(ISBLANK(INDEX('Policy Characteristics'!G:G,MATCH($C723,'Policy Characteristics'!$C:$C,0))),"",INDEX('Policy Characteristics'!G:G,MATCH($C723,'Policy Characteristics'!$C:$C,0)))</f>
        <v>1</v>
      </c>
      <c r="N723" s="205">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75">
      <c r="A724" s="76" t="str">
        <f>IF(ISBLANK(INDEX('Policy Characteristics'!A:A,MATCH($C724,'Policy Characteristics'!$C:$C,0))),"",INDEX('Policy Characteristics'!A:A,MATCH($C724,'Policy Characteristics'!$C:$C,0)))</f>
        <v>Industry</v>
      </c>
      <c r="B724" s="200"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1682</v>
      </c>
      <c r="F724" t="s">
        <v>1272</v>
      </c>
      <c r="G724" s="88" t="s">
        <v>1689</v>
      </c>
      <c r="H724" s="15">
        <v>1898</v>
      </c>
      <c r="I724" s="213" t="s">
        <v>43</v>
      </c>
      <c r="J724" s="202"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05">
        <f>IF(ISBLANK(INDEX('Policy Characteristics'!F:F,MATCH($C724,'Policy Characteristics'!$C:$C,0))),"",INDEX('Policy Characteristics'!F:F,MATCH($C724,'Policy Characteristics'!$C:$C,0)))</f>
        <v>0</v>
      </c>
      <c r="M724" s="205">
        <f>IF(ISBLANK(INDEX('Policy Characteristics'!G:G,MATCH($C724,'Policy Characteristics'!$C:$C,0))),"",INDEX('Policy Characteristics'!G:G,MATCH($C724,'Policy Characteristics'!$C:$C,0)))</f>
        <v>1</v>
      </c>
      <c r="N724" s="205">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75">
      <c r="A725" s="76" t="str">
        <f>IF(ISBLANK(INDEX('Policy Characteristics'!A:A,MATCH($C725,'Policy Characteristics'!$C:$C,0))),"",INDEX('Policy Characteristics'!A:A,MATCH($C725,'Policy Characteristics'!$C:$C,0)))</f>
        <v>Industry</v>
      </c>
      <c r="B725" s="200"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1683</v>
      </c>
      <c r="F725" t="s">
        <v>1272</v>
      </c>
      <c r="G725" s="88" t="s">
        <v>1690</v>
      </c>
      <c r="H725" s="15">
        <v>1899</v>
      </c>
      <c r="I725" s="213" t="s">
        <v>43</v>
      </c>
      <c r="J725" s="202"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05">
        <f>IF(ISBLANK(INDEX('Policy Characteristics'!F:F,MATCH($C725,'Policy Characteristics'!$C:$C,0))),"",INDEX('Policy Characteristics'!F:F,MATCH($C725,'Policy Characteristics'!$C:$C,0)))</f>
        <v>0</v>
      </c>
      <c r="M725" s="205">
        <f>IF(ISBLANK(INDEX('Policy Characteristics'!G:G,MATCH($C725,'Policy Characteristics'!$C:$C,0))),"",INDEX('Policy Characteristics'!G:G,MATCH($C725,'Policy Characteristics'!$C:$C,0)))</f>
        <v>1</v>
      </c>
      <c r="N725" s="205">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75">
      <c r="A726" s="76" t="str">
        <f>IF(ISBLANK(INDEX('Policy Characteristics'!A:A,MATCH($C726,'Policy Characteristics'!$C:$C,0))),"",INDEX('Policy Characteristics'!A:A,MATCH($C726,'Policy Characteristics'!$C:$C,0)))</f>
        <v>Industry</v>
      </c>
      <c r="B726" s="200"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1684</v>
      </c>
      <c r="F726" t="s">
        <v>1272</v>
      </c>
      <c r="G726" s="88" t="s">
        <v>1691</v>
      </c>
      <c r="H726" s="15">
        <v>1900</v>
      </c>
      <c r="I726" s="213" t="s">
        <v>43</v>
      </c>
      <c r="J726" s="202"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05">
        <f>IF(ISBLANK(INDEX('Policy Characteristics'!F:F,MATCH($C726,'Policy Characteristics'!$C:$C,0))),"",INDEX('Policy Characteristics'!F:F,MATCH($C726,'Policy Characteristics'!$C:$C,0)))</f>
        <v>0</v>
      </c>
      <c r="M726" s="205">
        <f>IF(ISBLANK(INDEX('Policy Characteristics'!G:G,MATCH($C726,'Policy Characteristics'!$C:$C,0))),"",INDEX('Policy Characteristics'!G:G,MATCH($C726,'Policy Characteristics'!$C:$C,0)))</f>
        <v>1</v>
      </c>
      <c r="N726" s="205">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75">
      <c r="A727" s="76" t="str">
        <f>IF(ISBLANK(INDEX('Policy Characteristics'!A:A,MATCH($C727,'Policy Characteristics'!$C:$C,0))),"",INDEX('Policy Characteristics'!A:A,MATCH($C727,'Policy Characteristics'!$C:$C,0)))</f>
        <v>Industry</v>
      </c>
      <c r="B727" s="200"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1685</v>
      </c>
      <c r="F727" t="s">
        <v>1272</v>
      </c>
      <c r="G727" s="88" t="s">
        <v>1692</v>
      </c>
      <c r="H727" s="15">
        <v>1901</v>
      </c>
      <c r="I727" s="213" t="s">
        <v>43</v>
      </c>
      <c r="J727" s="202"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05">
        <f>IF(ISBLANK(INDEX('Policy Characteristics'!F:F,MATCH($C727,'Policy Characteristics'!$C:$C,0))),"",INDEX('Policy Characteristics'!F:F,MATCH($C727,'Policy Characteristics'!$C:$C,0)))</f>
        <v>0</v>
      </c>
      <c r="M727" s="205">
        <f>IF(ISBLANK(INDEX('Policy Characteristics'!G:G,MATCH($C727,'Policy Characteristics'!$C:$C,0))),"",INDEX('Policy Characteristics'!G:G,MATCH($C727,'Policy Characteristics'!$C:$C,0)))</f>
        <v>1</v>
      </c>
      <c r="N727" s="205">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75">
      <c r="A728" s="76" t="str">
        <f>IF(ISBLANK(INDEX('Policy Characteristics'!A:A,MATCH($C728,'Policy Characteristics'!$C:$C,0))),"",INDEX('Policy Characteristics'!A:A,MATCH($C728,'Policy Characteristics'!$C:$C,0)))</f>
        <v>Industry</v>
      </c>
      <c r="B728" s="200"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1686</v>
      </c>
      <c r="F728" t="s">
        <v>1272</v>
      </c>
      <c r="G728" s="88" t="s">
        <v>1693</v>
      </c>
      <c r="H728" s="15">
        <v>1902</v>
      </c>
      <c r="I728" s="213" t="s">
        <v>43</v>
      </c>
      <c r="J728" s="202"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05">
        <f>IF(ISBLANK(INDEX('Policy Characteristics'!F:F,MATCH($C728,'Policy Characteristics'!$C:$C,0))),"",INDEX('Policy Characteristics'!F:F,MATCH($C728,'Policy Characteristics'!$C:$C,0)))</f>
        <v>0</v>
      </c>
      <c r="M728" s="205">
        <f>IF(ISBLANK(INDEX('Policy Characteristics'!G:G,MATCH($C728,'Policy Characteristics'!$C:$C,0))),"",INDEX('Policy Characteristics'!G:G,MATCH($C728,'Policy Characteristics'!$C:$C,0)))</f>
        <v>1</v>
      </c>
      <c r="N728" s="205">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75">
      <c r="A729" s="76" t="str">
        <f>IF(ISBLANK(INDEX('Policy Characteristics'!A:A,MATCH($C729,'Policy Characteristics'!$C:$C,0))),"",INDEX('Policy Characteristics'!A:A,MATCH($C729,'Policy Characteristics'!$C:$C,0)))</f>
        <v>Industry</v>
      </c>
      <c r="B729" s="200"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1687</v>
      </c>
      <c r="F729" t="s">
        <v>1272</v>
      </c>
      <c r="G729" s="88" t="s">
        <v>1694</v>
      </c>
      <c r="H729" s="15">
        <v>1903</v>
      </c>
      <c r="I729" s="213" t="s">
        <v>43</v>
      </c>
      <c r="J729" s="202"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05">
        <f>IF(ISBLANK(INDEX('Policy Characteristics'!F:F,MATCH($C729,'Policy Characteristics'!$C:$C,0))),"",INDEX('Policy Characteristics'!F:F,MATCH($C729,'Policy Characteristics'!$C:$C,0)))</f>
        <v>0</v>
      </c>
      <c r="M729" s="205">
        <f>IF(ISBLANK(INDEX('Policy Characteristics'!G:G,MATCH($C729,'Policy Characteristics'!$C:$C,0))),"",INDEX('Policy Characteristics'!G:G,MATCH($C729,'Policy Characteristics'!$C:$C,0)))</f>
        <v>1</v>
      </c>
      <c r="N729" s="205">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75">
      <c r="A730" s="76" t="str">
        <f>IF(ISBLANK(INDEX('Policy Characteristics'!A:A,MATCH($C730,'Policy Characteristics'!$C:$C,0))),"",INDEX('Policy Characteristics'!A:A,MATCH($C730,'Policy Characteristics'!$C:$C,0)))</f>
        <v>Industry</v>
      </c>
      <c r="B730" s="200"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1688</v>
      </c>
      <c r="F730" t="s">
        <v>1272</v>
      </c>
      <c r="G730" s="88" t="s">
        <v>1695</v>
      </c>
      <c r="H730" s="15">
        <v>1904</v>
      </c>
      <c r="I730" s="213" t="s">
        <v>43</v>
      </c>
      <c r="J730" s="202"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05">
        <f>IF(ISBLANK(INDEX('Policy Characteristics'!F:F,MATCH($C730,'Policy Characteristics'!$C:$C,0))),"",INDEX('Policy Characteristics'!F:F,MATCH($C730,'Policy Characteristics'!$C:$C,0)))</f>
        <v>0</v>
      </c>
      <c r="M730" s="205">
        <f>IF(ISBLANK(INDEX('Policy Characteristics'!G:G,MATCH($C730,'Policy Characteristics'!$C:$C,0))),"",INDEX('Policy Characteristics'!G:G,MATCH($C730,'Policy Characteristics'!$C:$C,0)))</f>
        <v>1</v>
      </c>
      <c r="N730" s="205">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75">
      <c r="A731" s="76" t="str">
        <f>IF(ISBLANK(INDEX('Policy Characteristics'!A:A,MATCH($C731,'Policy Characteristics'!$C:$C,0))),"",INDEX('Policy Characteristics'!A:A,MATCH($C731,'Policy Characteristics'!$C:$C,0)))</f>
        <v>Industry</v>
      </c>
      <c r="B731" s="200"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1824</v>
      </c>
      <c r="F731" t="s">
        <v>1272</v>
      </c>
      <c r="G731" s="88" t="s">
        <v>1824</v>
      </c>
      <c r="H731" s="15">
        <v>1905</v>
      </c>
      <c r="I731" s="213" t="s">
        <v>43</v>
      </c>
      <c r="J731" s="202"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05">
        <f>IF(ISBLANK(INDEX('Policy Characteristics'!F:F,MATCH($C731,'Policy Characteristics'!$C:$C,0))),"",INDEX('Policy Characteristics'!F:F,MATCH($C731,'Policy Characteristics'!$C:$C,0)))</f>
        <v>0</v>
      </c>
      <c r="M731" s="205">
        <f>IF(ISBLANK(INDEX('Policy Characteristics'!G:G,MATCH($C731,'Policy Characteristics'!$C:$C,0))),"",INDEX('Policy Characteristics'!G:G,MATCH($C731,'Policy Characteristics'!$C:$C,0)))</f>
        <v>1</v>
      </c>
      <c r="N731" s="205">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75">
      <c r="A732" s="76" t="str">
        <f>IF(ISBLANK(INDEX('Policy Characteristics'!A:A,MATCH($C732,'Policy Characteristics'!$C:$C,0))),"",INDEX('Policy Characteristics'!A:A,MATCH($C732,'Policy Characteristics'!$C:$C,0)))</f>
        <v>Industry</v>
      </c>
      <c r="B732" s="200"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1682</v>
      </c>
      <c r="F732" t="s">
        <v>819</v>
      </c>
      <c r="G732" s="88" t="s">
        <v>1689</v>
      </c>
      <c r="H732" s="15">
        <v>1906</v>
      </c>
      <c r="I732" s="213" t="s">
        <v>43</v>
      </c>
      <c r="J732" s="202"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05">
        <f>IF(ISBLANK(INDEX('Policy Characteristics'!F:F,MATCH($C732,'Policy Characteristics'!$C:$C,0))),"",INDEX('Policy Characteristics'!F:F,MATCH($C732,'Policy Characteristics'!$C:$C,0)))</f>
        <v>0</v>
      </c>
      <c r="M732" s="205">
        <f>IF(ISBLANK(INDEX('Policy Characteristics'!G:G,MATCH($C732,'Policy Characteristics'!$C:$C,0))),"",INDEX('Policy Characteristics'!G:G,MATCH($C732,'Policy Characteristics'!$C:$C,0)))</f>
        <v>1</v>
      </c>
      <c r="N732" s="205">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75">
      <c r="A733" s="76" t="str">
        <f>IF(ISBLANK(INDEX('Policy Characteristics'!A:A,MATCH($C733,'Policy Characteristics'!$C:$C,0))),"",INDEX('Policy Characteristics'!A:A,MATCH($C733,'Policy Characteristics'!$C:$C,0)))</f>
        <v>Industry</v>
      </c>
      <c r="B733" s="200"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1683</v>
      </c>
      <c r="F733" t="s">
        <v>819</v>
      </c>
      <c r="G733" s="88" t="s">
        <v>1690</v>
      </c>
      <c r="H733" s="15">
        <v>1907</v>
      </c>
      <c r="I733" s="213" t="s">
        <v>43</v>
      </c>
      <c r="J733" s="202"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05">
        <f>IF(ISBLANK(INDEX('Policy Characteristics'!F:F,MATCH($C733,'Policy Characteristics'!$C:$C,0))),"",INDEX('Policy Characteristics'!F:F,MATCH($C733,'Policy Characteristics'!$C:$C,0)))</f>
        <v>0</v>
      </c>
      <c r="M733" s="205">
        <f>IF(ISBLANK(INDEX('Policy Characteristics'!G:G,MATCH($C733,'Policy Characteristics'!$C:$C,0))),"",INDEX('Policy Characteristics'!G:G,MATCH($C733,'Policy Characteristics'!$C:$C,0)))</f>
        <v>1</v>
      </c>
      <c r="N733" s="205">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75">
      <c r="A734" s="76" t="str">
        <f>IF(ISBLANK(INDEX('Policy Characteristics'!A:A,MATCH($C734,'Policy Characteristics'!$C:$C,0))),"",INDEX('Policy Characteristics'!A:A,MATCH($C734,'Policy Characteristics'!$C:$C,0)))</f>
        <v>Industry</v>
      </c>
      <c r="B734" s="200"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1684</v>
      </c>
      <c r="F734" t="s">
        <v>819</v>
      </c>
      <c r="G734" s="88" t="s">
        <v>1691</v>
      </c>
      <c r="H734" s="15">
        <v>1908</v>
      </c>
      <c r="I734" s="213" t="s">
        <v>43</v>
      </c>
      <c r="J734" s="202"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05">
        <f>IF(ISBLANK(INDEX('Policy Characteristics'!F:F,MATCH($C734,'Policy Characteristics'!$C:$C,0))),"",INDEX('Policy Characteristics'!F:F,MATCH($C734,'Policy Characteristics'!$C:$C,0)))</f>
        <v>0</v>
      </c>
      <c r="M734" s="205">
        <f>IF(ISBLANK(INDEX('Policy Characteristics'!G:G,MATCH($C734,'Policy Characteristics'!$C:$C,0))),"",INDEX('Policy Characteristics'!G:G,MATCH($C734,'Policy Characteristics'!$C:$C,0)))</f>
        <v>1</v>
      </c>
      <c r="N734" s="205">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75">
      <c r="A735" s="76" t="str">
        <f>IF(ISBLANK(INDEX('Policy Characteristics'!A:A,MATCH($C735,'Policy Characteristics'!$C:$C,0))),"",INDEX('Policy Characteristics'!A:A,MATCH($C735,'Policy Characteristics'!$C:$C,0)))</f>
        <v>Industry</v>
      </c>
      <c r="B735" s="200"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1685</v>
      </c>
      <c r="F735" t="s">
        <v>819</v>
      </c>
      <c r="G735" s="88" t="s">
        <v>1692</v>
      </c>
      <c r="H735" s="15">
        <v>1909</v>
      </c>
      <c r="I735" s="213" t="s">
        <v>43</v>
      </c>
      <c r="J735" s="202"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05">
        <f>IF(ISBLANK(INDEX('Policy Characteristics'!F:F,MATCH($C735,'Policy Characteristics'!$C:$C,0))),"",INDEX('Policy Characteristics'!F:F,MATCH($C735,'Policy Characteristics'!$C:$C,0)))</f>
        <v>0</v>
      </c>
      <c r="M735" s="205">
        <f>IF(ISBLANK(INDEX('Policy Characteristics'!G:G,MATCH($C735,'Policy Characteristics'!$C:$C,0))),"",INDEX('Policy Characteristics'!G:G,MATCH($C735,'Policy Characteristics'!$C:$C,0)))</f>
        <v>1</v>
      </c>
      <c r="N735" s="205">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75">
      <c r="A736" s="76" t="str">
        <f>IF(ISBLANK(INDEX('Policy Characteristics'!A:A,MATCH($C736,'Policy Characteristics'!$C:$C,0))),"",INDEX('Policy Characteristics'!A:A,MATCH($C736,'Policy Characteristics'!$C:$C,0)))</f>
        <v>Industry</v>
      </c>
      <c r="B736" s="200"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1686</v>
      </c>
      <c r="F736" t="s">
        <v>819</v>
      </c>
      <c r="G736" s="88" t="s">
        <v>1693</v>
      </c>
      <c r="H736" s="15">
        <v>1910</v>
      </c>
      <c r="I736" s="213" t="s">
        <v>43</v>
      </c>
      <c r="J736" s="202"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05">
        <f>IF(ISBLANK(INDEX('Policy Characteristics'!F:F,MATCH($C736,'Policy Characteristics'!$C:$C,0))),"",INDEX('Policy Characteristics'!F:F,MATCH($C736,'Policy Characteristics'!$C:$C,0)))</f>
        <v>0</v>
      </c>
      <c r="M736" s="205">
        <f>IF(ISBLANK(INDEX('Policy Characteristics'!G:G,MATCH($C736,'Policy Characteristics'!$C:$C,0))),"",INDEX('Policy Characteristics'!G:G,MATCH($C736,'Policy Characteristics'!$C:$C,0)))</f>
        <v>1</v>
      </c>
      <c r="N736" s="205">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75">
      <c r="A737" s="76" t="str">
        <f>IF(ISBLANK(INDEX('Policy Characteristics'!A:A,MATCH($C737,'Policy Characteristics'!$C:$C,0))),"",INDEX('Policy Characteristics'!A:A,MATCH($C737,'Policy Characteristics'!$C:$C,0)))</f>
        <v>Industry</v>
      </c>
      <c r="B737" s="200"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1687</v>
      </c>
      <c r="F737" t="s">
        <v>819</v>
      </c>
      <c r="G737" s="88" t="s">
        <v>1694</v>
      </c>
      <c r="H737" s="15">
        <v>1911</v>
      </c>
      <c r="I737" s="213" t="s">
        <v>43</v>
      </c>
      <c r="J737" s="202"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05">
        <f>IF(ISBLANK(INDEX('Policy Characteristics'!F:F,MATCH($C737,'Policy Characteristics'!$C:$C,0))),"",INDEX('Policy Characteristics'!F:F,MATCH($C737,'Policy Characteristics'!$C:$C,0)))</f>
        <v>0</v>
      </c>
      <c r="M737" s="205">
        <f>IF(ISBLANK(INDEX('Policy Characteristics'!G:G,MATCH($C737,'Policy Characteristics'!$C:$C,0))),"",INDEX('Policy Characteristics'!G:G,MATCH($C737,'Policy Characteristics'!$C:$C,0)))</f>
        <v>1</v>
      </c>
      <c r="N737" s="205">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75">
      <c r="A738" s="76" t="str">
        <f>IF(ISBLANK(INDEX('Policy Characteristics'!A:A,MATCH($C738,'Policy Characteristics'!$C:$C,0))),"",INDEX('Policy Characteristics'!A:A,MATCH($C738,'Policy Characteristics'!$C:$C,0)))</f>
        <v>Industry</v>
      </c>
      <c r="B738" s="200"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1688</v>
      </c>
      <c r="F738" t="s">
        <v>819</v>
      </c>
      <c r="G738" s="88" t="s">
        <v>1695</v>
      </c>
      <c r="H738" s="15">
        <v>1912</v>
      </c>
      <c r="I738" s="213" t="s">
        <v>43</v>
      </c>
      <c r="J738" s="202"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05">
        <f>IF(ISBLANK(INDEX('Policy Characteristics'!F:F,MATCH($C738,'Policy Characteristics'!$C:$C,0))),"",INDEX('Policy Characteristics'!F:F,MATCH($C738,'Policy Characteristics'!$C:$C,0)))</f>
        <v>0</v>
      </c>
      <c r="M738" s="205">
        <f>IF(ISBLANK(INDEX('Policy Characteristics'!G:G,MATCH($C738,'Policy Characteristics'!$C:$C,0))),"",INDEX('Policy Characteristics'!G:G,MATCH($C738,'Policy Characteristics'!$C:$C,0)))</f>
        <v>1</v>
      </c>
      <c r="N738" s="205">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75">
      <c r="A739" s="76" t="str">
        <f>IF(ISBLANK(INDEX('Policy Characteristics'!A:A,MATCH($C739,'Policy Characteristics'!$C:$C,0))),"",INDEX('Policy Characteristics'!A:A,MATCH($C739,'Policy Characteristics'!$C:$C,0)))</f>
        <v>Industry</v>
      </c>
      <c r="B739" s="200"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1824</v>
      </c>
      <c r="F739" t="s">
        <v>819</v>
      </c>
      <c r="G739" s="88" t="s">
        <v>1824</v>
      </c>
      <c r="H739" s="15">
        <v>1913</v>
      </c>
      <c r="I739" s="213" t="s">
        <v>43</v>
      </c>
      <c r="J739" s="202"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05">
        <f>IF(ISBLANK(INDEX('Policy Characteristics'!F:F,MATCH($C739,'Policy Characteristics'!$C:$C,0))),"",INDEX('Policy Characteristics'!F:F,MATCH($C739,'Policy Characteristics'!$C:$C,0)))</f>
        <v>0</v>
      </c>
      <c r="M739" s="205">
        <f>IF(ISBLANK(INDEX('Policy Characteristics'!G:G,MATCH($C739,'Policy Characteristics'!$C:$C,0))),"",INDEX('Policy Characteristics'!G:G,MATCH($C739,'Policy Characteristics'!$C:$C,0)))</f>
        <v>1</v>
      </c>
      <c r="N739" s="205">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75">
      <c r="A740" s="76" t="str">
        <f>IF(ISBLANK(INDEX('Policy Characteristics'!A:A,MATCH($C740,'Policy Characteristics'!$C:$C,0))),"",INDEX('Policy Characteristics'!A:A,MATCH($C740,'Policy Characteristics'!$C:$C,0)))</f>
        <v>Industry</v>
      </c>
      <c r="B740" s="200"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1682</v>
      </c>
      <c r="F740" t="s">
        <v>1273</v>
      </c>
      <c r="G740" s="88" t="s">
        <v>1689</v>
      </c>
      <c r="H740" s="15">
        <v>1914</v>
      </c>
      <c r="I740" s="213" t="s">
        <v>43</v>
      </c>
      <c r="J740" s="202"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05">
        <f>IF(ISBLANK(INDEX('Policy Characteristics'!F:F,MATCH($C740,'Policy Characteristics'!$C:$C,0))),"",INDEX('Policy Characteristics'!F:F,MATCH($C740,'Policy Characteristics'!$C:$C,0)))</f>
        <v>0</v>
      </c>
      <c r="M740" s="205">
        <f>IF(ISBLANK(INDEX('Policy Characteristics'!G:G,MATCH($C740,'Policy Characteristics'!$C:$C,0))),"",INDEX('Policy Characteristics'!G:G,MATCH($C740,'Policy Characteristics'!$C:$C,0)))</f>
        <v>1</v>
      </c>
      <c r="N740" s="205">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75">
      <c r="A741" s="76" t="str">
        <f>IF(ISBLANK(INDEX('Policy Characteristics'!A:A,MATCH($C741,'Policy Characteristics'!$C:$C,0))),"",INDEX('Policy Characteristics'!A:A,MATCH($C741,'Policy Characteristics'!$C:$C,0)))</f>
        <v>Industry</v>
      </c>
      <c r="B741" s="200"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1683</v>
      </c>
      <c r="F741" t="s">
        <v>1273</v>
      </c>
      <c r="G741" s="88" t="s">
        <v>1690</v>
      </c>
      <c r="H741" s="15">
        <v>1915</v>
      </c>
      <c r="I741" s="213" t="s">
        <v>43</v>
      </c>
      <c r="J741" s="202"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05">
        <f>IF(ISBLANK(INDEX('Policy Characteristics'!F:F,MATCH($C741,'Policy Characteristics'!$C:$C,0))),"",INDEX('Policy Characteristics'!F:F,MATCH($C741,'Policy Characteristics'!$C:$C,0)))</f>
        <v>0</v>
      </c>
      <c r="M741" s="205">
        <f>IF(ISBLANK(INDEX('Policy Characteristics'!G:G,MATCH($C741,'Policy Characteristics'!$C:$C,0))),"",INDEX('Policy Characteristics'!G:G,MATCH($C741,'Policy Characteristics'!$C:$C,0)))</f>
        <v>1</v>
      </c>
      <c r="N741" s="205">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75">
      <c r="A742" s="76" t="str">
        <f>IF(ISBLANK(INDEX('Policy Characteristics'!A:A,MATCH($C742,'Policy Characteristics'!$C:$C,0))),"",INDEX('Policy Characteristics'!A:A,MATCH($C742,'Policy Characteristics'!$C:$C,0)))</f>
        <v>Industry</v>
      </c>
      <c r="B742" s="200"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1684</v>
      </c>
      <c r="F742" t="s">
        <v>1273</v>
      </c>
      <c r="G742" s="88" t="s">
        <v>1691</v>
      </c>
      <c r="H742" s="15">
        <v>1916</v>
      </c>
      <c r="I742" s="213" t="s">
        <v>43</v>
      </c>
      <c r="J742" s="202"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05">
        <f>IF(ISBLANK(INDEX('Policy Characteristics'!F:F,MATCH($C742,'Policy Characteristics'!$C:$C,0))),"",INDEX('Policy Characteristics'!F:F,MATCH($C742,'Policy Characteristics'!$C:$C,0)))</f>
        <v>0</v>
      </c>
      <c r="M742" s="205">
        <f>IF(ISBLANK(INDEX('Policy Characteristics'!G:G,MATCH($C742,'Policy Characteristics'!$C:$C,0))),"",INDEX('Policy Characteristics'!G:G,MATCH($C742,'Policy Characteristics'!$C:$C,0)))</f>
        <v>1</v>
      </c>
      <c r="N742" s="205">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75">
      <c r="A743" s="76" t="str">
        <f>IF(ISBLANK(INDEX('Policy Characteristics'!A:A,MATCH($C743,'Policy Characteristics'!$C:$C,0))),"",INDEX('Policy Characteristics'!A:A,MATCH($C743,'Policy Characteristics'!$C:$C,0)))</f>
        <v>Industry</v>
      </c>
      <c r="B743" s="200"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1685</v>
      </c>
      <c r="F743" t="s">
        <v>1273</v>
      </c>
      <c r="G743" s="88" t="s">
        <v>1692</v>
      </c>
      <c r="H743" s="15">
        <v>1917</v>
      </c>
      <c r="I743" s="213" t="s">
        <v>43</v>
      </c>
      <c r="J743" s="202"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05">
        <f>IF(ISBLANK(INDEX('Policy Characteristics'!F:F,MATCH($C743,'Policy Characteristics'!$C:$C,0))),"",INDEX('Policy Characteristics'!F:F,MATCH($C743,'Policy Characteristics'!$C:$C,0)))</f>
        <v>0</v>
      </c>
      <c r="M743" s="205">
        <f>IF(ISBLANK(INDEX('Policy Characteristics'!G:G,MATCH($C743,'Policy Characteristics'!$C:$C,0))),"",INDEX('Policy Characteristics'!G:G,MATCH($C743,'Policy Characteristics'!$C:$C,0)))</f>
        <v>1</v>
      </c>
      <c r="N743" s="205">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75">
      <c r="A744" s="76" t="str">
        <f>IF(ISBLANK(INDEX('Policy Characteristics'!A:A,MATCH($C744,'Policy Characteristics'!$C:$C,0))),"",INDEX('Policy Characteristics'!A:A,MATCH($C744,'Policy Characteristics'!$C:$C,0)))</f>
        <v>Industry</v>
      </c>
      <c r="B744" s="200"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1686</v>
      </c>
      <c r="F744" t="s">
        <v>1273</v>
      </c>
      <c r="G744" s="88" t="s">
        <v>1693</v>
      </c>
      <c r="H744" s="15">
        <v>1918</v>
      </c>
      <c r="I744" s="213" t="s">
        <v>43</v>
      </c>
      <c r="J744" s="202"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05">
        <f>IF(ISBLANK(INDEX('Policy Characteristics'!F:F,MATCH($C744,'Policy Characteristics'!$C:$C,0))),"",INDEX('Policy Characteristics'!F:F,MATCH($C744,'Policy Characteristics'!$C:$C,0)))</f>
        <v>0</v>
      </c>
      <c r="M744" s="205">
        <f>IF(ISBLANK(INDEX('Policy Characteristics'!G:G,MATCH($C744,'Policy Characteristics'!$C:$C,0))),"",INDEX('Policy Characteristics'!G:G,MATCH($C744,'Policy Characteristics'!$C:$C,0)))</f>
        <v>1</v>
      </c>
      <c r="N744" s="205">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75">
      <c r="A745" s="76" t="str">
        <f>IF(ISBLANK(INDEX('Policy Characteristics'!A:A,MATCH($C745,'Policy Characteristics'!$C:$C,0))),"",INDEX('Policy Characteristics'!A:A,MATCH($C745,'Policy Characteristics'!$C:$C,0)))</f>
        <v>Industry</v>
      </c>
      <c r="B745" s="200"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1687</v>
      </c>
      <c r="F745" t="s">
        <v>1273</v>
      </c>
      <c r="G745" s="88" t="s">
        <v>1694</v>
      </c>
      <c r="H745" s="15">
        <v>1919</v>
      </c>
      <c r="I745" s="213" t="s">
        <v>43</v>
      </c>
      <c r="J745" s="202"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05">
        <f>IF(ISBLANK(INDEX('Policy Characteristics'!F:F,MATCH($C745,'Policy Characteristics'!$C:$C,0))),"",INDEX('Policy Characteristics'!F:F,MATCH($C745,'Policy Characteristics'!$C:$C,0)))</f>
        <v>0</v>
      </c>
      <c r="M745" s="205">
        <f>IF(ISBLANK(INDEX('Policy Characteristics'!G:G,MATCH($C745,'Policy Characteristics'!$C:$C,0))),"",INDEX('Policy Characteristics'!G:G,MATCH($C745,'Policy Characteristics'!$C:$C,0)))</f>
        <v>1</v>
      </c>
      <c r="N745" s="205">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75">
      <c r="A746" s="76" t="str">
        <f>IF(ISBLANK(INDEX('Policy Characteristics'!A:A,MATCH($C746,'Policy Characteristics'!$C:$C,0))),"",INDEX('Policy Characteristics'!A:A,MATCH($C746,'Policy Characteristics'!$C:$C,0)))</f>
        <v>Industry</v>
      </c>
      <c r="B746" s="200"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1688</v>
      </c>
      <c r="F746" t="s">
        <v>1273</v>
      </c>
      <c r="G746" s="88" t="s">
        <v>1695</v>
      </c>
      <c r="H746" s="15">
        <v>1920</v>
      </c>
      <c r="I746" s="213" t="s">
        <v>43</v>
      </c>
      <c r="J746" s="202"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05">
        <f>IF(ISBLANK(INDEX('Policy Characteristics'!F:F,MATCH($C746,'Policy Characteristics'!$C:$C,0))),"",INDEX('Policy Characteristics'!F:F,MATCH($C746,'Policy Characteristics'!$C:$C,0)))</f>
        <v>0</v>
      </c>
      <c r="M746" s="205">
        <f>IF(ISBLANK(INDEX('Policy Characteristics'!G:G,MATCH($C746,'Policy Characteristics'!$C:$C,0))),"",INDEX('Policy Characteristics'!G:G,MATCH($C746,'Policy Characteristics'!$C:$C,0)))</f>
        <v>1</v>
      </c>
      <c r="N746" s="205">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75">
      <c r="A747" s="76" t="str">
        <f>IF(ISBLANK(INDEX('Policy Characteristics'!A:A,MATCH($C747,'Policy Characteristics'!$C:$C,0))),"",INDEX('Policy Characteristics'!A:A,MATCH($C747,'Policy Characteristics'!$C:$C,0)))</f>
        <v>Industry</v>
      </c>
      <c r="B747" s="200"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1824</v>
      </c>
      <c r="F747" t="s">
        <v>1273</v>
      </c>
      <c r="G747" s="88" t="s">
        <v>1824</v>
      </c>
      <c r="H747" s="15">
        <v>1921</v>
      </c>
      <c r="I747" s="213" t="s">
        <v>43</v>
      </c>
      <c r="J747" s="202"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05">
        <f>IF(ISBLANK(INDEX('Policy Characteristics'!F:F,MATCH($C747,'Policy Characteristics'!$C:$C,0))),"",INDEX('Policy Characteristics'!F:F,MATCH($C747,'Policy Characteristics'!$C:$C,0)))</f>
        <v>0</v>
      </c>
      <c r="M747" s="205">
        <f>IF(ISBLANK(INDEX('Policy Characteristics'!G:G,MATCH($C747,'Policy Characteristics'!$C:$C,0))),"",INDEX('Policy Characteristics'!G:G,MATCH($C747,'Policy Characteristics'!$C:$C,0)))</f>
        <v>1</v>
      </c>
      <c r="N747" s="205">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75">
      <c r="A748" s="76" t="str">
        <f>IF(ISBLANK(INDEX('Policy Characteristics'!A:A,MATCH($C748,'Policy Characteristics'!$C:$C,0))),"",INDEX('Policy Characteristics'!A:A,MATCH($C748,'Policy Characteristics'!$C:$C,0)))</f>
        <v>Industry</v>
      </c>
      <c r="B748" s="200"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1682</v>
      </c>
      <c r="F748" t="s">
        <v>1274</v>
      </c>
      <c r="G748" s="88" t="s">
        <v>1689</v>
      </c>
      <c r="H748" s="15">
        <v>1922</v>
      </c>
      <c r="I748" s="213" t="s">
        <v>43</v>
      </c>
      <c r="J748" s="202"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05">
        <f>IF(ISBLANK(INDEX('Policy Characteristics'!F:F,MATCH($C748,'Policy Characteristics'!$C:$C,0))),"",INDEX('Policy Characteristics'!F:F,MATCH($C748,'Policy Characteristics'!$C:$C,0)))</f>
        <v>0</v>
      </c>
      <c r="M748" s="205">
        <f>IF(ISBLANK(INDEX('Policy Characteristics'!G:G,MATCH($C748,'Policy Characteristics'!$C:$C,0))),"",INDEX('Policy Characteristics'!G:G,MATCH($C748,'Policy Characteristics'!$C:$C,0)))</f>
        <v>1</v>
      </c>
      <c r="N748" s="205">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75">
      <c r="A749" s="76" t="str">
        <f>IF(ISBLANK(INDEX('Policy Characteristics'!A:A,MATCH($C749,'Policy Characteristics'!$C:$C,0))),"",INDEX('Policy Characteristics'!A:A,MATCH($C749,'Policy Characteristics'!$C:$C,0)))</f>
        <v>Industry</v>
      </c>
      <c r="B749" s="200"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1683</v>
      </c>
      <c r="F749" t="s">
        <v>1274</v>
      </c>
      <c r="G749" s="88" t="s">
        <v>1690</v>
      </c>
      <c r="H749" s="15">
        <v>1923</v>
      </c>
      <c r="I749" s="213" t="s">
        <v>43</v>
      </c>
      <c r="J749" s="202"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05">
        <f>IF(ISBLANK(INDEX('Policy Characteristics'!F:F,MATCH($C749,'Policy Characteristics'!$C:$C,0))),"",INDEX('Policy Characteristics'!F:F,MATCH($C749,'Policy Characteristics'!$C:$C,0)))</f>
        <v>0</v>
      </c>
      <c r="M749" s="205">
        <f>IF(ISBLANK(INDEX('Policy Characteristics'!G:G,MATCH($C749,'Policy Characteristics'!$C:$C,0))),"",INDEX('Policy Characteristics'!G:G,MATCH($C749,'Policy Characteristics'!$C:$C,0)))</f>
        <v>1</v>
      </c>
      <c r="N749" s="205">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75">
      <c r="A750" s="76" t="str">
        <f>IF(ISBLANK(INDEX('Policy Characteristics'!A:A,MATCH($C750,'Policy Characteristics'!$C:$C,0))),"",INDEX('Policy Characteristics'!A:A,MATCH($C750,'Policy Characteristics'!$C:$C,0)))</f>
        <v>Industry</v>
      </c>
      <c r="B750" s="200"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1684</v>
      </c>
      <c r="F750" t="s">
        <v>1274</v>
      </c>
      <c r="G750" s="88" t="s">
        <v>1691</v>
      </c>
      <c r="H750" s="15">
        <v>1924</v>
      </c>
      <c r="I750" s="213" t="s">
        <v>43</v>
      </c>
      <c r="J750" s="202"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05">
        <f>IF(ISBLANK(INDEX('Policy Characteristics'!F:F,MATCH($C750,'Policy Characteristics'!$C:$C,0))),"",INDEX('Policy Characteristics'!F:F,MATCH($C750,'Policy Characteristics'!$C:$C,0)))</f>
        <v>0</v>
      </c>
      <c r="M750" s="205">
        <f>IF(ISBLANK(INDEX('Policy Characteristics'!G:G,MATCH($C750,'Policy Characteristics'!$C:$C,0))),"",INDEX('Policy Characteristics'!G:G,MATCH($C750,'Policy Characteristics'!$C:$C,0)))</f>
        <v>1</v>
      </c>
      <c r="N750" s="205">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75">
      <c r="A751" s="76" t="str">
        <f>IF(ISBLANK(INDEX('Policy Characteristics'!A:A,MATCH($C751,'Policy Characteristics'!$C:$C,0))),"",INDEX('Policy Characteristics'!A:A,MATCH($C751,'Policy Characteristics'!$C:$C,0)))</f>
        <v>Industry</v>
      </c>
      <c r="B751" s="200"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1685</v>
      </c>
      <c r="F751" t="s">
        <v>1274</v>
      </c>
      <c r="G751" s="88" t="s">
        <v>1692</v>
      </c>
      <c r="H751" s="15">
        <v>1925</v>
      </c>
      <c r="I751" s="213" t="s">
        <v>43</v>
      </c>
      <c r="J751" s="202"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05">
        <f>IF(ISBLANK(INDEX('Policy Characteristics'!F:F,MATCH($C751,'Policy Characteristics'!$C:$C,0))),"",INDEX('Policy Characteristics'!F:F,MATCH($C751,'Policy Characteristics'!$C:$C,0)))</f>
        <v>0</v>
      </c>
      <c r="M751" s="205">
        <f>IF(ISBLANK(INDEX('Policy Characteristics'!G:G,MATCH($C751,'Policy Characteristics'!$C:$C,0))),"",INDEX('Policy Characteristics'!G:G,MATCH($C751,'Policy Characteristics'!$C:$C,0)))</f>
        <v>1</v>
      </c>
      <c r="N751" s="205">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75">
      <c r="A752" s="76" t="str">
        <f>IF(ISBLANK(INDEX('Policy Characteristics'!A:A,MATCH($C752,'Policy Characteristics'!$C:$C,0))),"",INDEX('Policy Characteristics'!A:A,MATCH($C752,'Policy Characteristics'!$C:$C,0)))</f>
        <v>Industry</v>
      </c>
      <c r="B752" s="200"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1686</v>
      </c>
      <c r="F752" t="s">
        <v>1274</v>
      </c>
      <c r="G752" s="88" t="s">
        <v>1693</v>
      </c>
      <c r="H752" s="15">
        <v>1926</v>
      </c>
      <c r="I752" s="213" t="s">
        <v>43</v>
      </c>
      <c r="J752" s="202"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05">
        <f>IF(ISBLANK(INDEX('Policy Characteristics'!F:F,MATCH($C752,'Policy Characteristics'!$C:$C,0))),"",INDEX('Policy Characteristics'!F:F,MATCH($C752,'Policy Characteristics'!$C:$C,0)))</f>
        <v>0</v>
      </c>
      <c r="M752" s="205">
        <f>IF(ISBLANK(INDEX('Policy Characteristics'!G:G,MATCH($C752,'Policy Characteristics'!$C:$C,0))),"",INDEX('Policy Characteristics'!G:G,MATCH($C752,'Policy Characteristics'!$C:$C,0)))</f>
        <v>1</v>
      </c>
      <c r="N752" s="205">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75">
      <c r="A753" s="76" t="str">
        <f>IF(ISBLANK(INDEX('Policy Characteristics'!A:A,MATCH($C753,'Policy Characteristics'!$C:$C,0))),"",INDEX('Policy Characteristics'!A:A,MATCH($C753,'Policy Characteristics'!$C:$C,0)))</f>
        <v>Industry</v>
      </c>
      <c r="B753" s="200"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1687</v>
      </c>
      <c r="F753" t="s">
        <v>1274</v>
      </c>
      <c r="G753" s="88" t="s">
        <v>1694</v>
      </c>
      <c r="H753" s="15">
        <v>1927</v>
      </c>
      <c r="I753" s="213" t="s">
        <v>43</v>
      </c>
      <c r="J753" s="202"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05">
        <f>IF(ISBLANK(INDEX('Policy Characteristics'!F:F,MATCH($C753,'Policy Characteristics'!$C:$C,0))),"",INDEX('Policy Characteristics'!F:F,MATCH($C753,'Policy Characteristics'!$C:$C,0)))</f>
        <v>0</v>
      </c>
      <c r="M753" s="205">
        <f>IF(ISBLANK(INDEX('Policy Characteristics'!G:G,MATCH($C753,'Policy Characteristics'!$C:$C,0))),"",INDEX('Policy Characteristics'!G:G,MATCH($C753,'Policy Characteristics'!$C:$C,0)))</f>
        <v>1</v>
      </c>
      <c r="N753" s="205">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75">
      <c r="A754" s="76" t="str">
        <f>IF(ISBLANK(INDEX('Policy Characteristics'!A:A,MATCH($C754,'Policy Characteristics'!$C:$C,0))),"",INDEX('Policy Characteristics'!A:A,MATCH($C754,'Policy Characteristics'!$C:$C,0)))</f>
        <v>Industry</v>
      </c>
      <c r="B754" s="200"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1688</v>
      </c>
      <c r="F754" t="s">
        <v>1274</v>
      </c>
      <c r="G754" s="88" t="s">
        <v>1695</v>
      </c>
      <c r="H754" s="15">
        <v>1928</v>
      </c>
      <c r="I754" s="213" t="s">
        <v>43</v>
      </c>
      <c r="J754" s="202"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05">
        <f>IF(ISBLANK(INDEX('Policy Characteristics'!F:F,MATCH($C754,'Policy Characteristics'!$C:$C,0))),"",INDEX('Policy Characteristics'!F:F,MATCH($C754,'Policy Characteristics'!$C:$C,0)))</f>
        <v>0</v>
      </c>
      <c r="M754" s="205">
        <f>IF(ISBLANK(INDEX('Policy Characteristics'!G:G,MATCH($C754,'Policy Characteristics'!$C:$C,0))),"",INDEX('Policy Characteristics'!G:G,MATCH($C754,'Policy Characteristics'!$C:$C,0)))</f>
        <v>1</v>
      </c>
      <c r="N754" s="205">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75">
      <c r="A755" s="76" t="str">
        <f>IF(ISBLANK(INDEX('Policy Characteristics'!A:A,MATCH($C755,'Policy Characteristics'!$C:$C,0))),"",INDEX('Policy Characteristics'!A:A,MATCH($C755,'Policy Characteristics'!$C:$C,0)))</f>
        <v>Industry</v>
      </c>
      <c r="B755" s="200"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1824</v>
      </c>
      <c r="F755" t="s">
        <v>1274</v>
      </c>
      <c r="G755" s="88" t="s">
        <v>1824</v>
      </c>
      <c r="H755" s="15">
        <v>1929</v>
      </c>
      <c r="I755" s="213" t="s">
        <v>43</v>
      </c>
      <c r="J755" s="202"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05">
        <f>IF(ISBLANK(INDEX('Policy Characteristics'!F:F,MATCH($C755,'Policy Characteristics'!$C:$C,0))),"",INDEX('Policy Characteristics'!F:F,MATCH($C755,'Policy Characteristics'!$C:$C,0)))</f>
        <v>0</v>
      </c>
      <c r="M755" s="205">
        <f>IF(ISBLANK(INDEX('Policy Characteristics'!G:G,MATCH($C755,'Policy Characteristics'!$C:$C,0))),"",INDEX('Policy Characteristics'!G:G,MATCH($C755,'Policy Characteristics'!$C:$C,0)))</f>
        <v>1</v>
      </c>
      <c r="N755" s="205">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75">
      <c r="A756" s="76" t="str">
        <f>IF(ISBLANK(INDEX('Policy Characteristics'!A:A,MATCH($C756,'Policy Characteristics'!$C:$C,0))),"",INDEX('Policy Characteristics'!A:A,MATCH($C756,'Policy Characteristics'!$C:$C,0)))</f>
        <v>Industry</v>
      </c>
      <c r="B756" s="200"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1682</v>
      </c>
      <c r="F756" t="s">
        <v>1275</v>
      </c>
      <c r="G756" s="88" t="s">
        <v>1689</v>
      </c>
      <c r="H756" s="15">
        <v>1930</v>
      </c>
      <c r="I756" s="213" t="s">
        <v>43</v>
      </c>
      <c r="J756" s="202"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05">
        <f>IF(ISBLANK(INDEX('Policy Characteristics'!F:F,MATCH($C756,'Policy Characteristics'!$C:$C,0))),"",INDEX('Policy Characteristics'!F:F,MATCH($C756,'Policy Characteristics'!$C:$C,0)))</f>
        <v>0</v>
      </c>
      <c r="M756" s="205">
        <f>IF(ISBLANK(INDEX('Policy Characteristics'!G:G,MATCH($C756,'Policy Characteristics'!$C:$C,0))),"",INDEX('Policy Characteristics'!G:G,MATCH($C756,'Policy Characteristics'!$C:$C,0)))</f>
        <v>1</v>
      </c>
      <c r="N756" s="205">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75">
      <c r="A757" s="76" t="str">
        <f>IF(ISBLANK(INDEX('Policy Characteristics'!A:A,MATCH($C757,'Policy Characteristics'!$C:$C,0))),"",INDEX('Policy Characteristics'!A:A,MATCH($C757,'Policy Characteristics'!$C:$C,0)))</f>
        <v>Industry</v>
      </c>
      <c r="B757" s="200"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1683</v>
      </c>
      <c r="F757" t="s">
        <v>1275</v>
      </c>
      <c r="G757" s="88" t="s">
        <v>1690</v>
      </c>
      <c r="H757" s="15">
        <v>1931</v>
      </c>
      <c r="I757" s="213" t="s">
        <v>43</v>
      </c>
      <c r="J757" s="202"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05">
        <f>IF(ISBLANK(INDEX('Policy Characteristics'!F:F,MATCH($C757,'Policy Characteristics'!$C:$C,0))),"",INDEX('Policy Characteristics'!F:F,MATCH($C757,'Policy Characteristics'!$C:$C,0)))</f>
        <v>0</v>
      </c>
      <c r="M757" s="205">
        <f>IF(ISBLANK(INDEX('Policy Characteristics'!G:G,MATCH($C757,'Policy Characteristics'!$C:$C,0))),"",INDEX('Policy Characteristics'!G:G,MATCH($C757,'Policy Characteristics'!$C:$C,0)))</f>
        <v>1</v>
      </c>
      <c r="N757" s="205">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75">
      <c r="A758" s="76" t="str">
        <f>IF(ISBLANK(INDEX('Policy Characteristics'!A:A,MATCH($C758,'Policy Characteristics'!$C:$C,0))),"",INDEX('Policy Characteristics'!A:A,MATCH($C758,'Policy Characteristics'!$C:$C,0)))</f>
        <v>Industry</v>
      </c>
      <c r="B758" s="200"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1684</v>
      </c>
      <c r="F758" t="s">
        <v>1275</v>
      </c>
      <c r="G758" s="88" t="s">
        <v>1691</v>
      </c>
      <c r="H758" s="15">
        <v>1932</v>
      </c>
      <c r="I758" s="213" t="s">
        <v>43</v>
      </c>
      <c r="J758" s="202"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05">
        <f>IF(ISBLANK(INDEX('Policy Characteristics'!F:F,MATCH($C758,'Policy Characteristics'!$C:$C,0))),"",INDEX('Policy Characteristics'!F:F,MATCH($C758,'Policy Characteristics'!$C:$C,0)))</f>
        <v>0</v>
      </c>
      <c r="M758" s="205">
        <f>IF(ISBLANK(INDEX('Policy Characteristics'!G:G,MATCH($C758,'Policy Characteristics'!$C:$C,0))),"",INDEX('Policy Characteristics'!G:G,MATCH($C758,'Policy Characteristics'!$C:$C,0)))</f>
        <v>1</v>
      </c>
      <c r="N758" s="205">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75">
      <c r="A759" s="76" t="str">
        <f>IF(ISBLANK(INDEX('Policy Characteristics'!A:A,MATCH($C759,'Policy Characteristics'!$C:$C,0))),"",INDEX('Policy Characteristics'!A:A,MATCH($C759,'Policy Characteristics'!$C:$C,0)))</f>
        <v>Industry</v>
      </c>
      <c r="B759" s="200"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1685</v>
      </c>
      <c r="F759" t="s">
        <v>1275</v>
      </c>
      <c r="G759" s="88" t="s">
        <v>1692</v>
      </c>
      <c r="H759" s="15">
        <v>1933</v>
      </c>
      <c r="I759" s="213" t="s">
        <v>43</v>
      </c>
      <c r="J759" s="202"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05">
        <f>IF(ISBLANK(INDEX('Policy Characteristics'!F:F,MATCH($C759,'Policy Characteristics'!$C:$C,0))),"",INDEX('Policy Characteristics'!F:F,MATCH($C759,'Policy Characteristics'!$C:$C,0)))</f>
        <v>0</v>
      </c>
      <c r="M759" s="205">
        <f>IF(ISBLANK(INDEX('Policy Characteristics'!G:G,MATCH($C759,'Policy Characteristics'!$C:$C,0))),"",INDEX('Policy Characteristics'!G:G,MATCH($C759,'Policy Characteristics'!$C:$C,0)))</f>
        <v>1</v>
      </c>
      <c r="N759" s="205">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75">
      <c r="A760" s="76" t="str">
        <f>IF(ISBLANK(INDEX('Policy Characteristics'!A:A,MATCH($C760,'Policy Characteristics'!$C:$C,0))),"",INDEX('Policy Characteristics'!A:A,MATCH($C760,'Policy Characteristics'!$C:$C,0)))</f>
        <v>Industry</v>
      </c>
      <c r="B760" s="200"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1686</v>
      </c>
      <c r="F760" t="s">
        <v>1275</v>
      </c>
      <c r="G760" s="88" t="s">
        <v>1693</v>
      </c>
      <c r="H760" s="15">
        <v>1934</v>
      </c>
      <c r="I760" s="213" t="s">
        <v>43</v>
      </c>
      <c r="J760" s="202"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05">
        <f>IF(ISBLANK(INDEX('Policy Characteristics'!F:F,MATCH($C760,'Policy Characteristics'!$C:$C,0))),"",INDEX('Policy Characteristics'!F:F,MATCH($C760,'Policy Characteristics'!$C:$C,0)))</f>
        <v>0</v>
      </c>
      <c r="M760" s="205">
        <f>IF(ISBLANK(INDEX('Policy Characteristics'!G:G,MATCH($C760,'Policy Characteristics'!$C:$C,0))),"",INDEX('Policy Characteristics'!G:G,MATCH($C760,'Policy Characteristics'!$C:$C,0)))</f>
        <v>1</v>
      </c>
      <c r="N760" s="205">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75">
      <c r="A761" s="76" t="str">
        <f>IF(ISBLANK(INDEX('Policy Characteristics'!A:A,MATCH($C761,'Policy Characteristics'!$C:$C,0))),"",INDEX('Policy Characteristics'!A:A,MATCH($C761,'Policy Characteristics'!$C:$C,0)))</f>
        <v>Industry</v>
      </c>
      <c r="B761" s="200"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1687</v>
      </c>
      <c r="F761" t="s">
        <v>1275</v>
      </c>
      <c r="G761" s="88" t="s">
        <v>1694</v>
      </c>
      <c r="H761" s="15">
        <v>1935</v>
      </c>
      <c r="I761" s="213" t="s">
        <v>43</v>
      </c>
      <c r="J761" s="202"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05">
        <f>IF(ISBLANK(INDEX('Policy Characteristics'!F:F,MATCH($C761,'Policy Characteristics'!$C:$C,0))),"",INDEX('Policy Characteristics'!F:F,MATCH($C761,'Policy Characteristics'!$C:$C,0)))</f>
        <v>0</v>
      </c>
      <c r="M761" s="205">
        <f>IF(ISBLANK(INDEX('Policy Characteristics'!G:G,MATCH($C761,'Policy Characteristics'!$C:$C,0))),"",INDEX('Policy Characteristics'!G:G,MATCH($C761,'Policy Characteristics'!$C:$C,0)))</f>
        <v>1</v>
      </c>
      <c r="N761" s="205">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75">
      <c r="A762" s="76" t="str">
        <f>IF(ISBLANK(INDEX('Policy Characteristics'!A:A,MATCH($C762,'Policy Characteristics'!$C:$C,0))),"",INDEX('Policy Characteristics'!A:A,MATCH($C762,'Policy Characteristics'!$C:$C,0)))</f>
        <v>Industry</v>
      </c>
      <c r="B762" s="200"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1688</v>
      </c>
      <c r="F762" t="s">
        <v>1275</v>
      </c>
      <c r="G762" s="88" t="s">
        <v>1695</v>
      </c>
      <c r="H762" s="15">
        <v>1936</v>
      </c>
      <c r="I762" s="213" t="s">
        <v>43</v>
      </c>
      <c r="J762" s="202"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05">
        <f>IF(ISBLANK(INDEX('Policy Characteristics'!F:F,MATCH($C762,'Policy Characteristics'!$C:$C,0))),"",INDEX('Policy Characteristics'!F:F,MATCH($C762,'Policy Characteristics'!$C:$C,0)))</f>
        <v>0</v>
      </c>
      <c r="M762" s="205">
        <f>IF(ISBLANK(INDEX('Policy Characteristics'!G:G,MATCH($C762,'Policy Characteristics'!$C:$C,0))),"",INDEX('Policy Characteristics'!G:G,MATCH($C762,'Policy Characteristics'!$C:$C,0)))</f>
        <v>1</v>
      </c>
      <c r="N762" s="205">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75">
      <c r="A763" s="76" t="str">
        <f>IF(ISBLANK(INDEX('Policy Characteristics'!A:A,MATCH($C763,'Policy Characteristics'!$C:$C,0))),"",INDEX('Policy Characteristics'!A:A,MATCH($C763,'Policy Characteristics'!$C:$C,0)))</f>
        <v>Industry</v>
      </c>
      <c r="B763" s="200"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1824</v>
      </c>
      <c r="F763" t="s">
        <v>1275</v>
      </c>
      <c r="G763" s="88" t="s">
        <v>1824</v>
      </c>
      <c r="H763" s="15">
        <v>1937</v>
      </c>
      <c r="I763" s="213" t="s">
        <v>43</v>
      </c>
      <c r="J763" s="202"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05">
        <f>IF(ISBLANK(INDEX('Policy Characteristics'!F:F,MATCH($C763,'Policy Characteristics'!$C:$C,0))),"",INDEX('Policy Characteristics'!F:F,MATCH($C763,'Policy Characteristics'!$C:$C,0)))</f>
        <v>0</v>
      </c>
      <c r="M763" s="205">
        <f>IF(ISBLANK(INDEX('Policy Characteristics'!G:G,MATCH($C763,'Policy Characteristics'!$C:$C,0))),"",INDEX('Policy Characteristics'!G:G,MATCH($C763,'Policy Characteristics'!$C:$C,0)))</f>
        <v>1</v>
      </c>
      <c r="N763" s="205">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75">
      <c r="A764" s="76" t="str">
        <f>IF(ISBLANK(INDEX('Policy Characteristics'!A:A,MATCH($C764,'Policy Characteristics'!$C:$C,0))),"",INDEX('Policy Characteristics'!A:A,MATCH($C764,'Policy Characteristics'!$C:$C,0)))</f>
        <v>Industry</v>
      </c>
      <c r="B764" s="200"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1682</v>
      </c>
      <c r="F764" t="s">
        <v>820</v>
      </c>
      <c r="G764" s="88" t="s">
        <v>1689</v>
      </c>
      <c r="H764" s="15">
        <v>1938</v>
      </c>
      <c r="I764" s="213" t="s">
        <v>43</v>
      </c>
      <c r="J764" s="202"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05">
        <f>IF(ISBLANK(INDEX('Policy Characteristics'!F:F,MATCH($C764,'Policy Characteristics'!$C:$C,0))),"",INDEX('Policy Characteristics'!F:F,MATCH($C764,'Policy Characteristics'!$C:$C,0)))</f>
        <v>0</v>
      </c>
      <c r="M764" s="205">
        <f>IF(ISBLANK(INDEX('Policy Characteristics'!G:G,MATCH($C764,'Policy Characteristics'!$C:$C,0))),"",INDEX('Policy Characteristics'!G:G,MATCH($C764,'Policy Characteristics'!$C:$C,0)))</f>
        <v>1</v>
      </c>
      <c r="N764" s="205">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75">
      <c r="A765" s="76" t="str">
        <f>IF(ISBLANK(INDEX('Policy Characteristics'!A:A,MATCH($C765,'Policy Characteristics'!$C:$C,0))),"",INDEX('Policy Characteristics'!A:A,MATCH($C765,'Policy Characteristics'!$C:$C,0)))</f>
        <v>Industry</v>
      </c>
      <c r="B765" s="200"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1683</v>
      </c>
      <c r="F765" t="s">
        <v>820</v>
      </c>
      <c r="G765" s="88" t="s">
        <v>1690</v>
      </c>
      <c r="H765" s="15">
        <v>1939</v>
      </c>
      <c r="I765" s="213" t="s">
        <v>43</v>
      </c>
      <c r="J765" s="202"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05">
        <f>IF(ISBLANK(INDEX('Policy Characteristics'!F:F,MATCH($C765,'Policy Characteristics'!$C:$C,0))),"",INDEX('Policy Characteristics'!F:F,MATCH($C765,'Policy Characteristics'!$C:$C,0)))</f>
        <v>0</v>
      </c>
      <c r="M765" s="205">
        <f>IF(ISBLANK(INDEX('Policy Characteristics'!G:G,MATCH($C765,'Policy Characteristics'!$C:$C,0))),"",INDEX('Policy Characteristics'!G:G,MATCH($C765,'Policy Characteristics'!$C:$C,0)))</f>
        <v>1</v>
      </c>
      <c r="N765" s="205">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75">
      <c r="A766" s="76" t="str">
        <f>IF(ISBLANK(INDEX('Policy Characteristics'!A:A,MATCH($C766,'Policy Characteristics'!$C:$C,0))),"",INDEX('Policy Characteristics'!A:A,MATCH($C766,'Policy Characteristics'!$C:$C,0)))</f>
        <v>Industry</v>
      </c>
      <c r="B766" s="200"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1684</v>
      </c>
      <c r="F766" t="s">
        <v>820</v>
      </c>
      <c r="G766" s="88" t="s">
        <v>1691</v>
      </c>
      <c r="H766" s="15">
        <v>1940</v>
      </c>
      <c r="I766" s="213" t="s">
        <v>43</v>
      </c>
      <c r="J766" s="202"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05">
        <f>IF(ISBLANK(INDEX('Policy Characteristics'!F:F,MATCH($C766,'Policy Characteristics'!$C:$C,0))),"",INDEX('Policy Characteristics'!F:F,MATCH($C766,'Policy Characteristics'!$C:$C,0)))</f>
        <v>0</v>
      </c>
      <c r="M766" s="205">
        <f>IF(ISBLANK(INDEX('Policy Characteristics'!G:G,MATCH($C766,'Policy Characteristics'!$C:$C,0))),"",INDEX('Policy Characteristics'!G:G,MATCH($C766,'Policy Characteristics'!$C:$C,0)))</f>
        <v>1</v>
      </c>
      <c r="N766" s="205">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75">
      <c r="A767" s="76" t="str">
        <f>IF(ISBLANK(INDEX('Policy Characteristics'!A:A,MATCH($C767,'Policy Characteristics'!$C:$C,0))),"",INDEX('Policy Characteristics'!A:A,MATCH($C767,'Policy Characteristics'!$C:$C,0)))</f>
        <v>Industry</v>
      </c>
      <c r="B767" s="200"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1685</v>
      </c>
      <c r="F767" t="s">
        <v>820</v>
      </c>
      <c r="G767" s="88" t="s">
        <v>1692</v>
      </c>
      <c r="H767" s="15">
        <v>1941</v>
      </c>
      <c r="I767" s="213" t="s">
        <v>43</v>
      </c>
      <c r="J767" s="202"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05">
        <f>IF(ISBLANK(INDEX('Policy Characteristics'!F:F,MATCH($C767,'Policy Characteristics'!$C:$C,0))),"",INDEX('Policy Characteristics'!F:F,MATCH($C767,'Policy Characteristics'!$C:$C,0)))</f>
        <v>0</v>
      </c>
      <c r="M767" s="205">
        <f>IF(ISBLANK(INDEX('Policy Characteristics'!G:G,MATCH($C767,'Policy Characteristics'!$C:$C,0))),"",INDEX('Policy Characteristics'!G:G,MATCH($C767,'Policy Characteristics'!$C:$C,0)))</f>
        <v>1</v>
      </c>
      <c r="N767" s="205">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75">
      <c r="A768" s="76" t="str">
        <f>IF(ISBLANK(INDEX('Policy Characteristics'!A:A,MATCH($C768,'Policy Characteristics'!$C:$C,0))),"",INDEX('Policy Characteristics'!A:A,MATCH($C768,'Policy Characteristics'!$C:$C,0)))</f>
        <v>Industry</v>
      </c>
      <c r="B768" s="200"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1686</v>
      </c>
      <c r="F768" t="s">
        <v>820</v>
      </c>
      <c r="G768" s="88" t="s">
        <v>1693</v>
      </c>
      <c r="H768" s="15">
        <v>1942</v>
      </c>
      <c r="I768" s="213" t="s">
        <v>43</v>
      </c>
      <c r="J768" s="202"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05">
        <f>IF(ISBLANK(INDEX('Policy Characteristics'!F:F,MATCH($C768,'Policy Characteristics'!$C:$C,0))),"",INDEX('Policy Characteristics'!F:F,MATCH($C768,'Policy Characteristics'!$C:$C,0)))</f>
        <v>0</v>
      </c>
      <c r="M768" s="205">
        <f>IF(ISBLANK(INDEX('Policy Characteristics'!G:G,MATCH($C768,'Policy Characteristics'!$C:$C,0))),"",INDEX('Policy Characteristics'!G:G,MATCH($C768,'Policy Characteristics'!$C:$C,0)))</f>
        <v>1</v>
      </c>
      <c r="N768" s="205">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75">
      <c r="A769" s="76" t="str">
        <f>IF(ISBLANK(INDEX('Policy Characteristics'!A:A,MATCH($C769,'Policy Characteristics'!$C:$C,0))),"",INDEX('Policy Characteristics'!A:A,MATCH($C769,'Policy Characteristics'!$C:$C,0)))</f>
        <v>Industry</v>
      </c>
      <c r="B769" s="200"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1687</v>
      </c>
      <c r="F769" t="s">
        <v>820</v>
      </c>
      <c r="G769" s="88" t="s">
        <v>1694</v>
      </c>
      <c r="H769" s="15">
        <v>1943</v>
      </c>
      <c r="I769" s="213" t="s">
        <v>43</v>
      </c>
      <c r="J769" s="202"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05">
        <f>IF(ISBLANK(INDEX('Policy Characteristics'!F:F,MATCH($C769,'Policy Characteristics'!$C:$C,0))),"",INDEX('Policy Characteristics'!F:F,MATCH($C769,'Policy Characteristics'!$C:$C,0)))</f>
        <v>0</v>
      </c>
      <c r="M769" s="205">
        <f>IF(ISBLANK(INDEX('Policy Characteristics'!G:G,MATCH($C769,'Policy Characteristics'!$C:$C,0))),"",INDEX('Policy Characteristics'!G:G,MATCH($C769,'Policy Characteristics'!$C:$C,0)))</f>
        <v>1</v>
      </c>
      <c r="N769" s="205">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75">
      <c r="A770" s="76" t="str">
        <f>IF(ISBLANK(INDEX('Policy Characteristics'!A:A,MATCH($C770,'Policy Characteristics'!$C:$C,0))),"",INDEX('Policy Characteristics'!A:A,MATCH($C770,'Policy Characteristics'!$C:$C,0)))</f>
        <v>Industry</v>
      </c>
      <c r="B770" s="200"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1688</v>
      </c>
      <c r="F770" t="s">
        <v>820</v>
      </c>
      <c r="G770" s="88" t="s">
        <v>1695</v>
      </c>
      <c r="H770" s="15">
        <v>1944</v>
      </c>
      <c r="I770" s="213" t="s">
        <v>43</v>
      </c>
      <c r="J770" s="202"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05">
        <f>IF(ISBLANK(INDEX('Policy Characteristics'!F:F,MATCH($C770,'Policy Characteristics'!$C:$C,0))),"",INDEX('Policy Characteristics'!F:F,MATCH($C770,'Policy Characteristics'!$C:$C,0)))</f>
        <v>0</v>
      </c>
      <c r="M770" s="205">
        <f>IF(ISBLANK(INDEX('Policy Characteristics'!G:G,MATCH($C770,'Policy Characteristics'!$C:$C,0))),"",INDEX('Policy Characteristics'!G:G,MATCH($C770,'Policy Characteristics'!$C:$C,0)))</f>
        <v>1</v>
      </c>
      <c r="N770" s="205">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75">
      <c r="A771" s="76" t="str">
        <f>IF(ISBLANK(INDEX('Policy Characteristics'!A:A,MATCH($C771,'Policy Characteristics'!$C:$C,0))),"",INDEX('Policy Characteristics'!A:A,MATCH($C771,'Policy Characteristics'!$C:$C,0)))</f>
        <v>Industry</v>
      </c>
      <c r="B771" s="200"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1824</v>
      </c>
      <c r="F771" t="s">
        <v>820</v>
      </c>
      <c r="G771" s="88" t="s">
        <v>1824</v>
      </c>
      <c r="H771" s="15">
        <v>1945</v>
      </c>
      <c r="I771" s="213" t="s">
        <v>43</v>
      </c>
      <c r="J771" s="202"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05">
        <f>IF(ISBLANK(INDEX('Policy Characteristics'!F:F,MATCH($C771,'Policy Characteristics'!$C:$C,0))),"",INDEX('Policy Characteristics'!F:F,MATCH($C771,'Policy Characteristics'!$C:$C,0)))</f>
        <v>0</v>
      </c>
      <c r="M771" s="205">
        <f>IF(ISBLANK(INDEX('Policy Characteristics'!G:G,MATCH($C771,'Policy Characteristics'!$C:$C,0))),"",INDEX('Policy Characteristics'!G:G,MATCH($C771,'Policy Characteristics'!$C:$C,0)))</f>
        <v>1</v>
      </c>
      <c r="N771" s="205">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75">
      <c r="A772" s="76" t="str">
        <f>IF(ISBLANK(INDEX('Policy Characteristics'!A:A,MATCH($C772,'Policy Characteristics'!$C:$C,0))),"",INDEX('Policy Characteristics'!A:A,MATCH($C772,'Policy Characteristics'!$C:$C,0)))</f>
        <v>Industry</v>
      </c>
      <c r="B772" s="200"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1682</v>
      </c>
      <c r="F772" t="s">
        <v>1276</v>
      </c>
      <c r="G772" s="88" t="s">
        <v>1689</v>
      </c>
      <c r="H772" s="15">
        <v>1946</v>
      </c>
      <c r="I772" s="213" t="s">
        <v>43</v>
      </c>
      <c r="J772" s="202"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05">
        <f>IF(ISBLANK(INDEX('Policy Characteristics'!F:F,MATCH($C772,'Policy Characteristics'!$C:$C,0))),"",INDEX('Policy Characteristics'!F:F,MATCH($C772,'Policy Characteristics'!$C:$C,0)))</f>
        <v>0</v>
      </c>
      <c r="M772" s="205">
        <f>IF(ISBLANK(INDEX('Policy Characteristics'!G:G,MATCH($C772,'Policy Characteristics'!$C:$C,0))),"",INDEX('Policy Characteristics'!G:G,MATCH($C772,'Policy Characteristics'!$C:$C,0)))</f>
        <v>1</v>
      </c>
      <c r="N772" s="205">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75">
      <c r="A773" s="76" t="str">
        <f>IF(ISBLANK(INDEX('Policy Characteristics'!A:A,MATCH($C773,'Policy Characteristics'!$C:$C,0))),"",INDEX('Policy Characteristics'!A:A,MATCH($C773,'Policy Characteristics'!$C:$C,0)))</f>
        <v>Industry</v>
      </c>
      <c r="B773" s="200"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1683</v>
      </c>
      <c r="F773" t="s">
        <v>1276</v>
      </c>
      <c r="G773" s="88" t="s">
        <v>1690</v>
      </c>
      <c r="H773" s="15">
        <v>1947</v>
      </c>
      <c r="I773" s="213" t="s">
        <v>43</v>
      </c>
      <c r="J773" s="202"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05">
        <f>IF(ISBLANK(INDEX('Policy Characteristics'!F:F,MATCH($C773,'Policy Characteristics'!$C:$C,0))),"",INDEX('Policy Characteristics'!F:F,MATCH($C773,'Policy Characteristics'!$C:$C,0)))</f>
        <v>0</v>
      </c>
      <c r="M773" s="205">
        <f>IF(ISBLANK(INDEX('Policy Characteristics'!G:G,MATCH($C773,'Policy Characteristics'!$C:$C,0))),"",INDEX('Policy Characteristics'!G:G,MATCH($C773,'Policy Characteristics'!$C:$C,0)))</f>
        <v>1</v>
      </c>
      <c r="N773" s="205">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75">
      <c r="A774" s="76" t="str">
        <f>IF(ISBLANK(INDEX('Policy Characteristics'!A:A,MATCH($C774,'Policy Characteristics'!$C:$C,0))),"",INDEX('Policy Characteristics'!A:A,MATCH($C774,'Policy Characteristics'!$C:$C,0)))</f>
        <v>Industry</v>
      </c>
      <c r="B774" s="200"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1684</v>
      </c>
      <c r="F774" t="s">
        <v>1276</v>
      </c>
      <c r="G774" s="88" t="s">
        <v>1691</v>
      </c>
      <c r="H774" s="15">
        <v>1948</v>
      </c>
      <c r="I774" s="213" t="s">
        <v>43</v>
      </c>
      <c r="J774" s="202"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05">
        <f>IF(ISBLANK(INDEX('Policy Characteristics'!F:F,MATCH($C774,'Policy Characteristics'!$C:$C,0))),"",INDEX('Policy Characteristics'!F:F,MATCH($C774,'Policy Characteristics'!$C:$C,0)))</f>
        <v>0</v>
      </c>
      <c r="M774" s="205">
        <f>IF(ISBLANK(INDEX('Policy Characteristics'!G:G,MATCH($C774,'Policy Characteristics'!$C:$C,0))),"",INDEX('Policy Characteristics'!G:G,MATCH($C774,'Policy Characteristics'!$C:$C,0)))</f>
        <v>1</v>
      </c>
      <c r="N774" s="205">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75">
      <c r="A775" s="76" t="str">
        <f>IF(ISBLANK(INDEX('Policy Characteristics'!A:A,MATCH($C775,'Policy Characteristics'!$C:$C,0))),"",INDEX('Policy Characteristics'!A:A,MATCH($C775,'Policy Characteristics'!$C:$C,0)))</f>
        <v>Industry</v>
      </c>
      <c r="B775" s="200"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1685</v>
      </c>
      <c r="F775" t="s">
        <v>1276</v>
      </c>
      <c r="G775" s="88" t="s">
        <v>1692</v>
      </c>
      <c r="H775" s="15">
        <v>1949</v>
      </c>
      <c r="I775" s="213" t="s">
        <v>43</v>
      </c>
      <c r="J775" s="202"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05">
        <f>IF(ISBLANK(INDEX('Policy Characteristics'!F:F,MATCH($C775,'Policy Characteristics'!$C:$C,0))),"",INDEX('Policy Characteristics'!F:F,MATCH($C775,'Policy Characteristics'!$C:$C,0)))</f>
        <v>0</v>
      </c>
      <c r="M775" s="205">
        <f>IF(ISBLANK(INDEX('Policy Characteristics'!G:G,MATCH($C775,'Policy Characteristics'!$C:$C,0))),"",INDEX('Policy Characteristics'!G:G,MATCH($C775,'Policy Characteristics'!$C:$C,0)))</f>
        <v>1</v>
      </c>
      <c r="N775" s="205">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75">
      <c r="A776" s="76" t="str">
        <f>IF(ISBLANK(INDEX('Policy Characteristics'!A:A,MATCH($C776,'Policy Characteristics'!$C:$C,0))),"",INDEX('Policy Characteristics'!A:A,MATCH($C776,'Policy Characteristics'!$C:$C,0)))</f>
        <v>Industry</v>
      </c>
      <c r="B776" s="200"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1686</v>
      </c>
      <c r="F776" t="s">
        <v>1276</v>
      </c>
      <c r="G776" s="88" t="s">
        <v>1693</v>
      </c>
      <c r="H776" s="15">
        <v>1950</v>
      </c>
      <c r="I776" s="213" t="s">
        <v>43</v>
      </c>
      <c r="J776" s="202"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05">
        <f>IF(ISBLANK(INDEX('Policy Characteristics'!F:F,MATCH($C776,'Policy Characteristics'!$C:$C,0))),"",INDEX('Policy Characteristics'!F:F,MATCH($C776,'Policy Characteristics'!$C:$C,0)))</f>
        <v>0</v>
      </c>
      <c r="M776" s="205">
        <f>IF(ISBLANK(INDEX('Policy Characteristics'!G:G,MATCH($C776,'Policy Characteristics'!$C:$C,0))),"",INDEX('Policy Characteristics'!G:G,MATCH($C776,'Policy Characteristics'!$C:$C,0)))</f>
        <v>1</v>
      </c>
      <c r="N776" s="205">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75">
      <c r="A777" s="76" t="str">
        <f>IF(ISBLANK(INDEX('Policy Characteristics'!A:A,MATCH($C777,'Policy Characteristics'!$C:$C,0))),"",INDEX('Policy Characteristics'!A:A,MATCH($C777,'Policy Characteristics'!$C:$C,0)))</f>
        <v>Industry</v>
      </c>
      <c r="B777" s="200"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1687</v>
      </c>
      <c r="F777" t="s">
        <v>1276</v>
      </c>
      <c r="G777" s="88" t="s">
        <v>1694</v>
      </c>
      <c r="H777" s="15">
        <v>1951</v>
      </c>
      <c r="I777" s="213" t="s">
        <v>43</v>
      </c>
      <c r="J777" s="202"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05">
        <f>IF(ISBLANK(INDEX('Policy Characteristics'!F:F,MATCH($C777,'Policy Characteristics'!$C:$C,0))),"",INDEX('Policy Characteristics'!F:F,MATCH($C777,'Policy Characteristics'!$C:$C,0)))</f>
        <v>0</v>
      </c>
      <c r="M777" s="205">
        <f>IF(ISBLANK(INDEX('Policy Characteristics'!G:G,MATCH($C777,'Policy Characteristics'!$C:$C,0))),"",INDEX('Policy Characteristics'!G:G,MATCH($C777,'Policy Characteristics'!$C:$C,0)))</f>
        <v>1</v>
      </c>
      <c r="N777" s="205">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75">
      <c r="A778" s="76" t="str">
        <f>IF(ISBLANK(INDEX('Policy Characteristics'!A:A,MATCH($C778,'Policy Characteristics'!$C:$C,0))),"",INDEX('Policy Characteristics'!A:A,MATCH($C778,'Policy Characteristics'!$C:$C,0)))</f>
        <v>Industry</v>
      </c>
      <c r="B778" s="200"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1688</v>
      </c>
      <c r="F778" t="s">
        <v>1276</v>
      </c>
      <c r="G778" s="88" t="s">
        <v>1695</v>
      </c>
      <c r="H778" s="15">
        <v>1952</v>
      </c>
      <c r="I778" s="213" t="s">
        <v>43</v>
      </c>
      <c r="J778" s="202"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05">
        <f>IF(ISBLANK(INDEX('Policy Characteristics'!F:F,MATCH($C778,'Policy Characteristics'!$C:$C,0))),"",INDEX('Policy Characteristics'!F:F,MATCH($C778,'Policy Characteristics'!$C:$C,0)))</f>
        <v>0</v>
      </c>
      <c r="M778" s="205">
        <f>IF(ISBLANK(INDEX('Policy Characteristics'!G:G,MATCH($C778,'Policy Characteristics'!$C:$C,0))),"",INDEX('Policy Characteristics'!G:G,MATCH($C778,'Policy Characteristics'!$C:$C,0)))</f>
        <v>1</v>
      </c>
      <c r="N778" s="205">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75">
      <c r="A779" s="76" t="str">
        <f>IF(ISBLANK(INDEX('Policy Characteristics'!A:A,MATCH($C779,'Policy Characteristics'!$C:$C,0))),"",INDEX('Policy Characteristics'!A:A,MATCH($C779,'Policy Characteristics'!$C:$C,0)))</f>
        <v>Industry</v>
      </c>
      <c r="B779" s="200"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1824</v>
      </c>
      <c r="F779" t="s">
        <v>1276</v>
      </c>
      <c r="G779" s="88" t="s">
        <v>1824</v>
      </c>
      <c r="H779" s="15">
        <v>1953</v>
      </c>
      <c r="I779" s="213" t="s">
        <v>43</v>
      </c>
      <c r="J779" s="202"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05">
        <f>IF(ISBLANK(INDEX('Policy Characteristics'!F:F,MATCH($C779,'Policy Characteristics'!$C:$C,0))),"",INDEX('Policy Characteristics'!F:F,MATCH($C779,'Policy Characteristics'!$C:$C,0)))</f>
        <v>0</v>
      </c>
      <c r="M779" s="205">
        <f>IF(ISBLANK(INDEX('Policy Characteristics'!G:G,MATCH($C779,'Policy Characteristics'!$C:$C,0))),"",INDEX('Policy Characteristics'!G:G,MATCH($C779,'Policy Characteristics'!$C:$C,0)))</f>
        <v>1</v>
      </c>
      <c r="N779" s="205">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75">
      <c r="A780" s="76" t="str">
        <f>IF(ISBLANK(INDEX('Policy Characteristics'!A:A,MATCH($C780,'Policy Characteristics'!$C:$C,0))),"",INDEX('Policy Characteristics'!A:A,MATCH($C780,'Policy Characteristics'!$C:$C,0)))</f>
        <v>Industry</v>
      </c>
      <c r="B780" s="200"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1682</v>
      </c>
      <c r="F780" t="s">
        <v>1277</v>
      </c>
      <c r="G780" s="88" t="s">
        <v>1689</v>
      </c>
      <c r="H780" s="15">
        <v>1954</v>
      </c>
      <c r="I780" s="213" t="s">
        <v>43</v>
      </c>
      <c r="J780" s="202"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05">
        <f>IF(ISBLANK(INDEX('Policy Characteristics'!F:F,MATCH($C780,'Policy Characteristics'!$C:$C,0))),"",INDEX('Policy Characteristics'!F:F,MATCH($C780,'Policy Characteristics'!$C:$C,0)))</f>
        <v>0</v>
      </c>
      <c r="M780" s="205">
        <f>IF(ISBLANK(INDEX('Policy Characteristics'!G:G,MATCH($C780,'Policy Characteristics'!$C:$C,0))),"",INDEX('Policy Characteristics'!G:G,MATCH($C780,'Policy Characteristics'!$C:$C,0)))</f>
        <v>1</v>
      </c>
      <c r="N780" s="205">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75">
      <c r="A781" s="76" t="str">
        <f>IF(ISBLANK(INDEX('Policy Characteristics'!A:A,MATCH($C781,'Policy Characteristics'!$C:$C,0))),"",INDEX('Policy Characteristics'!A:A,MATCH($C781,'Policy Characteristics'!$C:$C,0)))</f>
        <v>Industry</v>
      </c>
      <c r="B781" s="200"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1683</v>
      </c>
      <c r="F781" t="s">
        <v>1277</v>
      </c>
      <c r="G781" s="88" t="s">
        <v>1690</v>
      </c>
      <c r="H781" s="15">
        <v>1955</v>
      </c>
      <c r="I781" s="213" t="s">
        <v>43</v>
      </c>
      <c r="J781" s="202"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05">
        <f>IF(ISBLANK(INDEX('Policy Characteristics'!F:F,MATCH($C781,'Policy Characteristics'!$C:$C,0))),"",INDEX('Policy Characteristics'!F:F,MATCH($C781,'Policy Characteristics'!$C:$C,0)))</f>
        <v>0</v>
      </c>
      <c r="M781" s="205">
        <f>IF(ISBLANK(INDEX('Policy Characteristics'!G:G,MATCH($C781,'Policy Characteristics'!$C:$C,0))),"",INDEX('Policy Characteristics'!G:G,MATCH($C781,'Policy Characteristics'!$C:$C,0)))</f>
        <v>1</v>
      </c>
      <c r="N781" s="205">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75">
      <c r="A782" s="76" t="str">
        <f>IF(ISBLANK(INDEX('Policy Characteristics'!A:A,MATCH($C782,'Policy Characteristics'!$C:$C,0))),"",INDEX('Policy Characteristics'!A:A,MATCH($C782,'Policy Characteristics'!$C:$C,0)))</f>
        <v>Industry</v>
      </c>
      <c r="B782" s="200"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1684</v>
      </c>
      <c r="F782" t="s">
        <v>1277</v>
      </c>
      <c r="G782" s="88" t="s">
        <v>1691</v>
      </c>
      <c r="H782" s="15">
        <v>1956</v>
      </c>
      <c r="I782" s="213" t="s">
        <v>43</v>
      </c>
      <c r="J782" s="202"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05">
        <f>IF(ISBLANK(INDEX('Policy Characteristics'!F:F,MATCH($C782,'Policy Characteristics'!$C:$C,0))),"",INDEX('Policy Characteristics'!F:F,MATCH($C782,'Policy Characteristics'!$C:$C,0)))</f>
        <v>0</v>
      </c>
      <c r="M782" s="205">
        <f>IF(ISBLANK(INDEX('Policy Characteristics'!G:G,MATCH($C782,'Policy Characteristics'!$C:$C,0))),"",INDEX('Policy Characteristics'!G:G,MATCH($C782,'Policy Characteristics'!$C:$C,0)))</f>
        <v>1</v>
      </c>
      <c r="N782" s="205">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75">
      <c r="A783" s="76" t="str">
        <f>IF(ISBLANK(INDEX('Policy Characteristics'!A:A,MATCH($C783,'Policy Characteristics'!$C:$C,0))),"",INDEX('Policy Characteristics'!A:A,MATCH($C783,'Policy Characteristics'!$C:$C,0)))</f>
        <v>Industry</v>
      </c>
      <c r="B783" s="200"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1685</v>
      </c>
      <c r="F783" t="s">
        <v>1277</v>
      </c>
      <c r="G783" s="88" t="s">
        <v>1692</v>
      </c>
      <c r="H783" s="15">
        <v>1957</v>
      </c>
      <c r="I783" s="213" t="s">
        <v>43</v>
      </c>
      <c r="J783" s="202"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05">
        <f>IF(ISBLANK(INDEX('Policy Characteristics'!F:F,MATCH($C783,'Policy Characteristics'!$C:$C,0))),"",INDEX('Policy Characteristics'!F:F,MATCH($C783,'Policy Characteristics'!$C:$C,0)))</f>
        <v>0</v>
      </c>
      <c r="M783" s="205">
        <f>IF(ISBLANK(INDEX('Policy Characteristics'!G:G,MATCH($C783,'Policy Characteristics'!$C:$C,0))),"",INDEX('Policy Characteristics'!G:G,MATCH($C783,'Policy Characteristics'!$C:$C,0)))</f>
        <v>1</v>
      </c>
      <c r="N783" s="205">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75">
      <c r="A784" s="76" t="str">
        <f>IF(ISBLANK(INDEX('Policy Characteristics'!A:A,MATCH($C784,'Policy Characteristics'!$C:$C,0))),"",INDEX('Policy Characteristics'!A:A,MATCH($C784,'Policy Characteristics'!$C:$C,0)))</f>
        <v>Industry</v>
      </c>
      <c r="B784" s="200"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1686</v>
      </c>
      <c r="F784" t="s">
        <v>1277</v>
      </c>
      <c r="G784" s="88" t="s">
        <v>1693</v>
      </c>
      <c r="H784" s="15">
        <v>1958</v>
      </c>
      <c r="I784" s="213" t="s">
        <v>43</v>
      </c>
      <c r="J784" s="202"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05">
        <f>IF(ISBLANK(INDEX('Policy Characteristics'!F:F,MATCH($C784,'Policy Characteristics'!$C:$C,0))),"",INDEX('Policy Characteristics'!F:F,MATCH($C784,'Policy Characteristics'!$C:$C,0)))</f>
        <v>0</v>
      </c>
      <c r="M784" s="205">
        <f>IF(ISBLANK(INDEX('Policy Characteristics'!G:G,MATCH($C784,'Policy Characteristics'!$C:$C,0))),"",INDEX('Policy Characteristics'!G:G,MATCH($C784,'Policy Characteristics'!$C:$C,0)))</f>
        <v>1</v>
      </c>
      <c r="N784" s="205">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75">
      <c r="A785" s="76" t="str">
        <f>IF(ISBLANK(INDEX('Policy Characteristics'!A:A,MATCH($C785,'Policy Characteristics'!$C:$C,0))),"",INDEX('Policy Characteristics'!A:A,MATCH($C785,'Policy Characteristics'!$C:$C,0)))</f>
        <v>Industry</v>
      </c>
      <c r="B785" s="200"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1687</v>
      </c>
      <c r="F785" t="s">
        <v>1277</v>
      </c>
      <c r="G785" s="88" t="s">
        <v>1694</v>
      </c>
      <c r="H785" s="15">
        <v>1959</v>
      </c>
      <c r="I785" s="213" t="s">
        <v>43</v>
      </c>
      <c r="J785" s="202"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05">
        <f>IF(ISBLANK(INDEX('Policy Characteristics'!F:F,MATCH($C785,'Policy Characteristics'!$C:$C,0))),"",INDEX('Policy Characteristics'!F:F,MATCH($C785,'Policy Characteristics'!$C:$C,0)))</f>
        <v>0</v>
      </c>
      <c r="M785" s="205">
        <f>IF(ISBLANK(INDEX('Policy Characteristics'!G:G,MATCH($C785,'Policy Characteristics'!$C:$C,0))),"",INDEX('Policy Characteristics'!G:G,MATCH($C785,'Policy Characteristics'!$C:$C,0)))</f>
        <v>1</v>
      </c>
      <c r="N785" s="205">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75">
      <c r="A786" s="76" t="str">
        <f>IF(ISBLANK(INDEX('Policy Characteristics'!A:A,MATCH($C786,'Policy Characteristics'!$C:$C,0))),"",INDEX('Policy Characteristics'!A:A,MATCH($C786,'Policy Characteristics'!$C:$C,0)))</f>
        <v>Industry</v>
      </c>
      <c r="B786" s="200"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1688</v>
      </c>
      <c r="F786" t="s">
        <v>1277</v>
      </c>
      <c r="G786" s="88" t="s">
        <v>1695</v>
      </c>
      <c r="H786" s="15">
        <v>1960</v>
      </c>
      <c r="I786" s="213" t="s">
        <v>43</v>
      </c>
      <c r="J786" s="202"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05">
        <f>IF(ISBLANK(INDEX('Policy Characteristics'!F:F,MATCH($C786,'Policy Characteristics'!$C:$C,0))),"",INDEX('Policy Characteristics'!F:F,MATCH($C786,'Policy Characteristics'!$C:$C,0)))</f>
        <v>0</v>
      </c>
      <c r="M786" s="205">
        <f>IF(ISBLANK(INDEX('Policy Characteristics'!G:G,MATCH($C786,'Policy Characteristics'!$C:$C,0))),"",INDEX('Policy Characteristics'!G:G,MATCH($C786,'Policy Characteristics'!$C:$C,0)))</f>
        <v>1</v>
      </c>
      <c r="N786" s="205">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75">
      <c r="A787" s="76" t="str">
        <f>IF(ISBLANK(INDEX('Policy Characteristics'!A:A,MATCH($C787,'Policy Characteristics'!$C:$C,0))),"",INDEX('Policy Characteristics'!A:A,MATCH($C787,'Policy Characteristics'!$C:$C,0)))</f>
        <v>Industry</v>
      </c>
      <c r="B787" s="200"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1824</v>
      </c>
      <c r="F787" t="s">
        <v>1277</v>
      </c>
      <c r="G787" s="88" t="s">
        <v>1824</v>
      </c>
      <c r="H787" s="15">
        <v>1961</v>
      </c>
      <c r="I787" s="213" t="s">
        <v>43</v>
      </c>
      <c r="J787" s="202"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05">
        <f>IF(ISBLANK(INDEX('Policy Characteristics'!F:F,MATCH($C787,'Policy Characteristics'!$C:$C,0))),"",INDEX('Policy Characteristics'!F:F,MATCH($C787,'Policy Characteristics'!$C:$C,0)))</f>
        <v>0</v>
      </c>
      <c r="M787" s="205">
        <f>IF(ISBLANK(INDEX('Policy Characteristics'!G:G,MATCH($C787,'Policy Characteristics'!$C:$C,0))),"",INDEX('Policy Characteristics'!G:G,MATCH($C787,'Policy Characteristics'!$C:$C,0)))</f>
        <v>1</v>
      </c>
      <c r="N787" s="205">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75">
      <c r="A788" s="76" t="str">
        <f>IF(ISBLANK(INDEX('Policy Characteristics'!A:A,MATCH($C788,'Policy Characteristics'!$C:$C,0))),"",INDEX('Policy Characteristics'!A:A,MATCH($C788,'Policy Characteristics'!$C:$C,0)))</f>
        <v>Industry</v>
      </c>
      <c r="B788" s="200"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1682</v>
      </c>
      <c r="F788" t="s">
        <v>1278</v>
      </c>
      <c r="G788" s="88" t="s">
        <v>1689</v>
      </c>
      <c r="H788" s="15">
        <v>1962</v>
      </c>
      <c r="I788" s="213" t="s">
        <v>43</v>
      </c>
      <c r="J788" s="202"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05">
        <f>IF(ISBLANK(INDEX('Policy Characteristics'!F:F,MATCH($C788,'Policy Characteristics'!$C:$C,0))),"",INDEX('Policy Characteristics'!F:F,MATCH($C788,'Policy Characteristics'!$C:$C,0)))</f>
        <v>0</v>
      </c>
      <c r="M788" s="205">
        <f>IF(ISBLANK(INDEX('Policy Characteristics'!G:G,MATCH($C788,'Policy Characteristics'!$C:$C,0))),"",INDEX('Policy Characteristics'!G:G,MATCH($C788,'Policy Characteristics'!$C:$C,0)))</f>
        <v>1</v>
      </c>
      <c r="N788" s="205">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75">
      <c r="A789" s="76" t="str">
        <f>IF(ISBLANK(INDEX('Policy Characteristics'!A:A,MATCH($C789,'Policy Characteristics'!$C:$C,0))),"",INDEX('Policy Characteristics'!A:A,MATCH($C789,'Policy Characteristics'!$C:$C,0)))</f>
        <v>Industry</v>
      </c>
      <c r="B789" s="200"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1683</v>
      </c>
      <c r="F789" t="s">
        <v>1278</v>
      </c>
      <c r="G789" s="88" t="s">
        <v>1690</v>
      </c>
      <c r="H789" s="15">
        <v>1963</v>
      </c>
      <c r="I789" s="213" t="s">
        <v>43</v>
      </c>
      <c r="J789" s="202"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05">
        <f>IF(ISBLANK(INDEX('Policy Characteristics'!F:F,MATCH($C789,'Policy Characteristics'!$C:$C,0))),"",INDEX('Policy Characteristics'!F:F,MATCH($C789,'Policy Characteristics'!$C:$C,0)))</f>
        <v>0</v>
      </c>
      <c r="M789" s="205">
        <f>IF(ISBLANK(INDEX('Policy Characteristics'!G:G,MATCH($C789,'Policy Characteristics'!$C:$C,0))),"",INDEX('Policy Characteristics'!G:G,MATCH($C789,'Policy Characteristics'!$C:$C,0)))</f>
        <v>1</v>
      </c>
      <c r="N789" s="205">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75">
      <c r="A790" s="76" t="str">
        <f>IF(ISBLANK(INDEX('Policy Characteristics'!A:A,MATCH($C790,'Policy Characteristics'!$C:$C,0))),"",INDEX('Policy Characteristics'!A:A,MATCH($C790,'Policy Characteristics'!$C:$C,0)))</f>
        <v>Industry</v>
      </c>
      <c r="B790" s="200"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1684</v>
      </c>
      <c r="F790" t="s">
        <v>1278</v>
      </c>
      <c r="G790" s="88" t="s">
        <v>1691</v>
      </c>
      <c r="H790" s="15">
        <v>1964</v>
      </c>
      <c r="I790" s="213" t="s">
        <v>43</v>
      </c>
      <c r="J790" s="202"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05">
        <f>IF(ISBLANK(INDEX('Policy Characteristics'!F:F,MATCH($C790,'Policy Characteristics'!$C:$C,0))),"",INDEX('Policy Characteristics'!F:F,MATCH($C790,'Policy Characteristics'!$C:$C,0)))</f>
        <v>0</v>
      </c>
      <c r="M790" s="205">
        <f>IF(ISBLANK(INDEX('Policy Characteristics'!G:G,MATCH($C790,'Policy Characteristics'!$C:$C,0))),"",INDEX('Policy Characteristics'!G:G,MATCH($C790,'Policy Characteristics'!$C:$C,0)))</f>
        <v>1</v>
      </c>
      <c r="N790" s="205">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75">
      <c r="A791" s="76" t="str">
        <f>IF(ISBLANK(INDEX('Policy Characteristics'!A:A,MATCH($C791,'Policy Characteristics'!$C:$C,0))),"",INDEX('Policy Characteristics'!A:A,MATCH($C791,'Policy Characteristics'!$C:$C,0)))</f>
        <v>Industry</v>
      </c>
      <c r="B791" s="200"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1685</v>
      </c>
      <c r="F791" t="s">
        <v>1278</v>
      </c>
      <c r="G791" s="88" t="s">
        <v>1692</v>
      </c>
      <c r="H791" s="15">
        <v>1965</v>
      </c>
      <c r="I791" s="213" t="s">
        <v>43</v>
      </c>
      <c r="J791" s="202"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05">
        <f>IF(ISBLANK(INDEX('Policy Characteristics'!F:F,MATCH($C791,'Policy Characteristics'!$C:$C,0))),"",INDEX('Policy Characteristics'!F:F,MATCH($C791,'Policy Characteristics'!$C:$C,0)))</f>
        <v>0</v>
      </c>
      <c r="M791" s="205">
        <f>IF(ISBLANK(INDEX('Policy Characteristics'!G:G,MATCH($C791,'Policy Characteristics'!$C:$C,0))),"",INDEX('Policy Characteristics'!G:G,MATCH($C791,'Policy Characteristics'!$C:$C,0)))</f>
        <v>1</v>
      </c>
      <c r="N791" s="205">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75">
      <c r="A792" s="76" t="str">
        <f>IF(ISBLANK(INDEX('Policy Characteristics'!A:A,MATCH($C792,'Policy Characteristics'!$C:$C,0))),"",INDEX('Policy Characteristics'!A:A,MATCH($C792,'Policy Characteristics'!$C:$C,0)))</f>
        <v>Industry</v>
      </c>
      <c r="B792" s="200"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1686</v>
      </c>
      <c r="F792" t="s">
        <v>1278</v>
      </c>
      <c r="G792" s="88" t="s">
        <v>1693</v>
      </c>
      <c r="H792" s="15">
        <v>1966</v>
      </c>
      <c r="I792" s="213" t="s">
        <v>43</v>
      </c>
      <c r="J792" s="202"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05">
        <f>IF(ISBLANK(INDEX('Policy Characteristics'!F:F,MATCH($C792,'Policy Characteristics'!$C:$C,0))),"",INDEX('Policy Characteristics'!F:F,MATCH($C792,'Policy Characteristics'!$C:$C,0)))</f>
        <v>0</v>
      </c>
      <c r="M792" s="205">
        <f>IF(ISBLANK(INDEX('Policy Characteristics'!G:G,MATCH($C792,'Policy Characteristics'!$C:$C,0))),"",INDEX('Policy Characteristics'!G:G,MATCH($C792,'Policy Characteristics'!$C:$C,0)))</f>
        <v>1</v>
      </c>
      <c r="N792" s="205">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75">
      <c r="A793" s="76" t="str">
        <f>IF(ISBLANK(INDEX('Policy Characteristics'!A:A,MATCH($C793,'Policy Characteristics'!$C:$C,0))),"",INDEX('Policy Characteristics'!A:A,MATCH($C793,'Policy Characteristics'!$C:$C,0)))</f>
        <v>Industry</v>
      </c>
      <c r="B793" s="200"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1687</v>
      </c>
      <c r="F793" t="s">
        <v>1278</v>
      </c>
      <c r="G793" s="88" t="s">
        <v>1694</v>
      </c>
      <c r="H793" s="15">
        <v>1967</v>
      </c>
      <c r="I793" s="213" t="s">
        <v>43</v>
      </c>
      <c r="J793" s="202"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05">
        <f>IF(ISBLANK(INDEX('Policy Characteristics'!F:F,MATCH($C793,'Policy Characteristics'!$C:$C,0))),"",INDEX('Policy Characteristics'!F:F,MATCH($C793,'Policy Characteristics'!$C:$C,0)))</f>
        <v>0</v>
      </c>
      <c r="M793" s="205">
        <f>IF(ISBLANK(INDEX('Policy Characteristics'!G:G,MATCH($C793,'Policy Characteristics'!$C:$C,0))),"",INDEX('Policy Characteristics'!G:G,MATCH($C793,'Policy Characteristics'!$C:$C,0)))</f>
        <v>1</v>
      </c>
      <c r="N793" s="205">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75">
      <c r="A794" s="76" t="str">
        <f>IF(ISBLANK(INDEX('Policy Characteristics'!A:A,MATCH($C794,'Policy Characteristics'!$C:$C,0))),"",INDEX('Policy Characteristics'!A:A,MATCH($C794,'Policy Characteristics'!$C:$C,0)))</f>
        <v>Industry</v>
      </c>
      <c r="B794" s="200"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1688</v>
      </c>
      <c r="F794" t="s">
        <v>1278</v>
      </c>
      <c r="G794" s="88" t="s">
        <v>1695</v>
      </c>
      <c r="H794" s="15">
        <v>1968</v>
      </c>
      <c r="I794" s="213" t="s">
        <v>43</v>
      </c>
      <c r="J794" s="202"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05">
        <f>IF(ISBLANK(INDEX('Policy Characteristics'!F:F,MATCH($C794,'Policy Characteristics'!$C:$C,0))),"",INDEX('Policy Characteristics'!F:F,MATCH($C794,'Policy Characteristics'!$C:$C,0)))</f>
        <v>0</v>
      </c>
      <c r="M794" s="205">
        <f>IF(ISBLANK(INDEX('Policy Characteristics'!G:G,MATCH($C794,'Policy Characteristics'!$C:$C,0))),"",INDEX('Policy Characteristics'!G:G,MATCH($C794,'Policy Characteristics'!$C:$C,0)))</f>
        <v>1</v>
      </c>
      <c r="N794" s="205">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75">
      <c r="A795" s="76" t="str">
        <f>IF(ISBLANK(INDEX('Policy Characteristics'!A:A,MATCH($C795,'Policy Characteristics'!$C:$C,0))),"",INDEX('Policy Characteristics'!A:A,MATCH($C795,'Policy Characteristics'!$C:$C,0)))</f>
        <v>Industry</v>
      </c>
      <c r="B795" s="200"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1824</v>
      </c>
      <c r="F795" t="s">
        <v>1278</v>
      </c>
      <c r="G795" s="88" t="s">
        <v>1824</v>
      </c>
      <c r="H795" s="15">
        <v>1969</v>
      </c>
      <c r="I795" s="213" t="s">
        <v>43</v>
      </c>
      <c r="J795" s="202"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05">
        <f>IF(ISBLANK(INDEX('Policy Characteristics'!F:F,MATCH($C795,'Policy Characteristics'!$C:$C,0))),"",INDEX('Policy Characteristics'!F:F,MATCH($C795,'Policy Characteristics'!$C:$C,0)))</f>
        <v>0</v>
      </c>
      <c r="M795" s="205">
        <f>IF(ISBLANK(INDEX('Policy Characteristics'!G:G,MATCH($C795,'Policy Characteristics'!$C:$C,0))),"",INDEX('Policy Characteristics'!G:G,MATCH($C795,'Policy Characteristics'!$C:$C,0)))</f>
        <v>1</v>
      </c>
      <c r="N795" s="205">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75">
      <c r="A796" s="76" t="str">
        <f>IF(ISBLANK(INDEX('Policy Characteristics'!A:A,MATCH($C796,'Policy Characteristics'!$C:$C,0))),"",INDEX('Policy Characteristics'!A:A,MATCH($C796,'Policy Characteristics'!$C:$C,0)))</f>
        <v>Industry</v>
      </c>
      <c r="B796" s="200"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1682</v>
      </c>
      <c r="F796" t="s">
        <v>1279</v>
      </c>
      <c r="G796" s="88" t="s">
        <v>1689</v>
      </c>
      <c r="H796" s="15">
        <v>1970</v>
      </c>
      <c r="I796" s="213" t="s">
        <v>43</v>
      </c>
      <c r="J796" s="202"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05">
        <f>IF(ISBLANK(INDEX('Policy Characteristics'!F:F,MATCH($C796,'Policy Characteristics'!$C:$C,0))),"",INDEX('Policy Characteristics'!F:F,MATCH($C796,'Policy Characteristics'!$C:$C,0)))</f>
        <v>0</v>
      </c>
      <c r="M796" s="205">
        <f>IF(ISBLANK(INDEX('Policy Characteristics'!G:G,MATCH($C796,'Policy Characteristics'!$C:$C,0))),"",INDEX('Policy Characteristics'!G:G,MATCH($C796,'Policy Characteristics'!$C:$C,0)))</f>
        <v>1</v>
      </c>
      <c r="N796" s="205">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75">
      <c r="A797" s="76" t="str">
        <f>IF(ISBLANK(INDEX('Policy Characteristics'!A:A,MATCH($C797,'Policy Characteristics'!$C:$C,0))),"",INDEX('Policy Characteristics'!A:A,MATCH($C797,'Policy Characteristics'!$C:$C,0)))</f>
        <v>Industry</v>
      </c>
      <c r="B797" s="200"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1683</v>
      </c>
      <c r="F797" t="s">
        <v>1279</v>
      </c>
      <c r="G797" s="88" t="s">
        <v>1690</v>
      </c>
      <c r="H797" s="15">
        <v>1971</v>
      </c>
      <c r="I797" s="213" t="s">
        <v>43</v>
      </c>
      <c r="J797" s="202"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05">
        <f>IF(ISBLANK(INDEX('Policy Characteristics'!F:F,MATCH($C797,'Policy Characteristics'!$C:$C,0))),"",INDEX('Policy Characteristics'!F:F,MATCH($C797,'Policy Characteristics'!$C:$C,0)))</f>
        <v>0</v>
      </c>
      <c r="M797" s="205">
        <f>IF(ISBLANK(INDEX('Policy Characteristics'!G:G,MATCH($C797,'Policy Characteristics'!$C:$C,0))),"",INDEX('Policy Characteristics'!G:G,MATCH($C797,'Policy Characteristics'!$C:$C,0)))</f>
        <v>1</v>
      </c>
      <c r="N797" s="205">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75">
      <c r="A798" s="76" t="str">
        <f>IF(ISBLANK(INDEX('Policy Characteristics'!A:A,MATCH($C798,'Policy Characteristics'!$C:$C,0))),"",INDEX('Policy Characteristics'!A:A,MATCH($C798,'Policy Characteristics'!$C:$C,0)))</f>
        <v>Industry</v>
      </c>
      <c r="B798" s="200"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1684</v>
      </c>
      <c r="F798" t="s">
        <v>1279</v>
      </c>
      <c r="G798" s="88" t="s">
        <v>1691</v>
      </c>
      <c r="H798" s="15">
        <v>1972</v>
      </c>
      <c r="I798" s="213" t="s">
        <v>43</v>
      </c>
      <c r="J798" s="202"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05">
        <f>IF(ISBLANK(INDEX('Policy Characteristics'!F:F,MATCH($C798,'Policy Characteristics'!$C:$C,0))),"",INDEX('Policy Characteristics'!F:F,MATCH($C798,'Policy Characteristics'!$C:$C,0)))</f>
        <v>0</v>
      </c>
      <c r="M798" s="205">
        <f>IF(ISBLANK(INDEX('Policy Characteristics'!G:G,MATCH($C798,'Policy Characteristics'!$C:$C,0))),"",INDEX('Policy Characteristics'!G:G,MATCH($C798,'Policy Characteristics'!$C:$C,0)))</f>
        <v>1</v>
      </c>
      <c r="N798" s="205">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75">
      <c r="A799" s="76" t="str">
        <f>IF(ISBLANK(INDEX('Policy Characteristics'!A:A,MATCH($C799,'Policy Characteristics'!$C:$C,0))),"",INDEX('Policy Characteristics'!A:A,MATCH($C799,'Policy Characteristics'!$C:$C,0)))</f>
        <v>Industry</v>
      </c>
      <c r="B799" s="200"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1685</v>
      </c>
      <c r="F799" t="s">
        <v>1279</v>
      </c>
      <c r="G799" s="88" t="s">
        <v>1692</v>
      </c>
      <c r="H799" s="15">
        <v>1973</v>
      </c>
      <c r="I799" s="213" t="s">
        <v>43</v>
      </c>
      <c r="J799" s="202"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05">
        <f>IF(ISBLANK(INDEX('Policy Characteristics'!F:F,MATCH($C799,'Policy Characteristics'!$C:$C,0))),"",INDEX('Policy Characteristics'!F:F,MATCH($C799,'Policy Characteristics'!$C:$C,0)))</f>
        <v>0</v>
      </c>
      <c r="M799" s="205">
        <f>IF(ISBLANK(INDEX('Policy Characteristics'!G:G,MATCH($C799,'Policy Characteristics'!$C:$C,0))),"",INDEX('Policy Characteristics'!G:G,MATCH($C799,'Policy Characteristics'!$C:$C,0)))</f>
        <v>1</v>
      </c>
      <c r="N799" s="205">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75">
      <c r="A800" s="76" t="str">
        <f>IF(ISBLANK(INDEX('Policy Characteristics'!A:A,MATCH($C800,'Policy Characteristics'!$C:$C,0))),"",INDEX('Policy Characteristics'!A:A,MATCH($C800,'Policy Characteristics'!$C:$C,0)))</f>
        <v>Industry</v>
      </c>
      <c r="B800" s="200"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1686</v>
      </c>
      <c r="F800" t="s">
        <v>1279</v>
      </c>
      <c r="G800" s="88" t="s">
        <v>1693</v>
      </c>
      <c r="H800" s="15">
        <v>1974</v>
      </c>
      <c r="I800" s="213" t="s">
        <v>43</v>
      </c>
      <c r="J800" s="202"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05">
        <f>IF(ISBLANK(INDEX('Policy Characteristics'!F:F,MATCH($C800,'Policy Characteristics'!$C:$C,0))),"",INDEX('Policy Characteristics'!F:F,MATCH($C800,'Policy Characteristics'!$C:$C,0)))</f>
        <v>0</v>
      </c>
      <c r="M800" s="205">
        <f>IF(ISBLANK(INDEX('Policy Characteristics'!G:G,MATCH($C800,'Policy Characteristics'!$C:$C,0))),"",INDEX('Policy Characteristics'!G:G,MATCH($C800,'Policy Characteristics'!$C:$C,0)))</f>
        <v>1</v>
      </c>
      <c r="N800" s="205">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75">
      <c r="A801" s="76" t="str">
        <f>IF(ISBLANK(INDEX('Policy Characteristics'!A:A,MATCH($C801,'Policy Characteristics'!$C:$C,0))),"",INDEX('Policy Characteristics'!A:A,MATCH($C801,'Policy Characteristics'!$C:$C,0)))</f>
        <v>Industry</v>
      </c>
      <c r="B801" s="200"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1687</v>
      </c>
      <c r="F801" t="s">
        <v>1279</v>
      </c>
      <c r="G801" s="88" t="s">
        <v>1694</v>
      </c>
      <c r="H801" s="15">
        <v>1975</v>
      </c>
      <c r="I801" s="213" t="s">
        <v>43</v>
      </c>
      <c r="J801" s="202"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05">
        <f>IF(ISBLANK(INDEX('Policy Characteristics'!F:F,MATCH($C801,'Policy Characteristics'!$C:$C,0))),"",INDEX('Policy Characteristics'!F:F,MATCH($C801,'Policy Characteristics'!$C:$C,0)))</f>
        <v>0</v>
      </c>
      <c r="M801" s="205">
        <f>IF(ISBLANK(INDEX('Policy Characteristics'!G:G,MATCH($C801,'Policy Characteristics'!$C:$C,0))),"",INDEX('Policy Characteristics'!G:G,MATCH($C801,'Policy Characteristics'!$C:$C,0)))</f>
        <v>1</v>
      </c>
      <c r="N801" s="205">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75">
      <c r="A802" s="76" t="str">
        <f>IF(ISBLANK(INDEX('Policy Characteristics'!A:A,MATCH($C802,'Policy Characteristics'!$C:$C,0))),"",INDEX('Policy Characteristics'!A:A,MATCH($C802,'Policy Characteristics'!$C:$C,0)))</f>
        <v>Industry</v>
      </c>
      <c r="B802" s="200"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1688</v>
      </c>
      <c r="F802" t="s">
        <v>1279</v>
      </c>
      <c r="G802" s="88" t="s">
        <v>1695</v>
      </c>
      <c r="H802" s="15">
        <v>1976</v>
      </c>
      <c r="I802" s="213" t="s">
        <v>43</v>
      </c>
      <c r="J802" s="202"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05">
        <f>IF(ISBLANK(INDEX('Policy Characteristics'!F:F,MATCH($C802,'Policy Characteristics'!$C:$C,0))),"",INDEX('Policy Characteristics'!F:F,MATCH($C802,'Policy Characteristics'!$C:$C,0)))</f>
        <v>0</v>
      </c>
      <c r="M802" s="205">
        <f>IF(ISBLANK(INDEX('Policy Characteristics'!G:G,MATCH($C802,'Policy Characteristics'!$C:$C,0))),"",INDEX('Policy Characteristics'!G:G,MATCH($C802,'Policy Characteristics'!$C:$C,0)))</f>
        <v>1</v>
      </c>
      <c r="N802" s="205">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75">
      <c r="A803" s="76" t="str">
        <f>IF(ISBLANK(INDEX('Policy Characteristics'!A:A,MATCH($C803,'Policy Characteristics'!$C:$C,0))),"",INDEX('Policy Characteristics'!A:A,MATCH($C803,'Policy Characteristics'!$C:$C,0)))</f>
        <v>Industry</v>
      </c>
      <c r="B803" s="200"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1824</v>
      </c>
      <c r="F803" t="s">
        <v>1279</v>
      </c>
      <c r="G803" s="88" t="s">
        <v>1824</v>
      </c>
      <c r="H803" s="15">
        <v>1977</v>
      </c>
      <c r="I803" s="213" t="s">
        <v>43</v>
      </c>
      <c r="J803" s="202"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05">
        <f>IF(ISBLANK(INDEX('Policy Characteristics'!F:F,MATCH($C803,'Policy Characteristics'!$C:$C,0))),"",INDEX('Policy Characteristics'!F:F,MATCH($C803,'Policy Characteristics'!$C:$C,0)))</f>
        <v>0</v>
      </c>
      <c r="M803" s="205">
        <f>IF(ISBLANK(INDEX('Policy Characteristics'!G:G,MATCH($C803,'Policy Characteristics'!$C:$C,0))),"",INDEX('Policy Characteristics'!G:G,MATCH($C803,'Policy Characteristics'!$C:$C,0)))</f>
        <v>1</v>
      </c>
      <c r="N803" s="205">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75">
      <c r="A804" s="76" t="str">
        <f>IF(ISBLANK(INDEX('Policy Characteristics'!A:A,MATCH($C804,'Policy Characteristics'!$C:$C,0))),"",INDEX('Policy Characteristics'!A:A,MATCH($C804,'Policy Characteristics'!$C:$C,0)))</f>
        <v>Industry</v>
      </c>
      <c r="B804" s="200"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1682</v>
      </c>
      <c r="F804" t="s">
        <v>1280</v>
      </c>
      <c r="G804" s="88" t="s">
        <v>1689</v>
      </c>
      <c r="H804" s="15">
        <v>1978</v>
      </c>
      <c r="I804" s="213" t="s">
        <v>43</v>
      </c>
      <c r="J804" s="202"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05">
        <f>IF(ISBLANK(INDEX('Policy Characteristics'!F:F,MATCH($C804,'Policy Characteristics'!$C:$C,0))),"",INDEX('Policy Characteristics'!F:F,MATCH($C804,'Policy Characteristics'!$C:$C,0)))</f>
        <v>0</v>
      </c>
      <c r="M804" s="205">
        <f>IF(ISBLANK(INDEX('Policy Characteristics'!G:G,MATCH($C804,'Policy Characteristics'!$C:$C,0))),"",INDEX('Policy Characteristics'!G:G,MATCH($C804,'Policy Characteristics'!$C:$C,0)))</f>
        <v>1</v>
      </c>
      <c r="N804" s="205">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75">
      <c r="A805" s="76" t="str">
        <f>IF(ISBLANK(INDEX('Policy Characteristics'!A:A,MATCH($C805,'Policy Characteristics'!$C:$C,0))),"",INDEX('Policy Characteristics'!A:A,MATCH($C805,'Policy Characteristics'!$C:$C,0)))</f>
        <v>Industry</v>
      </c>
      <c r="B805" s="200"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1683</v>
      </c>
      <c r="F805" t="s">
        <v>1280</v>
      </c>
      <c r="G805" s="88" t="s">
        <v>1690</v>
      </c>
      <c r="H805" s="15">
        <v>1979</v>
      </c>
      <c r="I805" s="213" t="s">
        <v>43</v>
      </c>
      <c r="J805" s="202"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05">
        <f>IF(ISBLANK(INDEX('Policy Characteristics'!F:F,MATCH($C805,'Policy Characteristics'!$C:$C,0))),"",INDEX('Policy Characteristics'!F:F,MATCH($C805,'Policy Characteristics'!$C:$C,0)))</f>
        <v>0</v>
      </c>
      <c r="M805" s="205">
        <f>IF(ISBLANK(INDEX('Policy Characteristics'!G:G,MATCH($C805,'Policy Characteristics'!$C:$C,0))),"",INDEX('Policy Characteristics'!G:G,MATCH($C805,'Policy Characteristics'!$C:$C,0)))</f>
        <v>1</v>
      </c>
      <c r="N805" s="205">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75">
      <c r="A806" s="76" t="str">
        <f>IF(ISBLANK(INDEX('Policy Characteristics'!A:A,MATCH($C806,'Policy Characteristics'!$C:$C,0))),"",INDEX('Policy Characteristics'!A:A,MATCH($C806,'Policy Characteristics'!$C:$C,0)))</f>
        <v>Industry</v>
      </c>
      <c r="B806" s="200"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1684</v>
      </c>
      <c r="F806" t="s">
        <v>1280</v>
      </c>
      <c r="G806" s="88" t="s">
        <v>1691</v>
      </c>
      <c r="H806" s="15">
        <v>1980</v>
      </c>
      <c r="I806" s="213" t="s">
        <v>43</v>
      </c>
      <c r="J806" s="202"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05">
        <f>IF(ISBLANK(INDEX('Policy Characteristics'!F:F,MATCH($C806,'Policy Characteristics'!$C:$C,0))),"",INDEX('Policy Characteristics'!F:F,MATCH($C806,'Policy Characteristics'!$C:$C,0)))</f>
        <v>0</v>
      </c>
      <c r="M806" s="205">
        <f>IF(ISBLANK(INDEX('Policy Characteristics'!G:G,MATCH($C806,'Policy Characteristics'!$C:$C,0))),"",INDEX('Policy Characteristics'!G:G,MATCH($C806,'Policy Characteristics'!$C:$C,0)))</f>
        <v>1</v>
      </c>
      <c r="N806" s="205">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75">
      <c r="A807" s="76" t="str">
        <f>IF(ISBLANK(INDEX('Policy Characteristics'!A:A,MATCH($C807,'Policy Characteristics'!$C:$C,0))),"",INDEX('Policy Characteristics'!A:A,MATCH($C807,'Policy Characteristics'!$C:$C,0)))</f>
        <v>Industry</v>
      </c>
      <c r="B807" s="200"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1685</v>
      </c>
      <c r="F807" t="s">
        <v>1280</v>
      </c>
      <c r="G807" s="88" t="s">
        <v>1692</v>
      </c>
      <c r="H807" s="15">
        <v>1981</v>
      </c>
      <c r="I807" s="213" t="s">
        <v>43</v>
      </c>
      <c r="J807" s="202"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05">
        <f>IF(ISBLANK(INDEX('Policy Characteristics'!F:F,MATCH($C807,'Policy Characteristics'!$C:$C,0))),"",INDEX('Policy Characteristics'!F:F,MATCH($C807,'Policy Characteristics'!$C:$C,0)))</f>
        <v>0</v>
      </c>
      <c r="M807" s="205">
        <f>IF(ISBLANK(INDEX('Policy Characteristics'!G:G,MATCH($C807,'Policy Characteristics'!$C:$C,0))),"",INDEX('Policy Characteristics'!G:G,MATCH($C807,'Policy Characteristics'!$C:$C,0)))</f>
        <v>1</v>
      </c>
      <c r="N807" s="205">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75">
      <c r="A808" s="76" t="str">
        <f>IF(ISBLANK(INDEX('Policy Characteristics'!A:A,MATCH($C808,'Policy Characteristics'!$C:$C,0))),"",INDEX('Policy Characteristics'!A:A,MATCH($C808,'Policy Characteristics'!$C:$C,0)))</f>
        <v>Industry</v>
      </c>
      <c r="B808" s="200"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1686</v>
      </c>
      <c r="F808" t="s">
        <v>1280</v>
      </c>
      <c r="G808" s="88" t="s">
        <v>1693</v>
      </c>
      <c r="H808" s="15">
        <v>1982</v>
      </c>
      <c r="I808" s="213" t="s">
        <v>43</v>
      </c>
      <c r="J808" s="202"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05">
        <f>IF(ISBLANK(INDEX('Policy Characteristics'!F:F,MATCH($C808,'Policy Characteristics'!$C:$C,0))),"",INDEX('Policy Characteristics'!F:F,MATCH($C808,'Policy Characteristics'!$C:$C,0)))</f>
        <v>0</v>
      </c>
      <c r="M808" s="205">
        <f>IF(ISBLANK(INDEX('Policy Characteristics'!G:G,MATCH($C808,'Policy Characteristics'!$C:$C,0))),"",INDEX('Policy Characteristics'!G:G,MATCH($C808,'Policy Characteristics'!$C:$C,0)))</f>
        <v>1</v>
      </c>
      <c r="N808" s="205">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75">
      <c r="A809" s="76" t="str">
        <f>IF(ISBLANK(INDEX('Policy Characteristics'!A:A,MATCH($C809,'Policy Characteristics'!$C:$C,0))),"",INDEX('Policy Characteristics'!A:A,MATCH($C809,'Policy Characteristics'!$C:$C,0)))</f>
        <v>Industry</v>
      </c>
      <c r="B809" s="200"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1687</v>
      </c>
      <c r="F809" t="s">
        <v>1280</v>
      </c>
      <c r="G809" s="88" t="s">
        <v>1694</v>
      </c>
      <c r="H809" s="15">
        <v>1983</v>
      </c>
      <c r="I809" s="213" t="s">
        <v>43</v>
      </c>
      <c r="J809" s="202"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05">
        <f>IF(ISBLANK(INDEX('Policy Characteristics'!F:F,MATCH($C809,'Policy Characteristics'!$C:$C,0))),"",INDEX('Policy Characteristics'!F:F,MATCH($C809,'Policy Characteristics'!$C:$C,0)))</f>
        <v>0</v>
      </c>
      <c r="M809" s="205">
        <f>IF(ISBLANK(INDEX('Policy Characteristics'!G:G,MATCH($C809,'Policy Characteristics'!$C:$C,0))),"",INDEX('Policy Characteristics'!G:G,MATCH($C809,'Policy Characteristics'!$C:$C,0)))</f>
        <v>1</v>
      </c>
      <c r="N809" s="205">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75">
      <c r="A810" s="76" t="str">
        <f>IF(ISBLANK(INDEX('Policy Characteristics'!A:A,MATCH($C810,'Policy Characteristics'!$C:$C,0))),"",INDEX('Policy Characteristics'!A:A,MATCH($C810,'Policy Characteristics'!$C:$C,0)))</f>
        <v>Industry</v>
      </c>
      <c r="B810" s="200"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1688</v>
      </c>
      <c r="F810" t="s">
        <v>1280</v>
      </c>
      <c r="G810" s="88" t="s">
        <v>1695</v>
      </c>
      <c r="H810" s="15">
        <v>1984</v>
      </c>
      <c r="I810" s="213" t="s">
        <v>43</v>
      </c>
      <c r="J810" s="202"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05">
        <f>IF(ISBLANK(INDEX('Policy Characteristics'!F:F,MATCH($C810,'Policy Characteristics'!$C:$C,0))),"",INDEX('Policy Characteristics'!F:F,MATCH($C810,'Policy Characteristics'!$C:$C,0)))</f>
        <v>0</v>
      </c>
      <c r="M810" s="205">
        <f>IF(ISBLANK(INDEX('Policy Characteristics'!G:G,MATCH($C810,'Policy Characteristics'!$C:$C,0))),"",INDEX('Policy Characteristics'!G:G,MATCH($C810,'Policy Characteristics'!$C:$C,0)))</f>
        <v>1</v>
      </c>
      <c r="N810" s="205">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75">
      <c r="A811" s="76" t="str">
        <f>IF(ISBLANK(INDEX('Policy Characteristics'!A:A,MATCH($C811,'Policy Characteristics'!$C:$C,0))),"",INDEX('Policy Characteristics'!A:A,MATCH($C811,'Policy Characteristics'!$C:$C,0)))</f>
        <v>Industry</v>
      </c>
      <c r="B811" s="200"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1824</v>
      </c>
      <c r="F811" t="s">
        <v>1280</v>
      </c>
      <c r="G811" s="88" t="s">
        <v>1824</v>
      </c>
      <c r="H811" s="15">
        <v>1985</v>
      </c>
      <c r="I811" s="213" t="s">
        <v>43</v>
      </c>
      <c r="J811" s="202"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05">
        <f>IF(ISBLANK(INDEX('Policy Characteristics'!F:F,MATCH($C811,'Policy Characteristics'!$C:$C,0))),"",INDEX('Policy Characteristics'!F:F,MATCH($C811,'Policy Characteristics'!$C:$C,0)))</f>
        <v>0</v>
      </c>
      <c r="M811" s="205">
        <f>IF(ISBLANK(INDEX('Policy Characteristics'!G:G,MATCH($C811,'Policy Characteristics'!$C:$C,0))),"",INDEX('Policy Characteristics'!G:G,MATCH($C811,'Policy Characteristics'!$C:$C,0)))</f>
        <v>1</v>
      </c>
      <c r="N811" s="205">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75">
      <c r="A812" s="76" t="str">
        <f>IF(ISBLANK(INDEX('Policy Characteristics'!A:A,MATCH($C812,'Policy Characteristics'!$C:$C,0))),"",INDEX('Policy Characteristics'!A:A,MATCH($C812,'Policy Characteristics'!$C:$C,0)))</f>
        <v>Industry</v>
      </c>
      <c r="B812" s="200"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1682</v>
      </c>
      <c r="F812" t="s">
        <v>1281</v>
      </c>
      <c r="G812" s="88" t="s">
        <v>1689</v>
      </c>
      <c r="H812" s="15">
        <v>1986</v>
      </c>
      <c r="I812" s="213" t="s">
        <v>43</v>
      </c>
      <c r="J812" s="202"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05">
        <f>IF(ISBLANK(INDEX('Policy Characteristics'!F:F,MATCH($C812,'Policy Characteristics'!$C:$C,0))),"",INDEX('Policy Characteristics'!F:F,MATCH($C812,'Policy Characteristics'!$C:$C,0)))</f>
        <v>0</v>
      </c>
      <c r="M812" s="205">
        <f>IF(ISBLANK(INDEX('Policy Characteristics'!G:G,MATCH($C812,'Policy Characteristics'!$C:$C,0))),"",INDEX('Policy Characteristics'!G:G,MATCH($C812,'Policy Characteristics'!$C:$C,0)))</f>
        <v>1</v>
      </c>
      <c r="N812" s="205">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75">
      <c r="A813" s="76" t="str">
        <f>IF(ISBLANK(INDEX('Policy Characteristics'!A:A,MATCH($C813,'Policy Characteristics'!$C:$C,0))),"",INDEX('Policy Characteristics'!A:A,MATCH($C813,'Policy Characteristics'!$C:$C,0)))</f>
        <v>Industry</v>
      </c>
      <c r="B813" s="200"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1683</v>
      </c>
      <c r="F813" t="s">
        <v>1281</v>
      </c>
      <c r="G813" s="88" t="s">
        <v>1690</v>
      </c>
      <c r="H813" s="15">
        <v>1987</v>
      </c>
      <c r="I813" s="213" t="s">
        <v>43</v>
      </c>
      <c r="J813" s="202"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05">
        <f>IF(ISBLANK(INDEX('Policy Characteristics'!F:F,MATCH($C813,'Policy Characteristics'!$C:$C,0))),"",INDEX('Policy Characteristics'!F:F,MATCH($C813,'Policy Characteristics'!$C:$C,0)))</f>
        <v>0</v>
      </c>
      <c r="M813" s="205">
        <f>IF(ISBLANK(INDEX('Policy Characteristics'!G:G,MATCH($C813,'Policy Characteristics'!$C:$C,0))),"",INDEX('Policy Characteristics'!G:G,MATCH($C813,'Policy Characteristics'!$C:$C,0)))</f>
        <v>1</v>
      </c>
      <c r="N813" s="205">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75">
      <c r="A814" s="76" t="str">
        <f>IF(ISBLANK(INDEX('Policy Characteristics'!A:A,MATCH($C814,'Policy Characteristics'!$C:$C,0))),"",INDEX('Policy Characteristics'!A:A,MATCH($C814,'Policy Characteristics'!$C:$C,0)))</f>
        <v>Industry</v>
      </c>
      <c r="B814" s="200"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1684</v>
      </c>
      <c r="F814" t="s">
        <v>1281</v>
      </c>
      <c r="G814" s="88" t="s">
        <v>1691</v>
      </c>
      <c r="H814" s="15">
        <v>1988</v>
      </c>
      <c r="I814" s="213" t="s">
        <v>43</v>
      </c>
      <c r="J814" s="202"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05">
        <f>IF(ISBLANK(INDEX('Policy Characteristics'!F:F,MATCH($C814,'Policy Characteristics'!$C:$C,0))),"",INDEX('Policy Characteristics'!F:F,MATCH($C814,'Policy Characteristics'!$C:$C,0)))</f>
        <v>0</v>
      </c>
      <c r="M814" s="205">
        <f>IF(ISBLANK(INDEX('Policy Characteristics'!G:G,MATCH($C814,'Policy Characteristics'!$C:$C,0))),"",INDEX('Policy Characteristics'!G:G,MATCH($C814,'Policy Characteristics'!$C:$C,0)))</f>
        <v>1</v>
      </c>
      <c r="N814" s="205">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75">
      <c r="A815" s="76" t="str">
        <f>IF(ISBLANK(INDEX('Policy Characteristics'!A:A,MATCH($C815,'Policy Characteristics'!$C:$C,0))),"",INDEX('Policy Characteristics'!A:A,MATCH($C815,'Policy Characteristics'!$C:$C,0)))</f>
        <v>Industry</v>
      </c>
      <c r="B815" s="200"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1685</v>
      </c>
      <c r="F815" t="s">
        <v>1281</v>
      </c>
      <c r="G815" s="88" t="s">
        <v>1692</v>
      </c>
      <c r="H815" s="15">
        <v>1989</v>
      </c>
      <c r="I815" s="213" t="s">
        <v>43</v>
      </c>
      <c r="J815" s="202"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05">
        <f>IF(ISBLANK(INDEX('Policy Characteristics'!F:F,MATCH($C815,'Policy Characteristics'!$C:$C,0))),"",INDEX('Policy Characteristics'!F:F,MATCH($C815,'Policy Characteristics'!$C:$C,0)))</f>
        <v>0</v>
      </c>
      <c r="M815" s="205">
        <f>IF(ISBLANK(INDEX('Policy Characteristics'!G:G,MATCH($C815,'Policy Characteristics'!$C:$C,0))),"",INDEX('Policy Characteristics'!G:G,MATCH($C815,'Policy Characteristics'!$C:$C,0)))</f>
        <v>1</v>
      </c>
      <c r="N815" s="205">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75">
      <c r="A816" s="76" t="str">
        <f>IF(ISBLANK(INDEX('Policy Characteristics'!A:A,MATCH($C816,'Policy Characteristics'!$C:$C,0))),"",INDEX('Policy Characteristics'!A:A,MATCH($C816,'Policy Characteristics'!$C:$C,0)))</f>
        <v>Industry</v>
      </c>
      <c r="B816" s="200"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1686</v>
      </c>
      <c r="F816" t="s">
        <v>1281</v>
      </c>
      <c r="G816" s="88" t="s">
        <v>1693</v>
      </c>
      <c r="H816" s="15">
        <v>1990</v>
      </c>
      <c r="I816" s="213" t="s">
        <v>43</v>
      </c>
      <c r="J816" s="202"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05">
        <f>IF(ISBLANK(INDEX('Policy Characteristics'!F:F,MATCH($C816,'Policy Characteristics'!$C:$C,0))),"",INDEX('Policy Characteristics'!F:F,MATCH($C816,'Policy Characteristics'!$C:$C,0)))</f>
        <v>0</v>
      </c>
      <c r="M816" s="205">
        <f>IF(ISBLANK(INDEX('Policy Characteristics'!G:G,MATCH($C816,'Policy Characteristics'!$C:$C,0))),"",INDEX('Policy Characteristics'!G:G,MATCH($C816,'Policy Characteristics'!$C:$C,0)))</f>
        <v>1</v>
      </c>
      <c r="N816" s="205">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75">
      <c r="A817" s="76" t="str">
        <f>IF(ISBLANK(INDEX('Policy Characteristics'!A:A,MATCH($C817,'Policy Characteristics'!$C:$C,0))),"",INDEX('Policy Characteristics'!A:A,MATCH($C817,'Policy Characteristics'!$C:$C,0)))</f>
        <v>Industry</v>
      </c>
      <c r="B817" s="200"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1687</v>
      </c>
      <c r="F817" t="s">
        <v>1281</v>
      </c>
      <c r="G817" s="88" t="s">
        <v>1694</v>
      </c>
      <c r="H817" s="15">
        <v>1991</v>
      </c>
      <c r="I817" s="213" t="s">
        <v>43</v>
      </c>
      <c r="J817" s="202"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05">
        <f>IF(ISBLANK(INDEX('Policy Characteristics'!F:F,MATCH($C817,'Policy Characteristics'!$C:$C,0))),"",INDEX('Policy Characteristics'!F:F,MATCH($C817,'Policy Characteristics'!$C:$C,0)))</f>
        <v>0</v>
      </c>
      <c r="M817" s="205">
        <f>IF(ISBLANK(INDEX('Policy Characteristics'!G:G,MATCH($C817,'Policy Characteristics'!$C:$C,0))),"",INDEX('Policy Characteristics'!G:G,MATCH($C817,'Policy Characteristics'!$C:$C,0)))</f>
        <v>1</v>
      </c>
      <c r="N817" s="205">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75">
      <c r="A818" s="76" t="str">
        <f>IF(ISBLANK(INDEX('Policy Characteristics'!A:A,MATCH($C818,'Policy Characteristics'!$C:$C,0))),"",INDEX('Policy Characteristics'!A:A,MATCH($C818,'Policy Characteristics'!$C:$C,0)))</f>
        <v>Industry</v>
      </c>
      <c r="B818" s="200"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1688</v>
      </c>
      <c r="F818" t="s">
        <v>1281</v>
      </c>
      <c r="G818" s="88" t="s">
        <v>1695</v>
      </c>
      <c r="H818" s="15">
        <v>1992</v>
      </c>
      <c r="I818" s="213" t="s">
        <v>43</v>
      </c>
      <c r="J818" s="202"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05">
        <f>IF(ISBLANK(INDEX('Policy Characteristics'!F:F,MATCH($C818,'Policy Characteristics'!$C:$C,0))),"",INDEX('Policy Characteristics'!F:F,MATCH($C818,'Policy Characteristics'!$C:$C,0)))</f>
        <v>0</v>
      </c>
      <c r="M818" s="205">
        <f>IF(ISBLANK(INDEX('Policy Characteristics'!G:G,MATCH($C818,'Policy Characteristics'!$C:$C,0))),"",INDEX('Policy Characteristics'!G:G,MATCH($C818,'Policy Characteristics'!$C:$C,0)))</f>
        <v>1</v>
      </c>
      <c r="N818" s="205">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75">
      <c r="A819" s="76" t="str">
        <f>IF(ISBLANK(INDEX('Policy Characteristics'!A:A,MATCH($C819,'Policy Characteristics'!$C:$C,0))),"",INDEX('Policy Characteristics'!A:A,MATCH($C819,'Policy Characteristics'!$C:$C,0)))</f>
        <v>Industry</v>
      </c>
      <c r="B819" s="200"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1824</v>
      </c>
      <c r="F819" t="s">
        <v>1281</v>
      </c>
      <c r="G819" s="88" t="s">
        <v>1824</v>
      </c>
      <c r="H819" s="15">
        <v>1993</v>
      </c>
      <c r="I819" s="213" t="s">
        <v>43</v>
      </c>
      <c r="J819" s="202"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05">
        <f>IF(ISBLANK(INDEX('Policy Characteristics'!F:F,MATCH($C819,'Policy Characteristics'!$C:$C,0))),"",INDEX('Policy Characteristics'!F:F,MATCH($C819,'Policy Characteristics'!$C:$C,0)))</f>
        <v>0</v>
      </c>
      <c r="M819" s="205">
        <f>IF(ISBLANK(INDEX('Policy Characteristics'!G:G,MATCH($C819,'Policy Characteristics'!$C:$C,0))),"",INDEX('Policy Characteristics'!G:G,MATCH($C819,'Policy Characteristics'!$C:$C,0)))</f>
        <v>1</v>
      </c>
      <c r="N819" s="205">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75">
      <c r="A820" s="76" t="str">
        <f>IF(ISBLANK(INDEX('Policy Characteristics'!A:A,MATCH($C820,'Policy Characteristics'!$C:$C,0))),"",INDEX('Policy Characteristics'!A:A,MATCH($C820,'Policy Characteristics'!$C:$C,0)))</f>
        <v>Industry</v>
      </c>
      <c r="B820" s="200"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1682</v>
      </c>
      <c r="F820" t="s">
        <v>1282</v>
      </c>
      <c r="G820" s="88" t="s">
        <v>1689</v>
      </c>
      <c r="H820" s="15">
        <v>1994</v>
      </c>
      <c r="I820" s="213" t="s">
        <v>43</v>
      </c>
      <c r="J820" s="202"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05">
        <f>IF(ISBLANK(INDEX('Policy Characteristics'!F:F,MATCH($C820,'Policy Characteristics'!$C:$C,0))),"",INDEX('Policy Characteristics'!F:F,MATCH($C820,'Policy Characteristics'!$C:$C,0)))</f>
        <v>0</v>
      </c>
      <c r="M820" s="205">
        <f>IF(ISBLANK(INDEX('Policy Characteristics'!G:G,MATCH($C820,'Policy Characteristics'!$C:$C,0))),"",INDEX('Policy Characteristics'!G:G,MATCH($C820,'Policy Characteristics'!$C:$C,0)))</f>
        <v>1</v>
      </c>
      <c r="N820" s="205">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75">
      <c r="A821" s="76" t="str">
        <f>IF(ISBLANK(INDEX('Policy Characteristics'!A:A,MATCH($C821,'Policy Characteristics'!$C:$C,0))),"",INDEX('Policy Characteristics'!A:A,MATCH($C821,'Policy Characteristics'!$C:$C,0)))</f>
        <v>Industry</v>
      </c>
      <c r="B821" s="200"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1683</v>
      </c>
      <c r="F821" t="s">
        <v>1282</v>
      </c>
      <c r="G821" s="88" t="s">
        <v>1690</v>
      </c>
      <c r="H821" s="15">
        <v>1995</v>
      </c>
      <c r="I821" s="213" t="s">
        <v>43</v>
      </c>
      <c r="J821" s="202"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05">
        <f>IF(ISBLANK(INDEX('Policy Characteristics'!F:F,MATCH($C821,'Policy Characteristics'!$C:$C,0))),"",INDEX('Policy Characteristics'!F:F,MATCH($C821,'Policy Characteristics'!$C:$C,0)))</f>
        <v>0</v>
      </c>
      <c r="M821" s="205">
        <f>IF(ISBLANK(INDEX('Policy Characteristics'!G:G,MATCH($C821,'Policy Characteristics'!$C:$C,0))),"",INDEX('Policy Characteristics'!G:G,MATCH($C821,'Policy Characteristics'!$C:$C,0)))</f>
        <v>1</v>
      </c>
      <c r="N821" s="205">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75">
      <c r="A822" s="76" t="str">
        <f>IF(ISBLANK(INDEX('Policy Characteristics'!A:A,MATCH($C822,'Policy Characteristics'!$C:$C,0))),"",INDEX('Policy Characteristics'!A:A,MATCH($C822,'Policy Characteristics'!$C:$C,0)))</f>
        <v>Industry</v>
      </c>
      <c r="B822" s="200"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1684</v>
      </c>
      <c r="F822" t="s">
        <v>1282</v>
      </c>
      <c r="G822" s="88" t="s">
        <v>1691</v>
      </c>
      <c r="H822" s="15">
        <v>1996</v>
      </c>
      <c r="I822" s="213" t="s">
        <v>43</v>
      </c>
      <c r="J822" s="202"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05">
        <f>IF(ISBLANK(INDEX('Policy Characteristics'!F:F,MATCH($C822,'Policy Characteristics'!$C:$C,0))),"",INDEX('Policy Characteristics'!F:F,MATCH($C822,'Policy Characteristics'!$C:$C,0)))</f>
        <v>0</v>
      </c>
      <c r="M822" s="205">
        <f>IF(ISBLANK(INDEX('Policy Characteristics'!G:G,MATCH($C822,'Policy Characteristics'!$C:$C,0))),"",INDEX('Policy Characteristics'!G:G,MATCH($C822,'Policy Characteristics'!$C:$C,0)))</f>
        <v>1</v>
      </c>
      <c r="N822" s="205">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75">
      <c r="A823" s="76" t="str">
        <f>IF(ISBLANK(INDEX('Policy Characteristics'!A:A,MATCH($C823,'Policy Characteristics'!$C:$C,0))),"",INDEX('Policy Characteristics'!A:A,MATCH($C823,'Policy Characteristics'!$C:$C,0)))</f>
        <v>Industry</v>
      </c>
      <c r="B823" s="200"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1685</v>
      </c>
      <c r="F823" t="s">
        <v>1282</v>
      </c>
      <c r="G823" s="88" t="s">
        <v>1692</v>
      </c>
      <c r="H823" s="15">
        <v>1997</v>
      </c>
      <c r="I823" s="213" t="s">
        <v>43</v>
      </c>
      <c r="J823" s="202"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05">
        <f>IF(ISBLANK(INDEX('Policy Characteristics'!F:F,MATCH($C823,'Policy Characteristics'!$C:$C,0))),"",INDEX('Policy Characteristics'!F:F,MATCH($C823,'Policy Characteristics'!$C:$C,0)))</f>
        <v>0</v>
      </c>
      <c r="M823" s="205">
        <f>IF(ISBLANK(INDEX('Policy Characteristics'!G:G,MATCH($C823,'Policy Characteristics'!$C:$C,0))),"",INDEX('Policy Characteristics'!G:G,MATCH($C823,'Policy Characteristics'!$C:$C,0)))</f>
        <v>1</v>
      </c>
      <c r="N823" s="205">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75">
      <c r="A824" s="76" t="str">
        <f>IF(ISBLANK(INDEX('Policy Characteristics'!A:A,MATCH($C824,'Policy Characteristics'!$C:$C,0))),"",INDEX('Policy Characteristics'!A:A,MATCH($C824,'Policy Characteristics'!$C:$C,0)))</f>
        <v>Industry</v>
      </c>
      <c r="B824" s="200"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1686</v>
      </c>
      <c r="F824" t="s">
        <v>1282</v>
      </c>
      <c r="G824" s="88" t="s">
        <v>1693</v>
      </c>
      <c r="H824" s="15">
        <v>1998</v>
      </c>
      <c r="I824" s="213" t="s">
        <v>43</v>
      </c>
      <c r="J824" s="202"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05">
        <f>IF(ISBLANK(INDEX('Policy Characteristics'!F:F,MATCH($C824,'Policy Characteristics'!$C:$C,0))),"",INDEX('Policy Characteristics'!F:F,MATCH($C824,'Policy Characteristics'!$C:$C,0)))</f>
        <v>0</v>
      </c>
      <c r="M824" s="205">
        <f>IF(ISBLANK(INDEX('Policy Characteristics'!G:G,MATCH($C824,'Policy Characteristics'!$C:$C,0))),"",INDEX('Policy Characteristics'!G:G,MATCH($C824,'Policy Characteristics'!$C:$C,0)))</f>
        <v>1</v>
      </c>
      <c r="N824" s="205">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75">
      <c r="A825" s="76" t="str">
        <f>IF(ISBLANK(INDEX('Policy Characteristics'!A:A,MATCH($C825,'Policy Characteristics'!$C:$C,0))),"",INDEX('Policy Characteristics'!A:A,MATCH($C825,'Policy Characteristics'!$C:$C,0)))</f>
        <v>Industry</v>
      </c>
      <c r="B825" s="200"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1687</v>
      </c>
      <c r="F825" t="s">
        <v>1282</v>
      </c>
      <c r="G825" s="88" t="s">
        <v>1694</v>
      </c>
      <c r="H825" s="15">
        <v>1999</v>
      </c>
      <c r="I825" s="213" t="s">
        <v>43</v>
      </c>
      <c r="J825" s="202"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05">
        <f>IF(ISBLANK(INDEX('Policy Characteristics'!F:F,MATCH($C825,'Policy Characteristics'!$C:$C,0))),"",INDEX('Policy Characteristics'!F:F,MATCH($C825,'Policy Characteristics'!$C:$C,0)))</f>
        <v>0</v>
      </c>
      <c r="M825" s="205">
        <f>IF(ISBLANK(INDEX('Policy Characteristics'!G:G,MATCH($C825,'Policy Characteristics'!$C:$C,0))),"",INDEX('Policy Characteristics'!G:G,MATCH($C825,'Policy Characteristics'!$C:$C,0)))</f>
        <v>1</v>
      </c>
      <c r="N825" s="205">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75">
      <c r="A826" s="76" t="str">
        <f>IF(ISBLANK(INDEX('Policy Characteristics'!A:A,MATCH($C826,'Policy Characteristics'!$C:$C,0))),"",INDEX('Policy Characteristics'!A:A,MATCH($C826,'Policy Characteristics'!$C:$C,0)))</f>
        <v>Industry</v>
      </c>
      <c r="B826" s="200"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1688</v>
      </c>
      <c r="F826" t="s">
        <v>1282</v>
      </c>
      <c r="G826" s="88" t="s">
        <v>1695</v>
      </c>
      <c r="H826" s="15">
        <v>2000</v>
      </c>
      <c r="I826" s="213" t="s">
        <v>43</v>
      </c>
      <c r="J826" s="202"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05">
        <f>IF(ISBLANK(INDEX('Policy Characteristics'!F:F,MATCH($C826,'Policy Characteristics'!$C:$C,0))),"",INDEX('Policy Characteristics'!F:F,MATCH($C826,'Policy Characteristics'!$C:$C,0)))</f>
        <v>0</v>
      </c>
      <c r="M826" s="205">
        <f>IF(ISBLANK(INDEX('Policy Characteristics'!G:G,MATCH($C826,'Policy Characteristics'!$C:$C,0))),"",INDEX('Policy Characteristics'!G:G,MATCH($C826,'Policy Characteristics'!$C:$C,0)))</f>
        <v>1</v>
      </c>
      <c r="N826" s="205">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75">
      <c r="A827" s="76" t="str">
        <f>IF(ISBLANK(INDEX('Policy Characteristics'!A:A,MATCH($C827,'Policy Characteristics'!$C:$C,0))),"",INDEX('Policy Characteristics'!A:A,MATCH($C827,'Policy Characteristics'!$C:$C,0)))</f>
        <v>Industry</v>
      </c>
      <c r="B827" s="200"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1824</v>
      </c>
      <c r="F827" t="s">
        <v>1282</v>
      </c>
      <c r="G827" s="88" t="s">
        <v>1824</v>
      </c>
      <c r="H827" s="15">
        <v>2001</v>
      </c>
      <c r="I827" s="213" t="s">
        <v>43</v>
      </c>
      <c r="J827" s="202"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05">
        <f>IF(ISBLANK(INDEX('Policy Characteristics'!F:F,MATCH($C827,'Policy Characteristics'!$C:$C,0))),"",INDEX('Policy Characteristics'!F:F,MATCH($C827,'Policy Characteristics'!$C:$C,0)))</f>
        <v>0</v>
      </c>
      <c r="M827" s="205">
        <f>IF(ISBLANK(INDEX('Policy Characteristics'!G:G,MATCH($C827,'Policy Characteristics'!$C:$C,0))),"",INDEX('Policy Characteristics'!G:G,MATCH($C827,'Policy Characteristics'!$C:$C,0)))</f>
        <v>1</v>
      </c>
      <c r="N827" s="205">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75">
      <c r="A828" s="76" t="str">
        <f>IF(ISBLANK(INDEX('Policy Characteristics'!A:A,MATCH($C828,'Policy Characteristics'!$C:$C,0))),"",INDEX('Policy Characteristics'!A:A,MATCH($C828,'Policy Characteristics'!$C:$C,0)))</f>
        <v>Industry</v>
      </c>
      <c r="B828" s="200"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1682</v>
      </c>
      <c r="F828" t="s">
        <v>1283</v>
      </c>
      <c r="G828" s="88" t="s">
        <v>1689</v>
      </c>
      <c r="H828" s="15">
        <v>2002</v>
      </c>
      <c r="I828" s="213" t="s">
        <v>43</v>
      </c>
      <c r="J828" s="202"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05">
        <f>IF(ISBLANK(INDEX('Policy Characteristics'!F:F,MATCH($C828,'Policy Characteristics'!$C:$C,0))),"",INDEX('Policy Characteristics'!F:F,MATCH($C828,'Policy Characteristics'!$C:$C,0)))</f>
        <v>0</v>
      </c>
      <c r="M828" s="205">
        <f>IF(ISBLANK(INDEX('Policy Characteristics'!G:G,MATCH($C828,'Policy Characteristics'!$C:$C,0))),"",INDEX('Policy Characteristics'!G:G,MATCH($C828,'Policy Characteristics'!$C:$C,0)))</f>
        <v>1</v>
      </c>
      <c r="N828" s="205">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75">
      <c r="A829" s="76" t="str">
        <f>IF(ISBLANK(INDEX('Policy Characteristics'!A:A,MATCH($C829,'Policy Characteristics'!$C:$C,0))),"",INDEX('Policy Characteristics'!A:A,MATCH($C829,'Policy Characteristics'!$C:$C,0)))</f>
        <v>Industry</v>
      </c>
      <c r="B829" s="200"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1683</v>
      </c>
      <c r="F829" t="s">
        <v>1283</v>
      </c>
      <c r="G829" s="88" t="s">
        <v>1690</v>
      </c>
      <c r="H829" s="15">
        <v>2003</v>
      </c>
      <c r="I829" s="213" t="s">
        <v>43</v>
      </c>
      <c r="J829" s="202"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05">
        <f>IF(ISBLANK(INDEX('Policy Characteristics'!F:F,MATCH($C829,'Policy Characteristics'!$C:$C,0))),"",INDEX('Policy Characteristics'!F:F,MATCH($C829,'Policy Characteristics'!$C:$C,0)))</f>
        <v>0</v>
      </c>
      <c r="M829" s="205">
        <f>IF(ISBLANK(INDEX('Policy Characteristics'!G:G,MATCH($C829,'Policy Characteristics'!$C:$C,0))),"",INDEX('Policy Characteristics'!G:G,MATCH($C829,'Policy Characteristics'!$C:$C,0)))</f>
        <v>1</v>
      </c>
      <c r="N829" s="205">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75">
      <c r="A830" s="76" t="str">
        <f>IF(ISBLANK(INDEX('Policy Characteristics'!A:A,MATCH($C830,'Policy Characteristics'!$C:$C,0))),"",INDEX('Policy Characteristics'!A:A,MATCH($C830,'Policy Characteristics'!$C:$C,0)))</f>
        <v>Industry</v>
      </c>
      <c r="B830" s="200"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1684</v>
      </c>
      <c r="F830" t="s">
        <v>1283</v>
      </c>
      <c r="G830" s="88" t="s">
        <v>1691</v>
      </c>
      <c r="H830" s="15">
        <v>2004</v>
      </c>
      <c r="I830" s="213" t="s">
        <v>43</v>
      </c>
      <c r="J830" s="202"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05">
        <f>IF(ISBLANK(INDEX('Policy Characteristics'!F:F,MATCH($C830,'Policy Characteristics'!$C:$C,0))),"",INDEX('Policy Characteristics'!F:F,MATCH($C830,'Policy Characteristics'!$C:$C,0)))</f>
        <v>0</v>
      </c>
      <c r="M830" s="205">
        <f>IF(ISBLANK(INDEX('Policy Characteristics'!G:G,MATCH($C830,'Policy Characteristics'!$C:$C,0))),"",INDEX('Policy Characteristics'!G:G,MATCH($C830,'Policy Characteristics'!$C:$C,0)))</f>
        <v>1</v>
      </c>
      <c r="N830" s="205">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75">
      <c r="A831" s="76" t="str">
        <f>IF(ISBLANK(INDEX('Policy Characteristics'!A:A,MATCH($C831,'Policy Characteristics'!$C:$C,0))),"",INDEX('Policy Characteristics'!A:A,MATCH($C831,'Policy Characteristics'!$C:$C,0)))</f>
        <v>Industry</v>
      </c>
      <c r="B831" s="200"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1685</v>
      </c>
      <c r="F831" t="s">
        <v>1283</v>
      </c>
      <c r="G831" s="88" t="s">
        <v>1692</v>
      </c>
      <c r="H831" s="15">
        <v>2005</v>
      </c>
      <c r="I831" s="213" t="s">
        <v>43</v>
      </c>
      <c r="J831" s="202"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05">
        <f>IF(ISBLANK(INDEX('Policy Characteristics'!F:F,MATCH($C831,'Policy Characteristics'!$C:$C,0))),"",INDEX('Policy Characteristics'!F:F,MATCH($C831,'Policy Characteristics'!$C:$C,0)))</f>
        <v>0</v>
      </c>
      <c r="M831" s="205">
        <f>IF(ISBLANK(INDEX('Policy Characteristics'!G:G,MATCH($C831,'Policy Characteristics'!$C:$C,0))),"",INDEX('Policy Characteristics'!G:G,MATCH($C831,'Policy Characteristics'!$C:$C,0)))</f>
        <v>1</v>
      </c>
      <c r="N831" s="205">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75">
      <c r="A832" s="76" t="str">
        <f>IF(ISBLANK(INDEX('Policy Characteristics'!A:A,MATCH($C832,'Policy Characteristics'!$C:$C,0))),"",INDEX('Policy Characteristics'!A:A,MATCH($C832,'Policy Characteristics'!$C:$C,0)))</f>
        <v>Industry</v>
      </c>
      <c r="B832" s="200"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1686</v>
      </c>
      <c r="F832" t="s">
        <v>1283</v>
      </c>
      <c r="G832" s="88" t="s">
        <v>1693</v>
      </c>
      <c r="H832" s="15">
        <v>2006</v>
      </c>
      <c r="I832" s="213" t="s">
        <v>43</v>
      </c>
      <c r="J832" s="202"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05">
        <f>IF(ISBLANK(INDEX('Policy Characteristics'!F:F,MATCH($C832,'Policy Characteristics'!$C:$C,0))),"",INDEX('Policy Characteristics'!F:F,MATCH($C832,'Policy Characteristics'!$C:$C,0)))</f>
        <v>0</v>
      </c>
      <c r="M832" s="205">
        <f>IF(ISBLANK(INDEX('Policy Characteristics'!G:G,MATCH($C832,'Policy Characteristics'!$C:$C,0))),"",INDEX('Policy Characteristics'!G:G,MATCH($C832,'Policy Characteristics'!$C:$C,0)))</f>
        <v>1</v>
      </c>
      <c r="N832" s="205">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75">
      <c r="A833" s="76" t="str">
        <f>IF(ISBLANK(INDEX('Policy Characteristics'!A:A,MATCH($C833,'Policy Characteristics'!$C:$C,0))),"",INDEX('Policy Characteristics'!A:A,MATCH($C833,'Policy Characteristics'!$C:$C,0)))</f>
        <v>Industry</v>
      </c>
      <c r="B833" s="200"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1687</v>
      </c>
      <c r="F833" t="s">
        <v>1283</v>
      </c>
      <c r="G833" s="88" t="s">
        <v>1694</v>
      </c>
      <c r="H833" s="15">
        <v>2007</v>
      </c>
      <c r="I833" s="213" t="s">
        <v>43</v>
      </c>
      <c r="J833" s="202"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05">
        <f>IF(ISBLANK(INDEX('Policy Characteristics'!F:F,MATCH($C833,'Policy Characteristics'!$C:$C,0))),"",INDEX('Policy Characteristics'!F:F,MATCH($C833,'Policy Characteristics'!$C:$C,0)))</f>
        <v>0</v>
      </c>
      <c r="M833" s="205">
        <f>IF(ISBLANK(INDEX('Policy Characteristics'!G:G,MATCH($C833,'Policy Characteristics'!$C:$C,0))),"",INDEX('Policy Characteristics'!G:G,MATCH($C833,'Policy Characteristics'!$C:$C,0)))</f>
        <v>1</v>
      </c>
      <c r="N833" s="205">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75">
      <c r="A834" s="76" t="str">
        <f>IF(ISBLANK(INDEX('Policy Characteristics'!A:A,MATCH($C834,'Policy Characteristics'!$C:$C,0))),"",INDEX('Policy Characteristics'!A:A,MATCH($C834,'Policy Characteristics'!$C:$C,0)))</f>
        <v>Industry</v>
      </c>
      <c r="B834" s="200"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1688</v>
      </c>
      <c r="F834" t="s">
        <v>1283</v>
      </c>
      <c r="G834" s="88" t="s">
        <v>1695</v>
      </c>
      <c r="H834" s="15">
        <v>2008</v>
      </c>
      <c r="I834" s="213" t="s">
        <v>43</v>
      </c>
      <c r="J834" s="202"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05">
        <f>IF(ISBLANK(INDEX('Policy Characteristics'!F:F,MATCH($C834,'Policy Characteristics'!$C:$C,0))),"",INDEX('Policy Characteristics'!F:F,MATCH($C834,'Policy Characteristics'!$C:$C,0)))</f>
        <v>0</v>
      </c>
      <c r="M834" s="205">
        <f>IF(ISBLANK(INDEX('Policy Characteristics'!G:G,MATCH($C834,'Policy Characteristics'!$C:$C,0))),"",INDEX('Policy Characteristics'!G:G,MATCH($C834,'Policy Characteristics'!$C:$C,0)))</f>
        <v>1</v>
      </c>
      <c r="N834" s="205">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75">
      <c r="A835" s="76" t="str">
        <f>IF(ISBLANK(INDEX('Policy Characteristics'!A:A,MATCH($C835,'Policy Characteristics'!$C:$C,0))),"",INDEX('Policy Characteristics'!A:A,MATCH($C835,'Policy Characteristics'!$C:$C,0)))</f>
        <v>Industry</v>
      </c>
      <c r="B835" s="200"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1824</v>
      </c>
      <c r="F835" t="s">
        <v>1283</v>
      </c>
      <c r="G835" s="88" t="s">
        <v>1824</v>
      </c>
      <c r="H835" s="15">
        <v>2009</v>
      </c>
      <c r="I835" s="213" t="s">
        <v>43</v>
      </c>
      <c r="J835" s="202"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05">
        <f>IF(ISBLANK(INDEX('Policy Characteristics'!F:F,MATCH($C835,'Policy Characteristics'!$C:$C,0))),"",INDEX('Policy Characteristics'!F:F,MATCH($C835,'Policy Characteristics'!$C:$C,0)))</f>
        <v>0</v>
      </c>
      <c r="M835" s="205">
        <f>IF(ISBLANK(INDEX('Policy Characteristics'!G:G,MATCH($C835,'Policy Characteristics'!$C:$C,0))),"",INDEX('Policy Characteristics'!G:G,MATCH($C835,'Policy Characteristics'!$C:$C,0)))</f>
        <v>1</v>
      </c>
      <c r="N835" s="205">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75">
      <c r="A836" s="76" t="str">
        <f>IF(ISBLANK(INDEX('Policy Characteristics'!A:A,MATCH($C836,'Policy Characteristics'!$C:$C,0))),"",INDEX('Policy Characteristics'!A:A,MATCH($C836,'Policy Characteristics'!$C:$C,0)))</f>
        <v>Industry</v>
      </c>
      <c r="B836" s="200"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1682</v>
      </c>
      <c r="F836" t="s">
        <v>1284</v>
      </c>
      <c r="G836" s="88" t="s">
        <v>1689</v>
      </c>
      <c r="H836" s="15">
        <v>2010</v>
      </c>
      <c r="I836" s="213" t="s">
        <v>43</v>
      </c>
      <c r="J836" s="202"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05">
        <f>IF(ISBLANK(INDEX('Policy Characteristics'!F:F,MATCH($C836,'Policy Characteristics'!$C:$C,0))),"",INDEX('Policy Characteristics'!F:F,MATCH($C836,'Policy Characteristics'!$C:$C,0)))</f>
        <v>0</v>
      </c>
      <c r="M836" s="205">
        <f>IF(ISBLANK(INDEX('Policy Characteristics'!G:G,MATCH($C836,'Policy Characteristics'!$C:$C,0))),"",INDEX('Policy Characteristics'!G:G,MATCH($C836,'Policy Characteristics'!$C:$C,0)))</f>
        <v>1</v>
      </c>
      <c r="N836" s="205">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75">
      <c r="A837" s="76" t="str">
        <f>IF(ISBLANK(INDEX('Policy Characteristics'!A:A,MATCH($C837,'Policy Characteristics'!$C:$C,0))),"",INDEX('Policy Characteristics'!A:A,MATCH($C837,'Policy Characteristics'!$C:$C,0)))</f>
        <v>Industry</v>
      </c>
      <c r="B837" s="200"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1683</v>
      </c>
      <c r="F837" t="s">
        <v>1284</v>
      </c>
      <c r="G837" s="88" t="s">
        <v>1690</v>
      </c>
      <c r="H837" s="15">
        <v>2011</v>
      </c>
      <c r="I837" s="213" t="s">
        <v>43</v>
      </c>
      <c r="J837" s="202"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05">
        <f>IF(ISBLANK(INDEX('Policy Characteristics'!F:F,MATCH($C837,'Policy Characteristics'!$C:$C,0))),"",INDEX('Policy Characteristics'!F:F,MATCH($C837,'Policy Characteristics'!$C:$C,0)))</f>
        <v>0</v>
      </c>
      <c r="M837" s="205">
        <f>IF(ISBLANK(INDEX('Policy Characteristics'!G:G,MATCH($C837,'Policy Characteristics'!$C:$C,0))),"",INDEX('Policy Characteristics'!G:G,MATCH($C837,'Policy Characteristics'!$C:$C,0)))</f>
        <v>1</v>
      </c>
      <c r="N837" s="205">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75">
      <c r="A838" s="76" t="str">
        <f>IF(ISBLANK(INDEX('Policy Characteristics'!A:A,MATCH($C838,'Policy Characteristics'!$C:$C,0))),"",INDEX('Policy Characteristics'!A:A,MATCH($C838,'Policy Characteristics'!$C:$C,0)))</f>
        <v>Industry</v>
      </c>
      <c r="B838" s="200"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1684</v>
      </c>
      <c r="F838" t="s">
        <v>1284</v>
      </c>
      <c r="G838" s="88" t="s">
        <v>1691</v>
      </c>
      <c r="H838" s="15">
        <v>2012</v>
      </c>
      <c r="I838" s="213" t="s">
        <v>43</v>
      </c>
      <c r="J838" s="202"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05">
        <f>IF(ISBLANK(INDEX('Policy Characteristics'!F:F,MATCH($C838,'Policy Characteristics'!$C:$C,0))),"",INDEX('Policy Characteristics'!F:F,MATCH($C838,'Policy Characteristics'!$C:$C,0)))</f>
        <v>0</v>
      </c>
      <c r="M838" s="205">
        <f>IF(ISBLANK(INDEX('Policy Characteristics'!G:G,MATCH($C838,'Policy Characteristics'!$C:$C,0))),"",INDEX('Policy Characteristics'!G:G,MATCH($C838,'Policy Characteristics'!$C:$C,0)))</f>
        <v>1</v>
      </c>
      <c r="N838" s="205">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75">
      <c r="A839" s="76" t="str">
        <f>IF(ISBLANK(INDEX('Policy Characteristics'!A:A,MATCH($C839,'Policy Characteristics'!$C:$C,0))),"",INDEX('Policy Characteristics'!A:A,MATCH($C839,'Policy Characteristics'!$C:$C,0)))</f>
        <v>Industry</v>
      </c>
      <c r="B839" s="200"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1685</v>
      </c>
      <c r="F839" t="s">
        <v>1284</v>
      </c>
      <c r="G839" s="88" t="s">
        <v>1692</v>
      </c>
      <c r="H839" s="15">
        <v>2013</v>
      </c>
      <c r="I839" s="213" t="s">
        <v>43</v>
      </c>
      <c r="J839" s="202"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05">
        <f>IF(ISBLANK(INDEX('Policy Characteristics'!F:F,MATCH($C839,'Policy Characteristics'!$C:$C,0))),"",INDEX('Policy Characteristics'!F:F,MATCH($C839,'Policy Characteristics'!$C:$C,0)))</f>
        <v>0</v>
      </c>
      <c r="M839" s="205">
        <f>IF(ISBLANK(INDEX('Policy Characteristics'!G:G,MATCH($C839,'Policy Characteristics'!$C:$C,0))),"",INDEX('Policy Characteristics'!G:G,MATCH($C839,'Policy Characteristics'!$C:$C,0)))</f>
        <v>1</v>
      </c>
      <c r="N839" s="205">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75">
      <c r="A840" s="76" t="str">
        <f>IF(ISBLANK(INDEX('Policy Characteristics'!A:A,MATCH($C840,'Policy Characteristics'!$C:$C,0))),"",INDEX('Policy Characteristics'!A:A,MATCH($C840,'Policy Characteristics'!$C:$C,0)))</f>
        <v>Industry</v>
      </c>
      <c r="B840" s="200"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1686</v>
      </c>
      <c r="F840" t="s">
        <v>1284</v>
      </c>
      <c r="G840" s="88" t="s">
        <v>1693</v>
      </c>
      <c r="H840" s="15">
        <v>2014</v>
      </c>
      <c r="I840" s="213" t="s">
        <v>43</v>
      </c>
      <c r="J840" s="202"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05">
        <f>IF(ISBLANK(INDEX('Policy Characteristics'!F:F,MATCH($C840,'Policy Characteristics'!$C:$C,0))),"",INDEX('Policy Characteristics'!F:F,MATCH($C840,'Policy Characteristics'!$C:$C,0)))</f>
        <v>0</v>
      </c>
      <c r="M840" s="205">
        <f>IF(ISBLANK(INDEX('Policy Characteristics'!G:G,MATCH($C840,'Policy Characteristics'!$C:$C,0))),"",INDEX('Policy Characteristics'!G:G,MATCH($C840,'Policy Characteristics'!$C:$C,0)))</f>
        <v>1</v>
      </c>
      <c r="N840" s="205">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75">
      <c r="A841" s="76" t="str">
        <f>IF(ISBLANK(INDEX('Policy Characteristics'!A:A,MATCH($C841,'Policy Characteristics'!$C:$C,0))),"",INDEX('Policy Characteristics'!A:A,MATCH($C841,'Policy Characteristics'!$C:$C,0)))</f>
        <v>Industry</v>
      </c>
      <c r="B841" s="200"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1687</v>
      </c>
      <c r="F841" t="s">
        <v>1284</v>
      </c>
      <c r="G841" s="88" t="s">
        <v>1694</v>
      </c>
      <c r="H841" s="15">
        <v>2015</v>
      </c>
      <c r="I841" s="213" t="s">
        <v>43</v>
      </c>
      <c r="J841" s="202"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05">
        <f>IF(ISBLANK(INDEX('Policy Characteristics'!F:F,MATCH($C841,'Policy Characteristics'!$C:$C,0))),"",INDEX('Policy Characteristics'!F:F,MATCH($C841,'Policy Characteristics'!$C:$C,0)))</f>
        <v>0</v>
      </c>
      <c r="M841" s="205">
        <f>IF(ISBLANK(INDEX('Policy Characteristics'!G:G,MATCH($C841,'Policy Characteristics'!$C:$C,0))),"",INDEX('Policy Characteristics'!G:G,MATCH($C841,'Policy Characteristics'!$C:$C,0)))</f>
        <v>1</v>
      </c>
      <c r="N841" s="205">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75">
      <c r="A842" s="76" t="str">
        <f>IF(ISBLANK(INDEX('Policy Characteristics'!A:A,MATCH($C842,'Policy Characteristics'!$C:$C,0))),"",INDEX('Policy Characteristics'!A:A,MATCH($C842,'Policy Characteristics'!$C:$C,0)))</f>
        <v>Industry</v>
      </c>
      <c r="B842" s="200"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1688</v>
      </c>
      <c r="F842" t="s">
        <v>1284</v>
      </c>
      <c r="G842" s="88" t="s">
        <v>1695</v>
      </c>
      <c r="H842" s="15">
        <v>2016</v>
      </c>
      <c r="I842" s="213" t="s">
        <v>43</v>
      </c>
      <c r="J842" s="202"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05">
        <f>IF(ISBLANK(INDEX('Policy Characteristics'!F:F,MATCH($C842,'Policy Characteristics'!$C:$C,0))),"",INDEX('Policy Characteristics'!F:F,MATCH($C842,'Policy Characteristics'!$C:$C,0)))</f>
        <v>0</v>
      </c>
      <c r="M842" s="205">
        <f>IF(ISBLANK(INDEX('Policy Characteristics'!G:G,MATCH($C842,'Policy Characteristics'!$C:$C,0))),"",INDEX('Policy Characteristics'!G:G,MATCH($C842,'Policy Characteristics'!$C:$C,0)))</f>
        <v>1</v>
      </c>
      <c r="N842" s="205">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75">
      <c r="A843" s="76" t="str">
        <f>IF(ISBLANK(INDEX('Policy Characteristics'!A:A,MATCH($C843,'Policy Characteristics'!$C:$C,0))),"",INDEX('Policy Characteristics'!A:A,MATCH($C843,'Policy Characteristics'!$C:$C,0)))</f>
        <v>Industry</v>
      </c>
      <c r="B843" s="200"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1824</v>
      </c>
      <c r="F843" t="s">
        <v>1284</v>
      </c>
      <c r="G843" s="88" t="s">
        <v>1824</v>
      </c>
      <c r="H843" s="15">
        <v>2017</v>
      </c>
      <c r="I843" s="213" t="s">
        <v>43</v>
      </c>
      <c r="J843" s="202"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05">
        <f>IF(ISBLANK(INDEX('Policy Characteristics'!F:F,MATCH($C843,'Policy Characteristics'!$C:$C,0))),"",INDEX('Policy Characteristics'!F:F,MATCH($C843,'Policy Characteristics'!$C:$C,0)))</f>
        <v>0</v>
      </c>
      <c r="M843" s="205">
        <f>IF(ISBLANK(INDEX('Policy Characteristics'!G:G,MATCH($C843,'Policy Characteristics'!$C:$C,0))),"",INDEX('Policy Characteristics'!G:G,MATCH($C843,'Policy Characteristics'!$C:$C,0)))</f>
        <v>1</v>
      </c>
      <c r="N843" s="205">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75">
      <c r="A844" s="76" t="str">
        <f>IF(ISBLANK(INDEX('Policy Characteristics'!A:A,MATCH($C844,'Policy Characteristics'!$C:$C,0))),"",INDEX('Policy Characteristics'!A:A,MATCH($C844,'Policy Characteristics'!$C:$C,0)))</f>
        <v>Industry</v>
      </c>
      <c r="B844" s="200"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1682</v>
      </c>
      <c r="F844" t="s">
        <v>1326</v>
      </c>
      <c r="G844" s="88" t="s">
        <v>1689</v>
      </c>
      <c r="H844" s="15">
        <v>2018</v>
      </c>
      <c r="I844" s="213" t="s">
        <v>43</v>
      </c>
      <c r="J844" s="202"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05">
        <f>IF(ISBLANK(INDEX('Policy Characteristics'!F:F,MATCH($C844,'Policy Characteristics'!$C:$C,0))),"",INDEX('Policy Characteristics'!F:F,MATCH($C844,'Policy Characteristics'!$C:$C,0)))</f>
        <v>0</v>
      </c>
      <c r="M844" s="205">
        <f>IF(ISBLANK(INDEX('Policy Characteristics'!G:G,MATCH($C844,'Policy Characteristics'!$C:$C,0))),"",INDEX('Policy Characteristics'!G:G,MATCH($C844,'Policy Characteristics'!$C:$C,0)))</f>
        <v>1</v>
      </c>
      <c r="N844" s="205">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75">
      <c r="A845" s="76" t="str">
        <f>IF(ISBLANK(INDEX('Policy Characteristics'!A:A,MATCH($C845,'Policy Characteristics'!$C:$C,0))),"",INDEX('Policy Characteristics'!A:A,MATCH($C845,'Policy Characteristics'!$C:$C,0)))</f>
        <v>Industry</v>
      </c>
      <c r="B845" s="200"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1683</v>
      </c>
      <c r="F845" t="s">
        <v>1326</v>
      </c>
      <c r="G845" s="88" t="s">
        <v>1690</v>
      </c>
      <c r="H845" s="15">
        <v>2019</v>
      </c>
      <c r="I845" s="213" t="s">
        <v>43</v>
      </c>
      <c r="J845" s="202"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05">
        <f>IF(ISBLANK(INDEX('Policy Characteristics'!F:F,MATCH($C845,'Policy Characteristics'!$C:$C,0))),"",INDEX('Policy Characteristics'!F:F,MATCH($C845,'Policy Characteristics'!$C:$C,0)))</f>
        <v>0</v>
      </c>
      <c r="M845" s="205">
        <f>IF(ISBLANK(INDEX('Policy Characteristics'!G:G,MATCH($C845,'Policy Characteristics'!$C:$C,0))),"",INDEX('Policy Characteristics'!G:G,MATCH($C845,'Policy Characteristics'!$C:$C,0)))</f>
        <v>1</v>
      </c>
      <c r="N845" s="205">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75">
      <c r="A846" s="76" t="str">
        <f>IF(ISBLANK(INDEX('Policy Characteristics'!A:A,MATCH($C846,'Policy Characteristics'!$C:$C,0))),"",INDEX('Policy Characteristics'!A:A,MATCH($C846,'Policy Characteristics'!$C:$C,0)))</f>
        <v>Industry</v>
      </c>
      <c r="B846" s="200"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1684</v>
      </c>
      <c r="F846" t="s">
        <v>1326</v>
      </c>
      <c r="G846" s="88" t="s">
        <v>1691</v>
      </c>
      <c r="H846" s="15">
        <v>2020</v>
      </c>
      <c r="I846" s="213" t="s">
        <v>43</v>
      </c>
      <c r="J846" s="202"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05">
        <f>IF(ISBLANK(INDEX('Policy Characteristics'!F:F,MATCH($C846,'Policy Characteristics'!$C:$C,0))),"",INDEX('Policy Characteristics'!F:F,MATCH($C846,'Policy Characteristics'!$C:$C,0)))</f>
        <v>0</v>
      </c>
      <c r="M846" s="205">
        <f>IF(ISBLANK(INDEX('Policy Characteristics'!G:G,MATCH($C846,'Policy Characteristics'!$C:$C,0))),"",INDEX('Policy Characteristics'!G:G,MATCH($C846,'Policy Characteristics'!$C:$C,0)))</f>
        <v>1</v>
      </c>
      <c r="N846" s="205">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75">
      <c r="A847" s="76" t="str">
        <f>IF(ISBLANK(INDEX('Policy Characteristics'!A:A,MATCH($C847,'Policy Characteristics'!$C:$C,0))),"",INDEX('Policy Characteristics'!A:A,MATCH($C847,'Policy Characteristics'!$C:$C,0)))</f>
        <v>Industry</v>
      </c>
      <c r="B847" s="200"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1685</v>
      </c>
      <c r="F847" t="s">
        <v>1326</v>
      </c>
      <c r="G847" s="88" t="s">
        <v>1692</v>
      </c>
      <c r="H847" s="15">
        <v>2021</v>
      </c>
      <c r="I847" s="213" t="s">
        <v>43</v>
      </c>
      <c r="J847" s="202"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05">
        <f>IF(ISBLANK(INDEX('Policy Characteristics'!F:F,MATCH($C847,'Policy Characteristics'!$C:$C,0))),"",INDEX('Policy Characteristics'!F:F,MATCH($C847,'Policy Characteristics'!$C:$C,0)))</f>
        <v>0</v>
      </c>
      <c r="M847" s="205">
        <f>IF(ISBLANK(INDEX('Policy Characteristics'!G:G,MATCH($C847,'Policy Characteristics'!$C:$C,0))),"",INDEX('Policy Characteristics'!G:G,MATCH($C847,'Policy Characteristics'!$C:$C,0)))</f>
        <v>1</v>
      </c>
      <c r="N847" s="205">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75">
      <c r="A848" s="76" t="str">
        <f>IF(ISBLANK(INDEX('Policy Characteristics'!A:A,MATCH($C848,'Policy Characteristics'!$C:$C,0))),"",INDEX('Policy Characteristics'!A:A,MATCH($C848,'Policy Characteristics'!$C:$C,0)))</f>
        <v>Industry</v>
      </c>
      <c r="B848" s="200"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1686</v>
      </c>
      <c r="F848" t="s">
        <v>1326</v>
      </c>
      <c r="G848" s="88" t="s">
        <v>1693</v>
      </c>
      <c r="H848" s="15">
        <v>2022</v>
      </c>
      <c r="I848" s="213" t="s">
        <v>43</v>
      </c>
      <c r="J848" s="202"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05">
        <f>IF(ISBLANK(INDEX('Policy Characteristics'!F:F,MATCH($C848,'Policy Characteristics'!$C:$C,0))),"",INDEX('Policy Characteristics'!F:F,MATCH($C848,'Policy Characteristics'!$C:$C,0)))</f>
        <v>0</v>
      </c>
      <c r="M848" s="205">
        <f>IF(ISBLANK(INDEX('Policy Characteristics'!G:G,MATCH($C848,'Policy Characteristics'!$C:$C,0))),"",INDEX('Policy Characteristics'!G:G,MATCH($C848,'Policy Characteristics'!$C:$C,0)))</f>
        <v>1</v>
      </c>
      <c r="N848" s="205">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75">
      <c r="A849" s="76" t="str">
        <f>IF(ISBLANK(INDEX('Policy Characteristics'!A:A,MATCH($C849,'Policy Characteristics'!$C:$C,0))),"",INDEX('Policy Characteristics'!A:A,MATCH($C849,'Policy Characteristics'!$C:$C,0)))</f>
        <v>Industry</v>
      </c>
      <c r="B849" s="200"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1687</v>
      </c>
      <c r="F849" t="s">
        <v>1326</v>
      </c>
      <c r="G849" s="88" t="s">
        <v>1694</v>
      </c>
      <c r="H849" s="15">
        <v>2023</v>
      </c>
      <c r="I849" s="213" t="s">
        <v>43</v>
      </c>
      <c r="J849" s="202"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05">
        <f>IF(ISBLANK(INDEX('Policy Characteristics'!F:F,MATCH($C849,'Policy Characteristics'!$C:$C,0))),"",INDEX('Policy Characteristics'!F:F,MATCH($C849,'Policy Characteristics'!$C:$C,0)))</f>
        <v>0</v>
      </c>
      <c r="M849" s="205">
        <f>IF(ISBLANK(INDEX('Policy Characteristics'!G:G,MATCH($C849,'Policy Characteristics'!$C:$C,0))),"",INDEX('Policy Characteristics'!G:G,MATCH($C849,'Policy Characteristics'!$C:$C,0)))</f>
        <v>1</v>
      </c>
      <c r="N849" s="205">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75">
      <c r="A850" s="76" t="str">
        <f>IF(ISBLANK(INDEX('Policy Characteristics'!A:A,MATCH($C850,'Policy Characteristics'!$C:$C,0))),"",INDEX('Policy Characteristics'!A:A,MATCH($C850,'Policy Characteristics'!$C:$C,0)))</f>
        <v>Industry</v>
      </c>
      <c r="B850" s="200"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1688</v>
      </c>
      <c r="F850" t="s">
        <v>1326</v>
      </c>
      <c r="G850" s="88" t="s">
        <v>1695</v>
      </c>
      <c r="H850" s="15">
        <v>2024</v>
      </c>
      <c r="I850" s="213" t="s">
        <v>43</v>
      </c>
      <c r="J850" s="202"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05">
        <f>IF(ISBLANK(INDEX('Policy Characteristics'!F:F,MATCH($C850,'Policy Characteristics'!$C:$C,0))),"",INDEX('Policy Characteristics'!F:F,MATCH($C850,'Policy Characteristics'!$C:$C,0)))</f>
        <v>0</v>
      </c>
      <c r="M850" s="205">
        <f>IF(ISBLANK(INDEX('Policy Characteristics'!G:G,MATCH($C850,'Policy Characteristics'!$C:$C,0))),"",INDEX('Policy Characteristics'!G:G,MATCH($C850,'Policy Characteristics'!$C:$C,0)))</f>
        <v>1</v>
      </c>
      <c r="N850" s="205">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75">
      <c r="A851" s="76" t="str">
        <f>IF(ISBLANK(INDEX('Policy Characteristics'!A:A,MATCH($C851,'Policy Characteristics'!$C:$C,0))),"",INDEX('Policy Characteristics'!A:A,MATCH($C851,'Policy Characteristics'!$C:$C,0)))</f>
        <v>Industry</v>
      </c>
      <c r="B851" s="200"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1824</v>
      </c>
      <c r="F851" t="s">
        <v>1326</v>
      </c>
      <c r="G851" s="88" t="s">
        <v>1824</v>
      </c>
      <c r="H851" s="15">
        <v>2025</v>
      </c>
      <c r="I851" s="213" t="s">
        <v>43</v>
      </c>
      <c r="J851" s="202"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05">
        <f>IF(ISBLANK(INDEX('Policy Characteristics'!F:F,MATCH($C851,'Policy Characteristics'!$C:$C,0))),"",INDEX('Policy Characteristics'!F:F,MATCH($C851,'Policy Characteristics'!$C:$C,0)))</f>
        <v>0</v>
      </c>
      <c r="M851" s="205">
        <f>IF(ISBLANK(INDEX('Policy Characteristics'!G:G,MATCH($C851,'Policy Characteristics'!$C:$C,0))),"",INDEX('Policy Characteristics'!G:G,MATCH($C851,'Policy Characteristics'!$C:$C,0)))</f>
        <v>1</v>
      </c>
      <c r="N851" s="205">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75">
      <c r="A852" s="76" t="str">
        <f>IF(ISBLANK(INDEX('Policy Characteristics'!A:A,MATCH($C852,'Policy Characteristics'!$C:$C,0))),"",INDEX('Policy Characteristics'!A:A,MATCH($C852,'Policy Characteristics'!$C:$C,0)))</f>
        <v>Industry</v>
      </c>
      <c r="B852" s="200"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1682</v>
      </c>
      <c r="F852" t="s">
        <v>1285</v>
      </c>
      <c r="G852" s="88" t="s">
        <v>1689</v>
      </c>
      <c r="H852" s="15">
        <v>2026</v>
      </c>
      <c r="I852" s="213" t="s">
        <v>43</v>
      </c>
      <c r="J852" s="202"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05">
        <f>IF(ISBLANK(INDEX('Policy Characteristics'!F:F,MATCH($C852,'Policy Characteristics'!$C:$C,0))),"",INDEX('Policy Characteristics'!F:F,MATCH($C852,'Policy Characteristics'!$C:$C,0)))</f>
        <v>0</v>
      </c>
      <c r="M852" s="205">
        <f>IF(ISBLANK(INDEX('Policy Characteristics'!G:G,MATCH($C852,'Policy Characteristics'!$C:$C,0))),"",INDEX('Policy Characteristics'!G:G,MATCH($C852,'Policy Characteristics'!$C:$C,0)))</f>
        <v>1</v>
      </c>
      <c r="N852" s="205">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75">
      <c r="A853" s="76" t="str">
        <f>IF(ISBLANK(INDEX('Policy Characteristics'!A:A,MATCH($C853,'Policy Characteristics'!$C:$C,0))),"",INDEX('Policy Characteristics'!A:A,MATCH($C853,'Policy Characteristics'!$C:$C,0)))</f>
        <v>Industry</v>
      </c>
      <c r="B853" s="200"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1683</v>
      </c>
      <c r="F853" t="s">
        <v>1285</v>
      </c>
      <c r="G853" s="88" t="s">
        <v>1690</v>
      </c>
      <c r="H853" s="15">
        <v>2027</v>
      </c>
      <c r="I853" s="213" t="s">
        <v>43</v>
      </c>
      <c r="J853" s="202"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05">
        <f>IF(ISBLANK(INDEX('Policy Characteristics'!F:F,MATCH($C853,'Policy Characteristics'!$C:$C,0))),"",INDEX('Policy Characteristics'!F:F,MATCH($C853,'Policy Characteristics'!$C:$C,0)))</f>
        <v>0</v>
      </c>
      <c r="M853" s="205">
        <f>IF(ISBLANK(INDEX('Policy Characteristics'!G:G,MATCH($C853,'Policy Characteristics'!$C:$C,0))),"",INDEX('Policy Characteristics'!G:G,MATCH($C853,'Policy Characteristics'!$C:$C,0)))</f>
        <v>1</v>
      </c>
      <c r="N853" s="205">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75">
      <c r="A854" s="76" t="str">
        <f>IF(ISBLANK(INDEX('Policy Characteristics'!A:A,MATCH($C854,'Policy Characteristics'!$C:$C,0))),"",INDEX('Policy Characteristics'!A:A,MATCH($C854,'Policy Characteristics'!$C:$C,0)))</f>
        <v>Industry</v>
      </c>
      <c r="B854" s="200"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1684</v>
      </c>
      <c r="F854" t="s">
        <v>1285</v>
      </c>
      <c r="G854" s="88" t="s">
        <v>1691</v>
      </c>
      <c r="H854" s="15">
        <v>2028</v>
      </c>
      <c r="I854" s="213" t="s">
        <v>43</v>
      </c>
      <c r="J854" s="202"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05">
        <f>IF(ISBLANK(INDEX('Policy Characteristics'!F:F,MATCH($C854,'Policy Characteristics'!$C:$C,0))),"",INDEX('Policy Characteristics'!F:F,MATCH($C854,'Policy Characteristics'!$C:$C,0)))</f>
        <v>0</v>
      </c>
      <c r="M854" s="205">
        <f>IF(ISBLANK(INDEX('Policy Characteristics'!G:G,MATCH($C854,'Policy Characteristics'!$C:$C,0))),"",INDEX('Policy Characteristics'!G:G,MATCH($C854,'Policy Characteristics'!$C:$C,0)))</f>
        <v>1</v>
      </c>
      <c r="N854" s="205">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75">
      <c r="A855" s="76" t="str">
        <f>IF(ISBLANK(INDEX('Policy Characteristics'!A:A,MATCH($C855,'Policy Characteristics'!$C:$C,0))),"",INDEX('Policy Characteristics'!A:A,MATCH($C855,'Policy Characteristics'!$C:$C,0)))</f>
        <v>Industry</v>
      </c>
      <c r="B855" s="200"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1685</v>
      </c>
      <c r="F855" t="s">
        <v>1285</v>
      </c>
      <c r="G855" s="88" t="s">
        <v>1692</v>
      </c>
      <c r="H855" s="15">
        <v>2029</v>
      </c>
      <c r="I855" s="213" t="s">
        <v>43</v>
      </c>
      <c r="J855" s="202"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05">
        <f>IF(ISBLANK(INDEX('Policy Characteristics'!F:F,MATCH($C855,'Policy Characteristics'!$C:$C,0))),"",INDEX('Policy Characteristics'!F:F,MATCH($C855,'Policy Characteristics'!$C:$C,0)))</f>
        <v>0</v>
      </c>
      <c r="M855" s="205">
        <f>IF(ISBLANK(INDEX('Policy Characteristics'!G:G,MATCH($C855,'Policy Characteristics'!$C:$C,0))),"",INDEX('Policy Characteristics'!G:G,MATCH($C855,'Policy Characteristics'!$C:$C,0)))</f>
        <v>1</v>
      </c>
      <c r="N855" s="205">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75">
      <c r="A856" s="76" t="str">
        <f>IF(ISBLANK(INDEX('Policy Characteristics'!A:A,MATCH($C856,'Policy Characteristics'!$C:$C,0))),"",INDEX('Policy Characteristics'!A:A,MATCH($C856,'Policy Characteristics'!$C:$C,0)))</f>
        <v>Industry</v>
      </c>
      <c r="B856" s="200"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1686</v>
      </c>
      <c r="F856" t="s">
        <v>1285</v>
      </c>
      <c r="G856" s="88" t="s">
        <v>1693</v>
      </c>
      <c r="H856" s="15">
        <v>2030</v>
      </c>
      <c r="I856" s="213" t="s">
        <v>43</v>
      </c>
      <c r="J856" s="202"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05">
        <f>IF(ISBLANK(INDEX('Policy Characteristics'!F:F,MATCH($C856,'Policy Characteristics'!$C:$C,0))),"",INDEX('Policy Characteristics'!F:F,MATCH($C856,'Policy Characteristics'!$C:$C,0)))</f>
        <v>0</v>
      </c>
      <c r="M856" s="205">
        <f>IF(ISBLANK(INDEX('Policy Characteristics'!G:G,MATCH($C856,'Policy Characteristics'!$C:$C,0))),"",INDEX('Policy Characteristics'!G:G,MATCH($C856,'Policy Characteristics'!$C:$C,0)))</f>
        <v>1</v>
      </c>
      <c r="N856" s="205">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75">
      <c r="A857" s="76" t="str">
        <f>IF(ISBLANK(INDEX('Policy Characteristics'!A:A,MATCH($C857,'Policy Characteristics'!$C:$C,0))),"",INDEX('Policy Characteristics'!A:A,MATCH($C857,'Policy Characteristics'!$C:$C,0)))</f>
        <v>Industry</v>
      </c>
      <c r="B857" s="200"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1687</v>
      </c>
      <c r="F857" t="s">
        <v>1285</v>
      </c>
      <c r="G857" s="88" t="s">
        <v>1694</v>
      </c>
      <c r="H857" s="15">
        <v>2031</v>
      </c>
      <c r="I857" s="213" t="s">
        <v>43</v>
      </c>
      <c r="J857" s="202"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05">
        <f>IF(ISBLANK(INDEX('Policy Characteristics'!F:F,MATCH($C857,'Policy Characteristics'!$C:$C,0))),"",INDEX('Policy Characteristics'!F:F,MATCH($C857,'Policy Characteristics'!$C:$C,0)))</f>
        <v>0</v>
      </c>
      <c r="M857" s="205">
        <f>IF(ISBLANK(INDEX('Policy Characteristics'!G:G,MATCH($C857,'Policy Characteristics'!$C:$C,0))),"",INDEX('Policy Characteristics'!G:G,MATCH($C857,'Policy Characteristics'!$C:$C,0)))</f>
        <v>1</v>
      </c>
      <c r="N857" s="205">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75">
      <c r="A858" s="76" t="str">
        <f>IF(ISBLANK(INDEX('Policy Characteristics'!A:A,MATCH($C858,'Policy Characteristics'!$C:$C,0))),"",INDEX('Policy Characteristics'!A:A,MATCH($C858,'Policy Characteristics'!$C:$C,0)))</f>
        <v>Industry</v>
      </c>
      <c r="B858" s="200"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1688</v>
      </c>
      <c r="F858" t="s">
        <v>1285</v>
      </c>
      <c r="G858" s="88" t="s">
        <v>1695</v>
      </c>
      <c r="H858" s="15">
        <v>2032</v>
      </c>
      <c r="I858" s="213" t="s">
        <v>43</v>
      </c>
      <c r="J858" s="202"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05">
        <f>IF(ISBLANK(INDEX('Policy Characteristics'!F:F,MATCH($C858,'Policy Characteristics'!$C:$C,0))),"",INDEX('Policy Characteristics'!F:F,MATCH($C858,'Policy Characteristics'!$C:$C,0)))</f>
        <v>0</v>
      </c>
      <c r="M858" s="205">
        <f>IF(ISBLANK(INDEX('Policy Characteristics'!G:G,MATCH($C858,'Policy Characteristics'!$C:$C,0))),"",INDEX('Policy Characteristics'!G:G,MATCH($C858,'Policy Characteristics'!$C:$C,0)))</f>
        <v>1</v>
      </c>
      <c r="N858" s="205">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75">
      <c r="A859" s="76" t="str">
        <f>IF(ISBLANK(INDEX('Policy Characteristics'!A:A,MATCH($C859,'Policy Characteristics'!$C:$C,0))),"",INDEX('Policy Characteristics'!A:A,MATCH($C859,'Policy Characteristics'!$C:$C,0)))</f>
        <v>Industry</v>
      </c>
      <c r="B859" s="200"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1824</v>
      </c>
      <c r="F859" t="s">
        <v>1285</v>
      </c>
      <c r="G859" s="88" t="s">
        <v>1824</v>
      </c>
      <c r="H859" s="15">
        <v>2033</v>
      </c>
      <c r="I859" s="213" t="s">
        <v>43</v>
      </c>
      <c r="J859" s="202"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05">
        <f>IF(ISBLANK(INDEX('Policy Characteristics'!F:F,MATCH($C859,'Policy Characteristics'!$C:$C,0))),"",INDEX('Policy Characteristics'!F:F,MATCH($C859,'Policy Characteristics'!$C:$C,0)))</f>
        <v>0</v>
      </c>
      <c r="M859" s="205">
        <f>IF(ISBLANK(INDEX('Policy Characteristics'!G:G,MATCH($C859,'Policy Characteristics'!$C:$C,0))),"",INDEX('Policy Characteristics'!G:G,MATCH($C859,'Policy Characteristics'!$C:$C,0)))</f>
        <v>1</v>
      </c>
      <c r="N859" s="205">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75">
      <c r="A860" s="76" t="str">
        <f>IF(ISBLANK(INDEX('Policy Characteristics'!A:A,MATCH($C860,'Policy Characteristics'!$C:$C,0))),"",INDEX('Policy Characteristics'!A:A,MATCH($C860,'Policy Characteristics'!$C:$C,0)))</f>
        <v>Industry</v>
      </c>
      <c r="B860" s="200" t="str">
        <f>IF(ISBLANK(INDEX('Policy Characteristics'!B:B,MATCH($C860,'Policy Characteristics'!$C:$C,0))),"",INDEX('Policy Characteristics'!B:B,MATCH($C860,'Policy Characteristics'!$C:$C,0)))</f>
        <v>F-Gas Substitution</v>
      </c>
      <c r="C860" s="143" t="s">
        <v>1016</v>
      </c>
      <c r="D860" s="78"/>
      <c r="E860" s="78"/>
      <c r="F860" s="78"/>
      <c r="G860" s="78"/>
      <c r="H860" s="80">
        <v>58</v>
      </c>
      <c r="I860" s="213" t="s">
        <v>43</v>
      </c>
      <c r="J860" s="202"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05">
        <f>IF(ISBLANK(INDEX('Policy Characteristics'!F:F,MATCH($C860,'Policy Characteristics'!$C:$C,0))),"",INDEX('Policy Characteristics'!F:F,MATCH($C860,'Policy Characteristics'!$C:$C,0)))</f>
        <v>0</v>
      </c>
      <c r="M860" s="205">
        <f>IF(ISBLANK(INDEX('Policy Characteristics'!G:G,MATCH($C860,'Policy Characteristics'!$C:$C,0))),"",INDEX('Policy Characteristics'!G:G,MATCH($C860,'Policy Characteristics'!$C:$C,0)))</f>
        <v>1</v>
      </c>
      <c r="N860" s="205">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75">
      <c r="A861" s="76" t="str">
        <f>IF(ISBLANK(INDEX('Policy Characteristics'!A:A,MATCH($C861,'Policy Characteristics'!$C:$C,0))),"",INDEX('Policy Characteristics'!A:A,MATCH($C861,'Policy Characteristics'!$C:$C,0)))</f>
        <v>Industry</v>
      </c>
      <c r="B861" s="200" t="str">
        <f>IF(ISBLANK(INDEX('Policy Characteristics'!B:B,MATCH($C861,'Policy Characteristics'!$C:$C,0))),"",INDEX('Policy Characteristics'!B:B,MATCH($C861,'Policy Characteristics'!$C:$C,0)))</f>
        <v>F-Gas Destruction</v>
      </c>
      <c r="C861" s="143" t="s">
        <v>1017</v>
      </c>
      <c r="D861" s="78"/>
      <c r="E861" s="78"/>
      <c r="F861" s="78"/>
      <c r="G861" s="78"/>
      <c r="H861" s="80">
        <v>510</v>
      </c>
      <c r="I861" s="213" t="s">
        <v>43</v>
      </c>
      <c r="J861" s="202"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05">
        <f>IF(ISBLANK(INDEX('Policy Characteristics'!F:F,MATCH($C861,'Policy Characteristics'!$C:$C,0))),"",INDEX('Policy Characteristics'!F:F,MATCH($C861,'Policy Characteristics'!$C:$C,0)))</f>
        <v>0</v>
      </c>
      <c r="M861" s="205">
        <f>IF(ISBLANK(INDEX('Policy Characteristics'!G:G,MATCH($C861,'Policy Characteristics'!$C:$C,0))),"",INDEX('Policy Characteristics'!G:G,MATCH($C861,'Policy Characteristics'!$C:$C,0)))</f>
        <v>1</v>
      </c>
      <c r="N861" s="205">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75">
      <c r="A862" s="76" t="str">
        <f>IF(ISBLANK(INDEX('Policy Characteristics'!A:A,MATCH($C862,'Policy Characteristics'!$C:$C,0))),"",INDEX('Policy Characteristics'!A:A,MATCH($C862,'Policy Characteristics'!$C:$C,0)))</f>
        <v>Industry</v>
      </c>
      <c r="B862" s="200" t="str">
        <f>IF(ISBLANK(INDEX('Policy Characteristics'!B:B,MATCH($C862,'Policy Characteristics'!$C:$C,0))),"",INDEX('Policy Characteristics'!B:B,MATCH($C862,'Policy Characteristics'!$C:$C,0)))</f>
        <v>F-Gas Recovery</v>
      </c>
      <c r="C862" s="143" t="s">
        <v>1018</v>
      </c>
      <c r="D862" s="78"/>
      <c r="E862" s="78"/>
      <c r="F862" s="78"/>
      <c r="G862" s="78"/>
      <c r="H862" s="80">
        <v>511</v>
      </c>
      <c r="I862" s="213" t="s">
        <v>43</v>
      </c>
      <c r="J862" s="202"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05">
        <f>IF(ISBLANK(INDEX('Policy Characteristics'!F:F,MATCH($C862,'Policy Characteristics'!$C:$C,0))),"",INDEX('Policy Characteristics'!F:F,MATCH($C862,'Policy Characteristics'!$C:$C,0)))</f>
        <v>0</v>
      </c>
      <c r="M862" s="205">
        <f>IF(ISBLANK(INDEX('Policy Characteristics'!G:G,MATCH($C862,'Policy Characteristics'!$C:$C,0))),"",INDEX('Policy Characteristics'!G:G,MATCH($C862,'Policy Characteristics'!$C:$C,0)))</f>
        <v>1</v>
      </c>
      <c r="N862" s="205">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75">
      <c r="A863" s="76" t="str">
        <f>IF(ISBLANK(INDEX('Policy Characteristics'!A:A,MATCH($C863,'Policy Characteristics'!$C:$C,0))),"",INDEX('Policy Characteristics'!A:A,MATCH($C863,'Policy Characteristics'!$C:$C,0)))</f>
        <v>Industry</v>
      </c>
      <c r="B863" s="200"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13" t="s">
        <v>43</v>
      </c>
      <c r="J863" s="202"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05">
        <f>IF(ISBLANK(INDEX('Policy Characteristics'!F:F,MATCH($C863,'Policy Characteristics'!$C:$C,0))),"",INDEX('Policy Characteristics'!F:F,MATCH($C863,'Policy Characteristics'!$C:$C,0)))</f>
        <v>0</v>
      </c>
      <c r="M863" s="205">
        <f>IF(ISBLANK(INDEX('Policy Characteristics'!G:G,MATCH($C863,'Policy Characteristics'!$C:$C,0))),"",INDEX('Policy Characteristics'!G:G,MATCH($C863,'Policy Characteristics'!$C:$C,0)))</f>
        <v>1</v>
      </c>
      <c r="N863" s="205">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75">
      <c r="A864" s="76" t="str">
        <f>IF(ISBLANK(INDEX('Policy Characteristics'!A:A,MATCH($C864,'Policy Characteristics'!$C:$C,0))),"",INDEX('Policy Characteristics'!A:A,MATCH($C864,'Policy Characteristics'!$C:$C,0)))</f>
        <v>Industry</v>
      </c>
      <c r="B864" s="200"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13" t="s">
        <v>43</v>
      </c>
      <c r="J864" s="202"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05">
        <f>IF(ISBLANK(INDEX('Policy Characteristics'!F:F,MATCH($C864,'Policy Characteristics'!$C:$C,0))),"",INDEX('Policy Characteristics'!F:F,MATCH($C864,'Policy Characteristics'!$C:$C,0)))</f>
        <v>0</v>
      </c>
      <c r="M864" s="205">
        <f>IF(ISBLANK(INDEX('Policy Characteristics'!G:G,MATCH($C864,'Policy Characteristics'!$C:$C,0))),"",INDEX('Policy Characteristics'!G:G,MATCH($C864,'Policy Characteristics'!$C:$C,0)))</f>
        <v>1</v>
      </c>
      <c r="N864" s="205">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75">
      <c r="A865" s="76" t="str">
        <f>IF(ISBLANK(INDEX('Policy Characteristics'!A:A,MATCH($C865,'Policy Characteristics'!$C:$C,0))),"",INDEX('Policy Characteristics'!A:A,MATCH($C865,'Policy Characteristics'!$C:$C,0)))</f>
        <v>Industry</v>
      </c>
      <c r="B865" s="200" t="str">
        <f>IF(ISBLANK(INDEX('Policy Characteristics'!B:B,MATCH($C865,'Policy Characteristics'!$C:$C,0))),"",INDEX('Policy Characteristics'!B:B,MATCH($C865,'Policy Characteristics'!$C:$C,0)))</f>
        <v>Feedstock Shifting</v>
      </c>
      <c r="C865" t="s">
        <v>1925</v>
      </c>
      <c r="D865" s="88" t="s">
        <v>1300</v>
      </c>
      <c r="E865" s="88" t="s">
        <v>642</v>
      </c>
      <c r="F865" t="s">
        <v>1325</v>
      </c>
      <c r="G865" s="88" t="s">
        <v>648</v>
      </c>
      <c r="H865" s="80">
        <v>2460</v>
      </c>
      <c r="I865" s="213" t="s">
        <v>44</v>
      </c>
      <c r="J865" s="202"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05">
        <f>IF(ISBLANK(INDEX('Policy Characteristics'!F:F,MATCH($C865,'Policy Characteristics'!$C:$C,0))),"",INDEX('Policy Characteristics'!F:F,MATCH($C865,'Policy Characteristics'!$C:$C,0)))</f>
        <v>0</v>
      </c>
      <c r="M865" s="205">
        <f>IF(ISBLANK(INDEX('Policy Characteristics'!G:G,MATCH($C865,'Policy Characteristics'!$C:$C,0))),"",INDEX('Policy Characteristics'!G:G,MATCH($C865,'Policy Characteristics'!$C:$C,0)))</f>
        <v>1</v>
      </c>
      <c r="N865" s="205">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75">
      <c r="A866" s="76" t="str">
        <f>IF(ISBLANK(INDEX('Policy Characteristics'!A:A,MATCH($C866,'Policy Characteristics'!$C:$C,0))),"",INDEX('Policy Characteristics'!A:A,MATCH($C866,'Policy Characteristics'!$C:$C,0)))</f>
        <v>Industry</v>
      </c>
      <c r="B866" s="200"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13" t="s">
        <v>44</v>
      </c>
      <c r="J866" s="202"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05">
        <f>IF(ISBLANK(INDEX('Policy Characteristics'!F:F,MATCH($C866,'Policy Characteristics'!$C:$C,0))),"",INDEX('Policy Characteristics'!F:F,MATCH($C866,'Policy Characteristics'!$C:$C,0)))</f>
        <v>0</v>
      </c>
      <c r="M866" s="205">
        <f>IF(ISBLANK(INDEX('Policy Characteristics'!G:G,MATCH($C866,'Policy Characteristics'!$C:$C,0))),"",INDEX('Policy Characteristics'!G:G,MATCH($C866,'Policy Characteristics'!$C:$C,0)))</f>
        <v>1</v>
      </c>
      <c r="N866" s="205">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75">
      <c r="A867" s="76" t="str">
        <f>IF(ISBLANK(INDEX('Policy Characteristics'!A:A,MATCH($C867,'Policy Characteristics'!$C:$C,0))),"",INDEX('Policy Characteristics'!A:A,MATCH($C867,'Policy Characteristics'!$C:$C,0)))</f>
        <v>Industry</v>
      </c>
      <c r="B867" s="200"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13" t="s">
        <v>44</v>
      </c>
      <c r="J867" s="202"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05">
        <f>IF(ISBLANK(INDEX('Policy Characteristics'!F:F,MATCH($C867,'Policy Characteristics'!$C:$C,0))),"",INDEX('Policy Characteristics'!F:F,MATCH($C867,'Policy Characteristics'!$C:$C,0)))</f>
        <v>0</v>
      </c>
      <c r="M867" s="205">
        <f>IF(ISBLANK(INDEX('Policy Characteristics'!G:G,MATCH($C867,'Policy Characteristics'!$C:$C,0))),"",INDEX('Policy Characteristics'!G:G,MATCH($C867,'Policy Characteristics'!$C:$C,0)))</f>
        <v>1</v>
      </c>
      <c r="N867" s="205">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75">
      <c r="A868" s="76" t="str">
        <f>IF(ISBLANK(INDEX('Policy Characteristics'!A:A,MATCH($C868,'Policy Characteristics'!$C:$C,0))),"",INDEX('Policy Characteristics'!A:A,MATCH($C868,'Policy Characteristics'!$C:$C,0)))</f>
        <v>Industry</v>
      </c>
      <c r="B868" s="200"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13" t="s">
        <v>44</v>
      </c>
      <c r="J868" s="202"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05">
        <f>IF(ISBLANK(INDEX('Policy Characteristics'!F:F,MATCH($C868,'Policy Characteristics'!$C:$C,0))),"",INDEX('Policy Characteristics'!F:F,MATCH($C868,'Policy Characteristics'!$C:$C,0)))</f>
        <v>0</v>
      </c>
      <c r="M868" s="205">
        <f>IF(ISBLANK(INDEX('Policy Characteristics'!G:G,MATCH($C868,'Policy Characteristics'!$C:$C,0))),"",INDEX('Policy Characteristics'!G:G,MATCH($C868,'Policy Characteristics'!$C:$C,0)))</f>
        <v>1</v>
      </c>
      <c r="N868" s="205">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75">
      <c r="A869" s="76" t="str">
        <f>IF(ISBLANK(INDEX('Policy Characteristics'!A:A,MATCH($C869,'Policy Characteristics'!$C:$C,0))),"",INDEX('Policy Characteristics'!A:A,MATCH($C869,'Policy Characteristics'!$C:$C,0)))</f>
        <v>Industry</v>
      </c>
      <c r="B869" s="200"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13" t="s">
        <v>44</v>
      </c>
      <c r="J869" s="202"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05">
        <f>IF(ISBLANK(INDEX('Policy Characteristics'!F:F,MATCH($C869,'Policy Characteristics'!$C:$C,0))),"",INDEX('Policy Characteristics'!F:F,MATCH($C869,'Policy Characteristics'!$C:$C,0)))</f>
        <v>0</v>
      </c>
      <c r="M869" s="205">
        <f>IF(ISBLANK(INDEX('Policy Characteristics'!G:G,MATCH($C869,'Policy Characteristics'!$C:$C,0))),"",INDEX('Policy Characteristics'!G:G,MATCH($C869,'Policy Characteristics'!$C:$C,0)))</f>
        <v>1</v>
      </c>
      <c r="N869" s="205">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75">
      <c r="A870" s="76" t="str">
        <f>IF(ISBLANK(INDEX('Policy Characteristics'!A:A,MATCH($C870,'Policy Characteristics'!$C:$C,0))),"",INDEX('Policy Characteristics'!A:A,MATCH($C870,'Policy Characteristics'!$C:$C,0)))</f>
        <v>Industry</v>
      </c>
      <c r="B870" s="200"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13" t="s">
        <v>44</v>
      </c>
      <c r="J870" s="202"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05">
        <f>IF(ISBLANK(INDEX('Policy Characteristics'!F:F,MATCH($C870,'Policy Characteristics'!$C:$C,0))),"",INDEX('Policy Characteristics'!F:F,MATCH($C870,'Policy Characteristics'!$C:$C,0)))</f>
        <v>0</v>
      </c>
      <c r="M870" s="205">
        <f>IF(ISBLANK(INDEX('Policy Characteristics'!G:G,MATCH($C870,'Policy Characteristics'!$C:$C,0))),"",INDEX('Policy Characteristics'!G:G,MATCH($C870,'Policy Characteristics'!$C:$C,0)))</f>
        <v>1</v>
      </c>
      <c r="N870" s="205">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75">
      <c r="A871" s="76" t="str">
        <f>IF(ISBLANK(INDEX('Policy Characteristics'!A:A,MATCH($C871,'Policy Characteristics'!$C:$C,0))),"",INDEX('Policy Characteristics'!A:A,MATCH($C871,'Policy Characteristics'!$C:$C,0)))</f>
        <v>Industry</v>
      </c>
      <c r="B871" s="200"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13" t="s">
        <v>44</v>
      </c>
      <c r="J871" s="202"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05">
        <f>IF(ISBLANK(INDEX('Policy Characteristics'!F:F,MATCH($C871,'Policy Characteristics'!$C:$C,0))),"",INDEX('Policy Characteristics'!F:F,MATCH($C871,'Policy Characteristics'!$C:$C,0)))</f>
        <v>0</v>
      </c>
      <c r="M871" s="205">
        <f>IF(ISBLANK(INDEX('Policy Characteristics'!G:G,MATCH($C871,'Policy Characteristics'!$C:$C,0))),"",INDEX('Policy Characteristics'!G:G,MATCH($C871,'Policy Characteristics'!$C:$C,0)))</f>
        <v>1</v>
      </c>
      <c r="N871" s="205">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75">
      <c r="A872" s="76" t="str">
        <f>IF(ISBLANK(INDEX('Policy Characteristics'!A:A,MATCH($C872,'Policy Characteristics'!$C:$C,0))),"",INDEX('Policy Characteristics'!A:A,MATCH($C872,'Policy Characteristics'!$C:$C,0)))</f>
        <v>Industry</v>
      </c>
      <c r="B872" s="200"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13" t="s">
        <v>44</v>
      </c>
      <c r="J872" s="202"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05">
        <f>IF(ISBLANK(INDEX('Policy Characteristics'!F:F,MATCH($C872,'Policy Characteristics'!$C:$C,0))),"",INDEX('Policy Characteristics'!F:F,MATCH($C872,'Policy Characteristics'!$C:$C,0)))</f>
        <v>0</v>
      </c>
      <c r="M872" s="205">
        <f>IF(ISBLANK(INDEX('Policy Characteristics'!G:G,MATCH($C872,'Policy Characteristics'!$C:$C,0))),"",INDEX('Policy Characteristics'!G:G,MATCH($C872,'Policy Characteristics'!$C:$C,0)))</f>
        <v>1</v>
      </c>
      <c r="N872" s="205">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75">
      <c r="A873" s="76" t="str">
        <f>IF(ISBLANK(INDEX('Policy Characteristics'!A:A,MATCH($C873,'Policy Characteristics'!$C:$C,0))),"",INDEX('Policy Characteristics'!A:A,MATCH($C873,'Policy Characteristics'!$C:$C,0)))</f>
        <v>Industry</v>
      </c>
      <c r="B873" s="200"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13" t="s">
        <v>44</v>
      </c>
      <c r="J873" s="202"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05">
        <f>IF(ISBLANK(INDEX('Policy Characteristics'!F:F,MATCH($C873,'Policy Characteristics'!$C:$C,0))),"",INDEX('Policy Characteristics'!F:F,MATCH($C873,'Policy Characteristics'!$C:$C,0)))</f>
        <v>0</v>
      </c>
      <c r="M873" s="205">
        <f>IF(ISBLANK(INDEX('Policy Characteristics'!G:G,MATCH($C873,'Policy Characteristics'!$C:$C,0))),"",INDEX('Policy Characteristics'!G:G,MATCH($C873,'Policy Characteristics'!$C:$C,0)))</f>
        <v>1</v>
      </c>
      <c r="N873" s="205">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75">
      <c r="A874" s="76" t="str">
        <f>IF(ISBLANK(INDEX('Policy Characteristics'!A:A,MATCH($C874,'Policy Characteristics'!$C:$C,0))),"",INDEX('Policy Characteristics'!A:A,MATCH($C874,'Policy Characteristics'!$C:$C,0)))</f>
        <v>Industry</v>
      </c>
      <c r="B874" s="200"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13" t="s">
        <v>44</v>
      </c>
      <c r="J874" s="202"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05">
        <f>IF(ISBLANK(INDEX('Policy Characteristics'!F:F,MATCH($C874,'Policy Characteristics'!$C:$C,0))),"",INDEX('Policy Characteristics'!F:F,MATCH($C874,'Policy Characteristics'!$C:$C,0)))</f>
        <v>0</v>
      </c>
      <c r="M874" s="205">
        <f>IF(ISBLANK(INDEX('Policy Characteristics'!G:G,MATCH($C874,'Policy Characteristics'!$C:$C,0))),"",INDEX('Policy Characteristics'!G:G,MATCH($C874,'Policy Characteristics'!$C:$C,0)))</f>
        <v>1</v>
      </c>
      <c r="N874" s="205">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75">
      <c r="A875" s="76" t="str">
        <f>IF(ISBLANK(INDEX('Policy Characteristics'!A:A,MATCH($C875,'Policy Characteristics'!$C:$C,0))),"",INDEX('Policy Characteristics'!A:A,MATCH($C875,'Policy Characteristics'!$C:$C,0)))</f>
        <v>Industry</v>
      </c>
      <c r="B875" s="200"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13" t="s">
        <v>44</v>
      </c>
      <c r="J875" s="202"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05">
        <f>IF(ISBLANK(INDEX('Policy Characteristics'!F:F,MATCH($C875,'Policy Characteristics'!$C:$C,0))),"",INDEX('Policy Characteristics'!F:F,MATCH($C875,'Policy Characteristics'!$C:$C,0)))</f>
        <v>0</v>
      </c>
      <c r="M875" s="205">
        <f>IF(ISBLANK(INDEX('Policy Characteristics'!G:G,MATCH($C875,'Policy Characteristics'!$C:$C,0))),"",INDEX('Policy Characteristics'!G:G,MATCH($C875,'Policy Characteristics'!$C:$C,0)))</f>
        <v>1</v>
      </c>
      <c r="N875" s="205">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75">
      <c r="A876" s="76" t="str">
        <f>IF(ISBLANK(INDEX('Policy Characteristics'!A:A,MATCH($C876,'Policy Characteristics'!$C:$C,0))),"",INDEX('Policy Characteristics'!A:A,MATCH($C876,'Policy Characteristics'!$C:$C,0)))</f>
        <v>Industry</v>
      </c>
      <c r="B876" s="200"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13" t="s">
        <v>44</v>
      </c>
      <c r="J876" s="202"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05">
        <f>IF(ISBLANK(INDEX('Policy Characteristics'!F:F,MATCH($C876,'Policy Characteristics'!$C:$C,0))),"",INDEX('Policy Characteristics'!F:F,MATCH($C876,'Policy Characteristics'!$C:$C,0)))</f>
        <v>0</v>
      </c>
      <c r="M876" s="205">
        <f>IF(ISBLANK(INDEX('Policy Characteristics'!G:G,MATCH($C876,'Policy Characteristics'!$C:$C,0))),"",INDEX('Policy Characteristics'!G:G,MATCH($C876,'Policy Characteristics'!$C:$C,0)))</f>
        <v>1</v>
      </c>
      <c r="N876" s="205">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75">
      <c r="A877" s="76" t="str">
        <f>IF(ISBLANK(INDEX('Policy Characteristics'!A:A,MATCH($C877,'Policy Characteristics'!$C:$C,0))),"",INDEX('Policy Characteristics'!A:A,MATCH($C877,'Policy Characteristics'!$C:$C,0)))</f>
        <v>Industry</v>
      </c>
      <c r="B877" s="200"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13" t="s">
        <v>44</v>
      </c>
      <c r="J877" s="202"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05">
        <f>IF(ISBLANK(INDEX('Policy Characteristics'!F:F,MATCH($C877,'Policy Characteristics'!$C:$C,0))),"",INDEX('Policy Characteristics'!F:F,MATCH($C877,'Policy Characteristics'!$C:$C,0)))</f>
        <v>0</v>
      </c>
      <c r="M877" s="205">
        <f>IF(ISBLANK(INDEX('Policy Characteristics'!G:G,MATCH($C877,'Policy Characteristics'!$C:$C,0))),"",INDEX('Policy Characteristics'!G:G,MATCH($C877,'Policy Characteristics'!$C:$C,0)))</f>
        <v>1</v>
      </c>
      <c r="N877" s="205">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75">
      <c r="A878" s="76" t="str">
        <f>IF(ISBLANK(INDEX('Policy Characteristics'!A:A,MATCH($C878,'Policy Characteristics'!$C:$C,0))),"",INDEX('Policy Characteristics'!A:A,MATCH($C878,'Policy Characteristics'!$C:$C,0)))</f>
        <v>Industry</v>
      </c>
      <c r="B878" s="200"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13" t="s">
        <v>44</v>
      </c>
      <c r="J878" s="202"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05">
        <f>IF(ISBLANK(INDEX('Policy Characteristics'!F:F,MATCH($C878,'Policy Characteristics'!$C:$C,0))),"",INDEX('Policy Characteristics'!F:F,MATCH($C878,'Policy Characteristics'!$C:$C,0)))</f>
        <v>0</v>
      </c>
      <c r="M878" s="205">
        <f>IF(ISBLANK(INDEX('Policy Characteristics'!G:G,MATCH($C878,'Policy Characteristics'!$C:$C,0))),"",INDEX('Policy Characteristics'!G:G,MATCH($C878,'Policy Characteristics'!$C:$C,0)))</f>
        <v>1</v>
      </c>
      <c r="N878" s="205">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75">
      <c r="A879" s="76" t="str">
        <f>IF(ISBLANK(INDEX('Policy Characteristics'!A:A,MATCH($C879,'Policy Characteristics'!$C:$C,0))),"",INDEX('Policy Characteristics'!A:A,MATCH($C879,'Policy Characteristics'!$C:$C,0)))</f>
        <v>Industry</v>
      </c>
      <c r="B879" s="200"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13" t="s">
        <v>44</v>
      </c>
      <c r="J879" s="202"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05">
        <f>IF(ISBLANK(INDEX('Policy Characteristics'!F:F,MATCH($C879,'Policy Characteristics'!$C:$C,0))),"",INDEX('Policy Characteristics'!F:F,MATCH($C879,'Policy Characteristics'!$C:$C,0)))</f>
        <v>0</v>
      </c>
      <c r="M879" s="205">
        <f>IF(ISBLANK(INDEX('Policy Characteristics'!G:G,MATCH($C879,'Policy Characteristics'!$C:$C,0))),"",INDEX('Policy Characteristics'!G:G,MATCH($C879,'Policy Characteristics'!$C:$C,0)))</f>
        <v>1</v>
      </c>
      <c r="N879" s="205">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75">
      <c r="A880" s="76" t="str">
        <f>IF(ISBLANK(INDEX('Policy Characteristics'!A:A,MATCH($C880,'Policy Characteristics'!$C:$C,0))),"",INDEX('Policy Characteristics'!A:A,MATCH($C880,'Policy Characteristics'!$C:$C,0)))</f>
        <v>Industry</v>
      </c>
      <c r="B880" s="200"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13" t="s">
        <v>44</v>
      </c>
      <c r="J880" s="202"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05">
        <f>IF(ISBLANK(INDEX('Policy Characteristics'!F:F,MATCH($C880,'Policy Characteristics'!$C:$C,0))),"",INDEX('Policy Characteristics'!F:F,MATCH($C880,'Policy Characteristics'!$C:$C,0)))</f>
        <v>0</v>
      </c>
      <c r="M880" s="205">
        <f>IF(ISBLANK(INDEX('Policy Characteristics'!G:G,MATCH($C880,'Policy Characteristics'!$C:$C,0))),"",INDEX('Policy Characteristics'!G:G,MATCH($C880,'Policy Characteristics'!$C:$C,0)))</f>
        <v>1</v>
      </c>
      <c r="N880" s="205">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75">
      <c r="A881" s="76" t="str">
        <f>IF(ISBLANK(INDEX('Policy Characteristics'!A:A,MATCH($C881,'Policy Characteristics'!$C:$C,0))),"",INDEX('Policy Characteristics'!A:A,MATCH($C881,'Policy Characteristics'!$C:$C,0)))</f>
        <v>Industry</v>
      </c>
      <c r="B881" s="200"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13" t="s">
        <v>44</v>
      </c>
      <c r="J881" s="202"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05">
        <f>IF(ISBLANK(INDEX('Policy Characteristics'!F:F,MATCH($C881,'Policy Characteristics'!$C:$C,0))),"",INDEX('Policy Characteristics'!F:F,MATCH($C881,'Policy Characteristics'!$C:$C,0)))</f>
        <v>0</v>
      </c>
      <c r="M881" s="205">
        <f>IF(ISBLANK(INDEX('Policy Characteristics'!G:G,MATCH($C881,'Policy Characteristics'!$C:$C,0))),"",INDEX('Policy Characteristics'!G:G,MATCH($C881,'Policy Characteristics'!$C:$C,0)))</f>
        <v>1</v>
      </c>
      <c r="N881" s="205">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75">
      <c r="A882" s="76" t="str">
        <f>IF(ISBLANK(INDEX('Policy Characteristics'!A:A,MATCH($C882,'Policy Characteristics'!$C:$C,0))),"",INDEX('Policy Characteristics'!A:A,MATCH($C882,'Policy Characteristics'!$C:$C,0)))</f>
        <v>Industry</v>
      </c>
      <c r="B882" s="200"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13" t="s">
        <v>44</v>
      </c>
      <c r="J882" s="202"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05">
        <f>IF(ISBLANK(INDEX('Policy Characteristics'!F:F,MATCH($C882,'Policy Characteristics'!$C:$C,0))),"",INDEX('Policy Characteristics'!F:F,MATCH($C882,'Policy Characteristics'!$C:$C,0)))</f>
        <v>0</v>
      </c>
      <c r="M882" s="205">
        <f>IF(ISBLANK(INDEX('Policy Characteristics'!G:G,MATCH($C882,'Policy Characteristics'!$C:$C,0))),"",INDEX('Policy Characteristics'!G:G,MATCH($C882,'Policy Characteristics'!$C:$C,0)))</f>
        <v>1</v>
      </c>
      <c r="N882" s="205">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75">
      <c r="A883" s="76" t="str">
        <f>IF(ISBLANK(INDEX('Policy Characteristics'!A:A,MATCH($C883,'Policy Characteristics'!$C:$C,0))),"",INDEX('Policy Characteristics'!A:A,MATCH($C883,'Policy Characteristics'!$C:$C,0)))</f>
        <v>Industry</v>
      </c>
      <c r="B883" s="200"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13" t="s">
        <v>44</v>
      </c>
      <c r="J883" s="202"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05">
        <f>IF(ISBLANK(INDEX('Policy Characteristics'!F:F,MATCH($C883,'Policy Characteristics'!$C:$C,0))),"",INDEX('Policy Characteristics'!F:F,MATCH($C883,'Policy Characteristics'!$C:$C,0)))</f>
        <v>0</v>
      </c>
      <c r="M883" s="205">
        <f>IF(ISBLANK(INDEX('Policy Characteristics'!G:G,MATCH($C883,'Policy Characteristics'!$C:$C,0))),"",INDEX('Policy Characteristics'!G:G,MATCH($C883,'Policy Characteristics'!$C:$C,0)))</f>
        <v>1</v>
      </c>
      <c r="N883" s="205">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75">
      <c r="A884" s="76" t="str">
        <f>IF(ISBLANK(INDEX('Policy Characteristics'!A:A,MATCH($C884,'Policy Characteristics'!$C:$C,0))),"",INDEX('Policy Characteristics'!A:A,MATCH($C884,'Policy Characteristics'!$C:$C,0)))</f>
        <v>Industry</v>
      </c>
      <c r="B884" s="200"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13" t="s">
        <v>44</v>
      </c>
      <c r="J884" s="202"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05">
        <f>IF(ISBLANK(INDEX('Policy Characteristics'!F:F,MATCH($C884,'Policy Characteristics'!$C:$C,0))),"",INDEX('Policy Characteristics'!F:F,MATCH($C884,'Policy Characteristics'!$C:$C,0)))</f>
        <v>0</v>
      </c>
      <c r="M884" s="205">
        <f>IF(ISBLANK(INDEX('Policy Characteristics'!G:G,MATCH($C884,'Policy Characteristics'!$C:$C,0))),"",INDEX('Policy Characteristics'!G:G,MATCH($C884,'Policy Characteristics'!$C:$C,0)))</f>
        <v>1</v>
      </c>
      <c r="N884" s="205">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75">
      <c r="A885" s="76" t="str">
        <f>IF(ISBLANK(INDEX('Policy Characteristics'!A:A,MATCH($C885,'Policy Characteristics'!$C:$C,0))),"",INDEX('Policy Characteristics'!A:A,MATCH($C885,'Policy Characteristics'!$C:$C,0)))</f>
        <v>Industry</v>
      </c>
      <c r="B885" s="200"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13" t="s">
        <v>44</v>
      </c>
      <c r="J885" s="202"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05">
        <f>IF(ISBLANK(INDEX('Policy Characteristics'!F:F,MATCH($C885,'Policy Characteristics'!$C:$C,0))),"",INDEX('Policy Characteristics'!F:F,MATCH($C885,'Policy Characteristics'!$C:$C,0)))</f>
        <v>0</v>
      </c>
      <c r="M885" s="205">
        <f>IF(ISBLANK(INDEX('Policy Characteristics'!G:G,MATCH($C885,'Policy Characteristics'!$C:$C,0))),"",INDEX('Policy Characteristics'!G:G,MATCH($C885,'Policy Characteristics'!$C:$C,0)))</f>
        <v>1</v>
      </c>
      <c r="N885" s="205">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75">
      <c r="A886" s="76" t="str">
        <f>IF(ISBLANK(INDEX('Policy Characteristics'!A:A,MATCH($C886,'Policy Characteristics'!$C:$C,0))),"",INDEX('Policy Characteristics'!A:A,MATCH($C886,'Policy Characteristics'!$C:$C,0)))</f>
        <v>Industry</v>
      </c>
      <c r="B886" s="200"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13" t="s">
        <v>44</v>
      </c>
      <c r="J886" s="202"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05">
        <f>IF(ISBLANK(INDEX('Policy Characteristics'!F:F,MATCH($C886,'Policy Characteristics'!$C:$C,0))),"",INDEX('Policy Characteristics'!F:F,MATCH($C886,'Policy Characteristics'!$C:$C,0)))</f>
        <v>0</v>
      </c>
      <c r="M886" s="205">
        <f>IF(ISBLANK(INDEX('Policy Characteristics'!G:G,MATCH($C886,'Policy Characteristics'!$C:$C,0))),"",INDEX('Policy Characteristics'!G:G,MATCH($C886,'Policy Characteristics'!$C:$C,0)))</f>
        <v>1</v>
      </c>
      <c r="N886" s="205">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75">
      <c r="A887" s="76" t="str">
        <f>IF(ISBLANK(INDEX('Policy Characteristics'!A:A,MATCH($C887,'Policy Characteristics'!$C:$C,0))),"",INDEX('Policy Characteristics'!A:A,MATCH($C887,'Policy Characteristics'!$C:$C,0)))</f>
        <v>Industry</v>
      </c>
      <c r="B887" s="200"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13" t="s">
        <v>44</v>
      </c>
      <c r="J887" s="202"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05">
        <f>IF(ISBLANK(INDEX('Policy Characteristics'!F:F,MATCH($C887,'Policy Characteristics'!$C:$C,0))),"",INDEX('Policy Characteristics'!F:F,MATCH($C887,'Policy Characteristics'!$C:$C,0)))</f>
        <v>0</v>
      </c>
      <c r="M887" s="205">
        <f>IF(ISBLANK(INDEX('Policy Characteristics'!G:G,MATCH($C887,'Policy Characteristics'!$C:$C,0))),"",INDEX('Policy Characteristics'!G:G,MATCH($C887,'Policy Characteristics'!$C:$C,0)))</f>
        <v>1</v>
      </c>
      <c r="N887" s="205">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75">
      <c r="A888" s="76" t="str">
        <f>IF(ISBLANK(INDEX('Policy Characteristics'!A:A,MATCH($C888,'Policy Characteristics'!$C:$C,0))),"",INDEX('Policy Characteristics'!A:A,MATCH($C888,'Policy Characteristics'!$C:$C,0)))</f>
        <v>Industry</v>
      </c>
      <c r="B888" s="200"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13" t="s">
        <v>44</v>
      </c>
      <c r="J888" s="202"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05">
        <f>IF(ISBLANK(INDEX('Policy Characteristics'!F:F,MATCH($C888,'Policy Characteristics'!$C:$C,0))),"",INDEX('Policy Characteristics'!F:F,MATCH($C888,'Policy Characteristics'!$C:$C,0)))</f>
        <v>0</v>
      </c>
      <c r="M888" s="205">
        <f>IF(ISBLANK(INDEX('Policy Characteristics'!G:G,MATCH($C888,'Policy Characteristics'!$C:$C,0))),"",INDEX('Policy Characteristics'!G:G,MATCH($C888,'Policy Characteristics'!$C:$C,0)))</f>
        <v>1</v>
      </c>
      <c r="N888" s="205">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75">
      <c r="A889" s="76" t="str">
        <f>IF(ISBLANK(INDEX('Policy Characteristics'!A:A,MATCH($C889,'Policy Characteristics'!$C:$C,0))),"",INDEX('Policy Characteristics'!A:A,MATCH($C889,'Policy Characteristics'!$C:$C,0)))</f>
        <v>Industry</v>
      </c>
      <c r="B889" s="200"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13" t="s">
        <v>44</v>
      </c>
      <c r="J889" s="202"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05">
        <f>IF(ISBLANK(INDEX('Policy Characteristics'!F:F,MATCH($C889,'Policy Characteristics'!$C:$C,0))),"",INDEX('Policy Characteristics'!F:F,MATCH($C889,'Policy Characteristics'!$C:$C,0)))</f>
        <v>0</v>
      </c>
      <c r="M889" s="205">
        <f>IF(ISBLANK(INDEX('Policy Characteristics'!G:G,MATCH($C889,'Policy Characteristics'!$C:$C,0))),"",INDEX('Policy Characteristics'!G:G,MATCH($C889,'Policy Characteristics'!$C:$C,0)))</f>
        <v>1</v>
      </c>
      <c r="N889" s="205">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75">
      <c r="A890" s="76" t="str">
        <f>IF(ISBLANK(INDEX('Policy Characteristics'!A:A,MATCH($C890,'Policy Characteristics'!$C:$C,0))),"",INDEX('Policy Characteristics'!A:A,MATCH($C890,'Policy Characteristics'!$C:$C,0)))</f>
        <v>Industry</v>
      </c>
      <c r="B890" s="200"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13" t="s">
        <v>44</v>
      </c>
      <c r="J890" s="202"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05">
        <f>IF(ISBLANK(INDEX('Policy Characteristics'!F:F,MATCH($C890,'Policy Characteristics'!$C:$C,0))),"",INDEX('Policy Characteristics'!F:F,MATCH($C890,'Policy Characteristics'!$C:$C,0)))</f>
        <v>0</v>
      </c>
      <c r="M890" s="205">
        <f>IF(ISBLANK(INDEX('Policy Characteristics'!G:G,MATCH($C890,'Policy Characteristics'!$C:$C,0))),"",INDEX('Policy Characteristics'!G:G,MATCH($C890,'Policy Characteristics'!$C:$C,0)))</f>
        <v>1</v>
      </c>
      <c r="N890" s="205">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75">
      <c r="A891" s="76" t="str">
        <f>IF(ISBLANK(INDEX('Policy Characteristics'!A:A,MATCH($C891,'Policy Characteristics'!$C:$C,0))),"",INDEX('Policy Characteristics'!A:A,MATCH($C891,'Policy Characteristics'!$C:$C,0)))</f>
        <v>Industry</v>
      </c>
      <c r="B891" s="200"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13" t="s">
        <v>44</v>
      </c>
      <c r="J891" s="202"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05">
        <f>IF(ISBLANK(INDEX('Policy Characteristics'!F:F,MATCH($C891,'Policy Characteristics'!$C:$C,0))),"",INDEX('Policy Characteristics'!F:F,MATCH($C891,'Policy Characteristics'!$C:$C,0)))</f>
        <v>0</v>
      </c>
      <c r="M891" s="205">
        <f>IF(ISBLANK(INDEX('Policy Characteristics'!G:G,MATCH($C891,'Policy Characteristics'!$C:$C,0))),"",INDEX('Policy Characteristics'!G:G,MATCH($C891,'Policy Characteristics'!$C:$C,0)))</f>
        <v>1</v>
      </c>
      <c r="N891" s="205">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75">
      <c r="A892" s="76" t="str">
        <f>IF(ISBLANK(INDEX('Policy Characteristics'!A:A,MATCH($C892,'Policy Characteristics'!$C:$C,0))),"",INDEX('Policy Characteristics'!A:A,MATCH($C892,'Policy Characteristics'!$C:$C,0)))</f>
        <v>Industry</v>
      </c>
      <c r="B892" s="200"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13" t="s">
        <v>44</v>
      </c>
      <c r="J892" s="202"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05">
        <f>IF(ISBLANK(INDEX('Policy Characteristics'!F:F,MATCH($C892,'Policy Characteristics'!$C:$C,0))),"",INDEX('Policy Characteristics'!F:F,MATCH($C892,'Policy Characteristics'!$C:$C,0)))</f>
        <v>0</v>
      </c>
      <c r="M892" s="205">
        <f>IF(ISBLANK(INDEX('Policy Characteristics'!G:G,MATCH($C892,'Policy Characteristics'!$C:$C,0))),"",INDEX('Policy Characteristics'!G:G,MATCH($C892,'Policy Characteristics'!$C:$C,0)))</f>
        <v>1</v>
      </c>
      <c r="N892" s="205">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75">
      <c r="A893" s="76" t="str">
        <f>IF(ISBLANK(INDEX('Policy Characteristics'!A:A,MATCH($C893,'Policy Characteristics'!$C:$C,0))),"",INDEX('Policy Characteristics'!A:A,MATCH($C893,'Policy Characteristics'!$C:$C,0)))</f>
        <v>Industry</v>
      </c>
      <c r="B893" s="200"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13" t="s">
        <v>44</v>
      </c>
      <c r="J893" s="202"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05">
        <f>IF(ISBLANK(INDEX('Policy Characteristics'!F:F,MATCH($C893,'Policy Characteristics'!$C:$C,0))),"",INDEX('Policy Characteristics'!F:F,MATCH($C893,'Policy Characteristics'!$C:$C,0)))</f>
        <v>0</v>
      </c>
      <c r="M893" s="205">
        <f>IF(ISBLANK(INDEX('Policy Characteristics'!G:G,MATCH($C893,'Policy Characteristics'!$C:$C,0))),"",INDEX('Policy Characteristics'!G:G,MATCH($C893,'Policy Characteristics'!$C:$C,0)))</f>
        <v>1</v>
      </c>
      <c r="N893" s="205">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75">
      <c r="A894" s="76" t="str">
        <f>IF(ISBLANK(INDEX('Policy Characteristics'!A:A,MATCH($C894,'Policy Characteristics'!$C:$C,0))),"",INDEX('Policy Characteristics'!A:A,MATCH($C894,'Policy Characteristics'!$C:$C,0)))</f>
        <v>Industry</v>
      </c>
      <c r="B894" s="200"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13" t="s">
        <v>44</v>
      </c>
      <c r="J894" s="202"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05">
        <f>IF(ISBLANK(INDEX('Policy Characteristics'!F:F,MATCH($C894,'Policy Characteristics'!$C:$C,0))),"",INDEX('Policy Characteristics'!F:F,MATCH($C894,'Policy Characteristics'!$C:$C,0)))</f>
        <v>0</v>
      </c>
      <c r="M894" s="205">
        <f>IF(ISBLANK(INDEX('Policy Characteristics'!G:G,MATCH($C894,'Policy Characteristics'!$C:$C,0))),"",INDEX('Policy Characteristics'!G:G,MATCH($C894,'Policy Characteristics'!$C:$C,0)))</f>
        <v>1</v>
      </c>
      <c r="N894" s="205">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75">
      <c r="A895" s="76" t="str">
        <f>IF(ISBLANK(INDEX('Policy Characteristics'!A:A,MATCH($C895,'Policy Characteristics'!$C:$C,0))),"",INDEX('Policy Characteristics'!A:A,MATCH($C895,'Policy Characteristics'!$C:$C,0)))</f>
        <v>Industry</v>
      </c>
      <c r="B895" s="200"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13" t="s">
        <v>44</v>
      </c>
      <c r="J895" s="202"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05">
        <f>IF(ISBLANK(INDEX('Policy Characteristics'!F:F,MATCH($C895,'Policy Characteristics'!$C:$C,0))),"",INDEX('Policy Characteristics'!F:F,MATCH($C895,'Policy Characteristics'!$C:$C,0)))</f>
        <v>0</v>
      </c>
      <c r="M895" s="205">
        <f>IF(ISBLANK(INDEX('Policy Characteristics'!G:G,MATCH($C895,'Policy Characteristics'!$C:$C,0))),"",INDEX('Policy Characteristics'!G:G,MATCH($C895,'Policy Characteristics'!$C:$C,0)))</f>
        <v>1</v>
      </c>
      <c r="N895" s="205">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75">
      <c r="A896" s="76" t="str">
        <f>IF(ISBLANK(INDEX('Policy Characteristics'!A:A,MATCH($C896,'Policy Characteristics'!$C:$C,0))),"",INDEX('Policy Characteristics'!A:A,MATCH($C896,'Policy Characteristics'!$C:$C,0)))</f>
        <v>Industry</v>
      </c>
      <c r="B896" s="200"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13" t="s">
        <v>44</v>
      </c>
      <c r="J896" s="202"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05">
        <f>IF(ISBLANK(INDEX('Policy Characteristics'!F:F,MATCH($C896,'Policy Characteristics'!$C:$C,0))),"",INDEX('Policy Characteristics'!F:F,MATCH($C896,'Policy Characteristics'!$C:$C,0)))</f>
        <v>0</v>
      </c>
      <c r="M896" s="205">
        <f>IF(ISBLANK(INDEX('Policy Characteristics'!G:G,MATCH($C896,'Policy Characteristics'!$C:$C,0))),"",INDEX('Policy Characteristics'!G:G,MATCH($C896,'Policy Characteristics'!$C:$C,0)))</f>
        <v>1</v>
      </c>
      <c r="N896" s="205">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75">
      <c r="A897" s="76" t="str">
        <f>IF(ISBLANK(INDEX('Policy Characteristics'!A:A,MATCH($C897,'Policy Characteristics'!$C:$C,0))),"",INDEX('Policy Characteristics'!A:A,MATCH($C897,'Policy Characteristics'!$C:$C,0)))</f>
        <v>Industry</v>
      </c>
      <c r="B897" s="200"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13" t="s">
        <v>44</v>
      </c>
      <c r="J897" s="202"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05">
        <f>IF(ISBLANK(INDEX('Policy Characteristics'!F:F,MATCH($C897,'Policy Characteristics'!$C:$C,0))),"",INDEX('Policy Characteristics'!F:F,MATCH($C897,'Policy Characteristics'!$C:$C,0)))</f>
        <v>0</v>
      </c>
      <c r="M897" s="205">
        <f>IF(ISBLANK(INDEX('Policy Characteristics'!G:G,MATCH($C897,'Policy Characteristics'!$C:$C,0))),"",INDEX('Policy Characteristics'!G:G,MATCH($C897,'Policy Characteristics'!$C:$C,0)))</f>
        <v>1</v>
      </c>
      <c r="N897" s="205">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75">
      <c r="A898" s="76" t="str">
        <f>IF(ISBLANK(INDEX('Policy Characteristics'!A:A,MATCH($C898,'Policy Characteristics'!$C:$C,0))),"",INDEX('Policy Characteristics'!A:A,MATCH($C898,'Policy Characteristics'!$C:$C,0)))</f>
        <v>Industry</v>
      </c>
      <c r="B898" s="200"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13" t="s">
        <v>44</v>
      </c>
      <c r="J898" s="202"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05">
        <f>IF(ISBLANK(INDEX('Policy Characteristics'!F:F,MATCH($C898,'Policy Characteristics'!$C:$C,0))),"",INDEX('Policy Characteristics'!F:F,MATCH($C898,'Policy Characteristics'!$C:$C,0)))</f>
        <v>0</v>
      </c>
      <c r="M898" s="205">
        <f>IF(ISBLANK(INDEX('Policy Characteristics'!G:G,MATCH($C898,'Policy Characteristics'!$C:$C,0))),"",INDEX('Policy Characteristics'!G:G,MATCH($C898,'Policy Characteristics'!$C:$C,0)))</f>
        <v>1</v>
      </c>
      <c r="N898" s="205">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75">
      <c r="A899" s="76" t="str">
        <f>IF(ISBLANK(INDEX('Policy Characteristics'!A:A,MATCH($C899,'Policy Characteristics'!$C:$C,0))),"",INDEX('Policy Characteristics'!A:A,MATCH($C899,'Policy Characteristics'!$C:$C,0)))</f>
        <v>Industry</v>
      </c>
      <c r="B899" s="200"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13" t="s">
        <v>44</v>
      </c>
      <c r="J899" s="202"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05">
        <f>IF(ISBLANK(INDEX('Policy Characteristics'!F:F,MATCH($C899,'Policy Characteristics'!$C:$C,0))),"",INDEX('Policy Characteristics'!F:F,MATCH($C899,'Policy Characteristics'!$C:$C,0)))</f>
        <v>0</v>
      </c>
      <c r="M899" s="205">
        <f>IF(ISBLANK(INDEX('Policy Characteristics'!G:G,MATCH($C899,'Policy Characteristics'!$C:$C,0))),"",INDEX('Policy Characteristics'!G:G,MATCH($C899,'Policy Characteristics'!$C:$C,0)))</f>
        <v>1</v>
      </c>
      <c r="N899" s="205">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75">
      <c r="A900" s="76" t="str">
        <f>IF(ISBLANK(INDEX('Policy Characteristics'!A:A,MATCH($C900,'Policy Characteristics'!$C:$C,0))),"",INDEX('Policy Characteristics'!A:A,MATCH($C900,'Policy Characteristics'!$C:$C,0)))</f>
        <v>Industry</v>
      </c>
      <c r="B900" s="200"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13" t="s">
        <v>44</v>
      </c>
      <c r="J900" s="202"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05">
        <f>IF(ISBLANK(INDEX('Policy Characteristics'!F:F,MATCH($C900,'Policy Characteristics'!$C:$C,0))),"",INDEX('Policy Characteristics'!F:F,MATCH($C900,'Policy Characteristics'!$C:$C,0)))</f>
        <v>0</v>
      </c>
      <c r="M900" s="205">
        <f>IF(ISBLANK(INDEX('Policy Characteristics'!G:G,MATCH($C900,'Policy Characteristics'!$C:$C,0))),"",INDEX('Policy Characteristics'!G:G,MATCH($C900,'Policy Characteristics'!$C:$C,0)))</f>
        <v>1</v>
      </c>
      <c r="N900" s="205">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75">
      <c r="A901" s="76" t="str">
        <f>IF(ISBLANK(INDEX('Policy Characteristics'!A:A,MATCH($C901,'Policy Characteristics'!$C:$C,0))),"",INDEX('Policy Characteristics'!A:A,MATCH($C901,'Policy Characteristics'!$C:$C,0)))</f>
        <v>Industry</v>
      </c>
      <c r="B901" s="200"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13" t="s">
        <v>44</v>
      </c>
      <c r="J901" s="202"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05">
        <f>IF(ISBLANK(INDEX('Policy Characteristics'!F:F,MATCH($C901,'Policy Characteristics'!$C:$C,0))),"",INDEX('Policy Characteristics'!F:F,MATCH($C901,'Policy Characteristics'!$C:$C,0)))</f>
        <v>0</v>
      </c>
      <c r="M901" s="205">
        <f>IF(ISBLANK(INDEX('Policy Characteristics'!G:G,MATCH($C901,'Policy Characteristics'!$C:$C,0))),"",INDEX('Policy Characteristics'!G:G,MATCH($C901,'Policy Characteristics'!$C:$C,0)))</f>
        <v>1</v>
      </c>
      <c r="N901" s="205">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75">
      <c r="A902" s="76" t="str">
        <f>IF(ISBLANK(INDEX('Policy Characteristics'!A:A,MATCH($C902,'Policy Characteristics'!$C:$C,0))),"",INDEX('Policy Characteristics'!A:A,MATCH($C902,'Policy Characteristics'!$C:$C,0)))</f>
        <v>Industry</v>
      </c>
      <c r="B902" s="200"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13" t="s">
        <v>44</v>
      </c>
      <c r="J902" s="202"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05">
        <f>IF(ISBLANK(INDEX('Policy Characteristics'!F:F,MATCH($C902,'Policy Characteristics'!$C:$C,0))),"",INDEX('Policy Characteristics'!F:F,MATCH($C902,'Policy Characteristics'!$C:$C,0)))</f>
        <v>0</v>
      </c>
      <c r="M902" s="205">
        <f>IF(ISBLANK(INDEX('Policy Characteristics'!G:G,MATCH($C902,'Policy Characteristics'!$C:$C,0))),"",INDEX('Policy Characteristics'!G:G,MATCH($C902,'Policy Characteristics'!$C:$C,0)))</f>
        <v>1</v>
      </c>
      <c r="N902" s="205">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75">
      <c r="A903" s="76" t="str">
        <f>IF(ISBLANK(INDEX('Policy Characteristics'!A:A,MATCH($C903,'Policy Characteristics'!$C:$C,0))),"",INDEX('Policy Characteristics'!A:A,MATCH($C903,'Policy Characteristics'!$C:$C,0)))</f>
        <v>Industry</v>
      </c>
      <c r="B903" s="200"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13" t="s">
        <v>44</v>
      </c>
      <c r="J903" s="202"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05">
        <f>IF(ISBLANK(INDEX('Policy Characteristics'!F:F,MATCH($C903,'Policy Characteristics'!$C:$C,0))),"",INDEX('Policy Characteristics'!F:F,MATCH($C903,'Policy Characteristics'!$C:$C,0)))</f>
        <v>0</v>
      </c>
      <c r="M903" s="205">
        <f>IF(ISBLANK(INDEX('Policy Characteristics'!G:G,MATCH($C903,'Policy Characteristics'!$C:$C,0))),"",INDEX('Policy Characteristics'!G:G,MATCH($C903,'Policy Characteristics'!$C:$C,0)))</f>
        <v>1</v>
      </c>
      <c r="N903" s="205">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75">
      <c r="A904" s="76" t="str">
        <f>IF(ISBLANK(INDEX('Policy Characteristics'!A:A,MATCH($C904,'Policy Characteristics'!$C:$C,0))),"",INDEX('Policy Characteristics'!A:A,MATCH($C904,'Policy Characteristics'!$C:$C,0)))</f>
        <v>Industry</v>
      </c>
      <c r="B904" s="200"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13" t="s">
        <v>44</v>
      </c>
      <c r="J904" s="202"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05">
        <f>IF(ISBLANK(INDEX('Policy Characteristics'!F:F,MATCH($C904,'Policy Characteristics'!$C:$C,0))),"",INDEX('Policy Characteristics'!F:F,MATCH($C904,'Policy Characteristics'!$C:$C,0)))</f>
        <v>0</v>
      </c>
      <c r="M904" s="205">
        <f>IF(ISBLANK(INDEX('Policy Characteristics'!G:G,MATCH($C904,'Policy Characteristics'!$C:$C,0))),"",INDEX('Policy Characteristics'!G:G,MATCH($C904,'Policy Characteristics'!$C:$C,0)))</f>
        <v>1</v>
      </c>
      <c r="N904" s="205">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75">
      <c r="A905" s="76" t="str">
        <f>IF(ISBLANK(INDEX('Policy Characteristics'!A:A,MATCH($C905,'Policy Characteristics'!$C:$C,0))),"",INDEX('Policy Characteristics'!A:A,MATCH($C905,'Policy Characteristics'!$C:$C,0)))</f>
        <v>Industry</v>
      </c>
      <c r="B905" s="200"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13" t="s">
        <v>44</v>
      </c>
      <c r="J905" s="202"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05">
        <f>IF(ISBLANK(INDEX('Policy Characteristics'!F:F,MATCH($C905,'Policy Characteristics'!$C:$C,0))),"",INDEX('Policy Characteristics'!F:F,MATCH($C905,'Policy Characteristics'!$C:$C,0)))</f>
        <v>0</v>
      </c>
      <c r="M905" s="205">
        <f>IF(ISBLANK(INDEX('Policy Characteristics'!G:G,MATCH($C905,'Policy Characteristics'!$C:$C,0))),"",INDEX('Policy Characteristics'!G:G,MATCH($C905,'Policy Characteristics'!$C:$C,0)))</f>
        <v>1</v>
      </c>
      <c r="N905" s="205">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75">
      <c r="A906" s="76" t="str">
        <f>IF(ISBLANK(INDEX('Policy Characteristics'!A:A,MATCH($C906,'Policy Characteristics'!$C:$C,0))),"",INDEX('Policy Characteristics'!A:A,MATCH($C906,'Policy Characteristics'!$C:$C,0)))</f>
        <v>Industry</v>
      </c>
      <c r="B906" s="200"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13" t="s">
        <v>44</v>
      </c>
      <c r="J906" s="202"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05">
        <f>IF(ISBLANK(INDEX('Policy Characteristics'!F:F,MATCH($C906,'Policy Characteristics'!$C:$C,0))),"",INDEX('Policy Characteristics'!F:F,MATCH($C906,'Policy Characteristics'!$C:$C,0)))</f>
        <v>0</v>
      </c>
      <c r="M906" s="205">
        <f>IF(ISBLANK(INDEX('Policy Characteristics'!G:G,MATCH($C906,'Policy Characteristics'!$C:$C,0))),"",INDEX('Policy Characteristics'!G:G,MATCH($C906,'Policy Characteristics'!$C:$C,0)))</f>
        <v>1</v>
      </c>
      <c r="N906" s="205">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75">
      <c r="A907" s="76" t="str">
        <f>IF(ISBLANK(INDEX('Policy Characteristics'!A:A,MATCH($C907,'Policy Characteristics'!$C:$C,0))),"",INDEX('Policy Characteristics'!A:A,MATCH($C907,'Policy Characteristics'!$C:$C,0)))</f>
        <v>Industry</v>
      </c>
      <c r="B907" s="200"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13" t="s">
        <v>44</v>
      </c>
      <c r="J907" s="202"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05">
        <f>IF(ISBLANK(INDEX('Policy Characteristics'!F:F,MATCH($C907,'Policy Characteristics'!$C:$C,0))),"",INDEX('Policy Characteristics'!F:F,MATCH($C907,'Policy Characteristics'!$C:$C,0)))</f>
        <v>0</v>
      </c>
      <c r="M907" s="205">
        <f>IF(ISBLANK(INDEX('Policy Characteristics'!G:G,MATCH($C907,'Policy Characteristics'!$C:$C,0))),"",INDEX('Policy Characteristics'!G:G,MATCH($C907,'Policy Characteristics'!$C:$C,0)))</f>
        <v>1</v>
      </c>
      <c r="N907" s="205">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75">
      <c r="A908" s="76" t="str">
        <f>IF(ISBLANK(INDEX('Policy Characteristics'!A:A,MATCH($C908,'Policy Characteristics'!$C:$C,0))),"",INDEX('Policy Characteristics'!A:A,MATCH($C908,'Policy Characteristics'!$C:$C,0)))</f>
        <v>Industry</v>
      </c>
      <c r="B908" s="200"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13" t="s">
        <v>44</v>
      </c>
      <c r="J908" s="202"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05">
        <f>IF(ISBLANK(INDEX('Policy Characteristics'!F:F,MATCH($C908,'Policy Characteristics'!$C:$C,0))),"",INDEX('Policy Characteristics'!F:F,MATCH($C908,'Policy Characteristics'!$C:$C,0)))</f>
        <v>0</v>
      </c>
      <c r="M908" s="205">
        <f>IF(ISBLANK(INDEX('Policy Characteristics'!G:G,MATCH($C908,'Policy Characteristics'!$C:$C,0))),"",INDEX('Policy Characteristics'!G:G,MATCH($C908,'Policy Characteristics'!$C:$C,0)))</f>
        <v>1</v>
      </c>
      <c r="N908" s="205">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75">
      <c r="A909" s="76" t="str">
        <f>IF(ISBLANK(INDEX('Policy Characteristics'!A:A,MATCH($C909,'Policy Characteristics'!$C:$C,0))),"",INDEX('Policy Characteristics'!A:A,MATCH($C909,'Policy Characteristics'!$C:$C,0)))</f>
        <v>Industry</v>
      </c>
      <c r="B909" s="200"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13" t="s">
        <v>44</v>
      </c>
      <c r="J909" s="202"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05">
        <f>IF(ISBLANK(INDEX('Policy Characteristics'!F:F,MATCH($C909,'Policy Characteristics'!$C:$C,0))),"",INDEX('Policy Characteristics'!F:F,MATCH($C909,'Policy Characteristics'!$C:$C,0)))</f>
        <v>0</v>
      </c>
      <c r="M909" s="205">
        <f>IF(ISBLANK(INDEX('Policy Characteristics'!G:G,MATCH($C909,'Policy Characteristics'!$C:$C,0))),"",INDEX('Policy Characteristics'!G:G,MATCH($C909,'Policy Characteristics'!$C:$C,0)))</f>
        <v>1</v>
      </c>
      <c r="N909" s="205">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75">
      <c r="A910" s="76" t="str">
        <f>IF(ISBLANK(INDEX('Policy Characteristics'!A:A,MATCH($C910,'Policy Characteristics'!$C:$C,0))),"",INDEX('Policy Characteristics'!A:A,MATCH($C910,'Policy Characteristics'!$C:$C,0)))</f>
        <v>Industry</v>
      </c>
      <c r="B910" s="200"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13" t="s">
        <v>44</v>
      </c>
      <c r="J910" s="202"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05">
        <f>IF(ISBLANK(INDEX('Policy Characteristics'!F:F,MATCH($C910,'Policy Characteristics'!$C:$C,0))),"",INDEX('Policy Characteristics'!F:F,MATCH($C910,'Policy Characteristics'!$C:$C,0)))</f>
        <v>0</v>
      </c>
      <c r="M910" s="205">
        <f>IF(ISBLANK(INDEX('Policy Characteristics'!G:G,MATCH($C910,'Policy Characteristics'!$C:$C,0))),"",INDEX('Policy Characteristics'!G:G,MATCH($C910,'Policy Characteristics'!$C:$C,0)))</f>
        <v>1</v>
      </c>
      <c r="N910" s="205">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75">
      <c r="A911" s="76" t="str">
        <f>IF(ISBLANK(INDEX('Policy Characteristics'!A:A,MATCH($C911,'Policy Characteristics'!$C:$C,0))),"",INDEX('Policy Characteristics'!A:A,MATCH($C911,'Policy Characteristics'!$C:$C,0)))</f>
        <v>Industry</v>
      </c>
      <c r="B911" s="200"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13" t="s">
        <v>44</v>
      </c>
      <c r="J911" s="202"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05">
        <f>IF(ISBLANK(INDEX('Policy Characteristics'!F:F,MATCH($C911,'Policy Characteristics'!$C:$C,0))),"",INDEX('Policy Characteristics'!F:F,MATCH($C911,'Policy Characteristics'!$C:$C,0)))</f>
        <v>0</v>
      </c>
      <c r="M911" s="205">
        <f>IF(ISBLANK(INDEX('Policy Characteristics'!G:G,MATCH($C911,'Policy Characteristics'!$C:$C,0))),"",INDEX('Policy Characteristics'!G:G,MATCH($C911,'Policy Characteristics'!$C:$C,0)))</f>
        <v>1</v>
      </c>
      <c r="N911" s="205">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75">
      <c r="A912" s="76" t="str">
        <f>IF(ISBLANK(INDEX('Policy Characteristics'!A:A,MATCH($C912,'Policy Characteristics'!$C:$C,0))),"",INDEX('Policy Characteristics'!A:A,MATCH($C912,'Policy Characteristics'!$C:$C,0)))</f>
        <v>Industry</v>
      </c>
      <c r="B912" s="200"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13" t="s">
        <v>44</v>
      </c>
      <c r="J912" s="202"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05">
        <f>IF(ISBLANK(INDEX('Policy Characteristics'!F:F,MATCH($C912,'Policy Characteristics'!$C:$C,0))),"",INDEX('Policy Characteristics'!F:F,MATCH($C912,'Policy Characteristics'!$C:$C,0)))</f>
        <v>0</v>
      </c>
      <c r="M912" s="205">
        <f>IF(ISBLANK(INDEX('Policy Characteristics'!G:G,MATCH($C912,'Policy Characteristics'!$C:$C,0))),"",INDEX('Policy Characteristics'!G:G,MATCH($C912,'Policy Characteristics'!$C:$C,0)))</f>
        <v>1</v>
      </c>
      <c r="N912" s="205">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75">
      <c r="A913" s="76" t="str">
        <f>IF(ISBLANK(INDEX('Policy Characteristics'!A:A,MATCH($C913,'Policy Characteristics'!$C:$C,0))),"",INDEX('Policy Characteristics'!A:A,MATCH($C913,'Policy Characteristics'!$C:$C,0)))</f>
        <v>Industry</v>
      </c>
      <c r="B913" s="200"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13" t="s">
        <v>44</v>
      </c>
      <c r="J913" s="202"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05">
        <f>IF(ISBLANK(INDEX('Policy Characteristics'!F:F,MATCH($C913,'Policy Characteristics'!$C:$C,0))),"",INDEX('Policy Characteristics'!F:F,MATCH($C913,'Policy Characteristics'!$C:$C,0)))</f>
        <v>0</v>
      </c>
      <c r="M913" s="205">
        <f>IF(ISBLANK(INDEX('Policy Characteristics'!G:G,MATCH($C913,'Policy Characteristics'!$C:$C,0))),"",INDEX('Policy Characteristics'!G:G,MATCH($C913,'Policy Characteristics'!$C:$C,0)))</f>
        <v>1</v>
      </c>
      <c r="N913" s="205">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75">
      <c r="A914" s="76" t="str">
        <f>IF(ISBLANK(INDEX('Policy Characteristics'!A:A,MATCH($C914,'Policy Characteristics'!$C:$C,0))),"",INDEX('Policy Characteristics'!A:A,MATCH($C914,'Policy Characteristics'!$C:$C,0)))</f>
        <v>Industry</v>
      </c>
      <c r="B914" s="200"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13" t="s">
        <v>44</v>
      </c>
      <c r="J914" s="202"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05">
        <f>IF(ISBLANK(INDEX('Policy Characteristics'!F:F,MATCH($C914,'Policy Characteristics'!$C:$C,0))),"",INDEX('Policy Characteristics'!F:F,MATCH($C914,'Policy Characteristics'!$C:$C,0)))</f>
        <v>0</v>
      </c>
      <c r="M914" s="205">
        <f>IF(ISBLANK(INDEX('Policy Characteristics'!G:G,MATCH($C914,'Policy Characteristics'!$C:$C,0))),"",INDEX('Policy Characteristics'!G:G,MATCH($C914,'Policy Characteristics'!$C:$C,0)))</f>
        <v>1</v>
      </c>
      <c r="N914" s="205">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75">
      <c r="A915" s="76" t="str">
        <f>IF(ISBLANK(INDEX('Policy Characteristics'!A:A,MATCH($C915,'Policy Characteristics'!$C:$C,0))),"",INDEX('Policy Characteristics'!A:A,MATCH($C915,'Policy Characteristics'!$C:$C,0)))</f>
        <v>Industry</v>
      </c>
      <c r="B915" s="200"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13" t="s">
        <v>44</v>
      </c>
      <c r="J915" s="202"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05">
        <f>IF(ISBLANK(INDEX('Policy Characteristics'!F:F,MATCH($C915,'Policy Characteristics'!$C:$C,0))),"",INDEX('Policy Characteristics'!F:F,MATCH($C915,'Policy Characteristics'!$C:$C,0)))</f>
        <v>0</v>
      </c>
      <c r="M915" s="205">
        <f>IF(ISBLANK(INDEX('Policy Characteristics'!G:G,MATCH($C915,'Policy Characteristics'!$C:$C,0))),"",INDEX('Policy Characteristics'!G:G,MATCH($C915,'Policy Characteristics'!$C:$C,0)))</f>
        <v>1</v>
      </c>
      <c r="N915" s="205">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75">
      <c r="A916" s="76" t="str">
        <f>IF(ISBLANK(INDEX('Policy Characteristics'!A:A,MATCH($C916,'Policy Characteristics'!$C:$C,0))),"",INDEX('Policy Characteristics'!A:A,MATCH($C916,'Policy Characteristics'!$C:$C,0)))</f>
        <v>Industry</v>
      </c>
      <c r="B916" s="200"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13" t="s">
        <v>44</v>
      </c>
      <c r="J916" s="202"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05">
        <f>IF(ISBLANK(INDEX('Policy Characteristics'!F:F,MATCH($C916,'Policy Characteristics'!$C:$C,0))),"",INDEX('Policy Characteristics'!F:F,MATCH($C916,'Policy Characteristics'!$C:$C,0)))</f>
        <v>0</v>
      </c>
      <c r="M916" s="205">
        <f>IF(ISBLANK(INDEX('Policy Characteristics'!G:G,MATCH($C916,'Policy Characteristics'!$C:$C,0))),"",INDEX('Policy Characteristics'!G:G,MATCH($C916,'Policy Characteristics'!$C:$C,0)))</f>
        <v>1</v>
      </c>
      <c r="N916" s="205">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75">
      <c r="A917" s="76" t="str">
        <f>IF(ISBLANK(INDEX('Policy Characteristics'!A:A,MATCH($C917,'Policy Characteristics'!$C:$C,0))),"",INDEX('Policy Characteristics'!A:A,MATCH($C917,'Policy Characteristics'!$C:$C,0)))</f>
        <v>Industry</v>
      </c>
      <c r="B917" s="200"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13" t="s">
        <v>44</v>
      </c>
      <c r="J917" s="202"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05">
        <f>IF(ISBLANK(INDEX('Policy Characteristics'!F:F,MATCH($C917,'Policy Characteristics'!$C:$C,0))),"",INDEX('Policy Characteristics'!F:F,MATCH($C917,'Policy Characteristics'!$C:$C,0)))</f>
        <v>0</v>
      </c>
      <c r="M917" s="205">
        <f>IF(ISBLANK(INDEX('Policy Characteristics'!G:G,MATCH($C917,'Policy Characteristics'!$C:$C,0))),"",INDEX('Policy Characteristics'!G:G,MATCH($C917,'Policy Characteristics'!$C:$C,0)))</f>
        <v>1</v>
      </c>
      <c r="N917" s="205">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75">
      <c r="A918" s="76" t="str">
        <f>IF(ISBLANK(INDEX('Policy Characteristics'!A:A,MATCH($C918,'Policy Characteristics'!$C:$C,0))),"",INDEX('Policy Characteristics'!A:A,MATCH($C918,'Policy Characteristics'!$C:$C,0)))</f>
        <v>Industry</v>
      </c>
      <c r="B918" s="200"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13" t="s">
        <v>44</v>
      </c>
      <c r="J918" s="202"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05">
        <f>IF(ISBLANK(INDEX('Policy Characteristics'!F:F,MATCH($C918,'Policy Characteristics'!$C:$C,0))),"",INDEX('Policy Characteristics'!F:F,MATCH($C918,'Policy Characteristics'!$C:$C,0)))</f>
        <v>0</v>
      </c>
      <c r="M918" s="205">
        <f>IF(ISBLANK(INDEX('Policy Characteristics'!G:G,MATCH($C918,'Policy Characteristics'!$C:$C,0))),"",INDEX('Policy Characteristics'!G:G,MATCH($C918,'Policy Characteristics'!$C:$C,0)))</f>
        <v>1</v>
      </c>
      <c r="N918" s="205">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75">
      <c r="A919" s="76" t="str">
        <f>IF(ISBLANK(INDEX('Policy Characteristics'!A:A,MATCH($C919,'Policy Characteristics'!$C:$C,0))),"",INDEX('Policy Characteristics'!A:A,MATCH($C919,'Policy Characteristics'!$C:$C,0)))</f>
        <v>Industry</v>
      </c>
      <c r="B919" s="200"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13" t="s">
        <v>44</v>
      </c>
      <c r="J919" s="202"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05">
        <f>IF(ISBLANK(INDEX('Policy Characteristics'!F:F,MATCH($C919,'Policy Characteristics'!$C:$C,0))),"",INDEX('Policy Characteristics'!F:F,MATCH($C919,'Policy Characteristics'!$C:$C,0)))</f>
        <v>0</v>
      </c>
      <c r="M919" s="205">
        <f>IF(ISBLANK(INDEX('Policy Characteristics'!G:G,MATCH($C919,'Policy Characteristics'!$C:$C,0))),"",INDEX('Policy Characteristics'!G:G,MATCH($C919,'Policy Characteristics'!$C:$C,0)))</f>
        <v>1</v>
      </c>
      <c r="N919" s="205">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75">
      <c r="A920" s="76" t="str">
        <f>IF(ISBLANK(INDEX('Policy Characteristics'!A:A,MATCH($C920,'Policy Characteristics'!$C:$C,0))),"",INDEX('Policy Characteristics'!A:A,MATCH($C920,'Policy Characteristics'!$C:$C,0)))</f>
        <v>Industry</v>
      </c>
      <c r="B920" s="200"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13" t="s">
        <v>44</v>
      </c>
      <c r="J920" s="202"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05">
        <f>IF(ISBLANK(INDEX('Policy Characteristics'!F:F,MATCH($C920,'Policy Characteristics'!$C:$C,0))),"",INDEX('Policy Characteristics'!F:F,MATCH($C920,'Policy Characteristics'!$C:$C,0)))</f>
        <v>0</v>
      </c>
      <c r="M920" s="205">
        <f>IF(ISBLANK(INDEX('Policy Characteristics'!G:G,MATCH($C920,'Policy Characteristics'!$C:$C,0))),"",INDEX('Policy Characteristics'!G:G,MATCH($C920,'Policy Characteristics'!$C:$C,0)))</f>
        <v>1</v>
      </c>
      <c r="N920" s="205">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75">
      <c r="A921" s="76" t="str">
        <f>IF(ISBLANK(INDEX('Policy Characteristics'!A:A,MATCH($C921,'Policy Characteristics'!$C:$C,0))),"",INDEX('Policy Characteristics'!A:A,MATCH($C921,'Policy Characteristics'!$C:$C,0)))</f>
        <v>Industry</v>
      </c>
      <c r="B921" s="200"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13" t="s">
        <v>44</v>
      </c>
      <c r="J921" s="202"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05">
        <f>IF(ISBLANK(INDEX('Policy Characteristics'!F:F,MATCH($C921,'Policy Characteristics'!$C:$C,0))),"",INDEX('Policy Characteristics'!F:F,MATCH($C921,'Policy Characteristics'!$C:$C,0)))</f>
        <v>0</v>
      </c>
      <c r="M921" s="205">
        <f>IF(ISBLANK(INDEX('Policy Characteristics'!G:G,MATCH($C921,'Policy Characteristics'!$C:$C,0))),"",INDEX('Policy Characteristics'!G:G,MATCH($C921,'Policy Characteristics'!$C:$C,0)))</f>
        <v>1</v>
      </c>
      <c r="N921" s="205">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75">
      <c r="A922" s="76" t="str">
        <f>IF(ISBLANK(INDEX('Policy Characteristics'!A:A,MATCH($C922,'Policy Characteristics'!$C:$C,0))),"",INDEX('Policy Characteristics'!A:A,MATCH($C922,'Policy Characteristics'!$C:$C,0)))</f>
        <v>Industry</v>
      </c>
      <c r="B922" s="200"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13" t="s">
        <v>44</v>
      </c>
      <c r="J922" s="202"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05">
        <f>IF(ISBLANK(INDEX('Policy Characteristics'!F:F,MATCH($C922,'Policy Characteristics'!$C:$C,0))),"",INDEX('Policy Characteristics'!F:F,MATCH($C922,'Policy Characteristics'!$C:$C,0)))</f>
        <v>0</v>
      </c>
      <c r="M922" s="205">
        <f>IF(ISBLANK(INDEX('Policy Characteristics'!G:G,MATCH($C922,'Policy Characteristics'!$C:$C,0))),"",INDEX('Policy Characteristics'!G:G,MATCH($C922,'Policy Characteristics'!$C:$C,0)))</f>
        <v>1</v>
      </c>
      <c r="N922" s="205">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75">
      <c r="A923" s="76" t="str">
        <f>IF(ISBLANK(INDEX('Policy Characteristics'!A:A,MATCH($C923,'Policy Characteristics'!$C:$C,0))),"",INDEX('Policy Characteristics'!A:A,MATCH($C923,'Policy Characteristics'!$C:$C,0)))</f>
        <v>Industry</v>
      </c>
      <c r="B923" s="200"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13" t="s">
        <v>44</v>
      </c>
      <c r="J923" s="202"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05">
        <f>IF(ISBLANK(INDEX('Policy Characteristics'!F:F,MATCH($C923,'Policy Characteristics'!$C:$C,0))),"",INDEX('Policy Characteristics'!F:F,MATCH($C923,'Policy Characteristics'!$C:$C,0)))</f>
        <v>0</v>
      </c>
      <c r="M923" s="205">
        <f>IF(ISBLANK(INDEX('Policy Characteristics'!G:G,MATCH($C923,'Policy Characteristics'!$C:$C,0))),"",INDEX('Policy Characteristics'!G:G,MATCH($C923,'Policy Characteristics'!$C:$C,0)))</f>
        <v>1</v>
      </c>
      <c r="N923" s="205">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75">
      <c r="A924" s="76" t="str">
        <f>IF(ISBLANK(INDEX('Policy Characteristics'!A:A,MATCH($C924,'Policy Characteristics'!$C:$C,0))),"",INDEX('Policy Characteristics'!A:A,MATCH($C924,'Policy Characteristics'!$C:$C,0)))</f>
        <v>Industry</v>
      </c>
      <c r="B924" s="200"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13" t="s">
        <v>44</v>
      </c>
      <c r="J924" s="202"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05">
        <f>IF(ISBLANK(INDEX('Policy Characteristics'!F:F,MATCH($C924,'Policy Characteristics'!$C:$C,0))),"",INDEX('Policy Characteristics'!F:F,MATCH($C924,'Policy Characteristics'!$C:$C,0)))</f>
        <v>0</v>
      </c>
      <c r="M924" s="205">
        <f>IF(ISBLANK(INDEX('Policy Characteristics'!G:G,MATCH($C924,'Policy Characteristics'!$C:$C,0))),"",INDEX('Policy Characteristics'!G:G,MATCH($C924,'Policy Characteristics'!$C:$C,0)))</f>
        <v>1</v>
      </c>
      <c r="N924" s="205">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75">
      <c r="A925" s="76" t="str">
        <f>IF(ISBLANK(INDEX('Policy Characteristics'!A:A,MATCH($C925,'Policy Characteristics'!$C:$C,0))),"",INDEX('Policy Characteristics'!A:A,MATCH($C925,'Policy Characteristics'!$C:$C,0)))</f>
        <v>Industry</v>
      </c>
      <c r="B925" s="200"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13" t="s">
        <v>44</v>
      </c>
      <c r="J925" s="202"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05">
        <f>IF(ISBLANK(INDEX('Policy Characteristics'!F:F,MATCH($C925,'Policy Characteristics'!$C:$C,0))),"",INDEX('Policy Characteristics'!F:F,MATCH($C925,'Policy Characteristics'!$C:$C,0)))</f>
        <v>0</v>
      </c>
      <c r="M925" s="205">
        <f>IF(ISBLANK(INDEX('Policy Characteristics'!G:G,MATCH($C925,'Policy Characteristics'!$C:$C,0))),"",INDEX('Policy Characteristics'!G:G,MATCH($C925,'Policy Characteristics'!$C:$C,0)))</f>
        <v>1</v>
      </c>
      <c r="N925" s="205">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75">
      <c r="A926" s="76" t="str">
        <f>IF(ISBLANK(INDEX('Policy Characteristics'!A:A,MATCH($C926,'Policy Characteristics'!$C:$C,0))),"",INDEX('Policy Characteristics'!A:A,MATCH($C926,'Policy Characteristics'!$C:$C,0)))</f>
        <v>Industry</v>
      </c>
      <c r="B926" s="200"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13" t="s">
        <v>44</v>
      </c>
      <c r="J926" s="202"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05">
        <f>IF(ISBLANK(INDEX('Policy Characteristics'!F:F,MATCH($C926,'Policy Characteristics'!$C:$C,0))),"",INDEX('Policy Characteristics'!F:F,MATCH($C926,'Policy Characteristics'!$C:$C,0)))</f>
        <v>0</v>
      </c>
      <c r="M926" s="205">
        <f>IF(ISBLANK(INDEX('Policy Characteristics'!G:G,MATCH($C926,'Policy Characteristics'!$C:$C,0))),"",INDEX('Policy Characteristics'!G:G,MATCH($C926,'Policy Characteristics'!$C:$C,0)))</f>
        <v>1</v>
      </c>
      <c r="N926" s="205">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75">
      <c r="A927" s="76" t="str">
        <f>IF(ISBLANK(INDEX('Policy Characteristics'!A:A,MATCH($C927,'Policy Characteristics'!$C:$C,0))),"",INDEX('Policy Characteristics'!A:A,MATCH($C927,'Policy Characteristics'!$C:$C,0)))</f>
        <v>Industry</v>
      </c>
      <c r="B927" s="200"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13" t="s">
        <v>44</v>
      </c>
      <c r="J927" s="202"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05">
        <f>IF(ISBLANK(INDEX('Policy Characteristics'!F:F,MATCH($C927,'Policy Characteristics'!$C:$C,0))),"",INDEX('Policy Characteristics'!F:F,MATCH($C927,'Policy Characteristics'!$C:$C,0)))</f>
        <v>0</v>
      </c>
      <c r="M927" s="205">
        <f>IF(ISBLANK(INDEX('Policy Characteristics'!G:G,MATCH($C927,'Policy Characteristics'!$C:$C,0))),"",INDEX('Policy Characteristics'!G:G,MATCH($C927,'Policy Characteristics'!$C:$C,0)))</f>
        <v>1</v>
      </c>
      <c r="N927" s="205">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75">
      <c r="A928" s="76" t="str">
        <f>IF(ISBLANK(INDEX('Policy Characteristics'!A:A,MATCH($C928,'Policy Characteristics'!$C:$C,0))),"",INDEX('Policy Characteristics'!A:A,MATCH($C928,'Policy Characteristics'!$C:$C,0)))</f>
        <v>Industry</v>
      </c>
      <c r="B928" s="200"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13" t="s">
        <v>44</v>
      </c>
      <c r="J928" s="202"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05">
        <f>IF(ISBLANK(INDEX('Policy Characteristics'!F:F,MATCH($C928,'Policy Characteristics'!$C:$C,0))),"",INDEX('Policy Characteristics'!F:F,MATCH($C928,'Policy Characteristics'!$C:$C,0)))</f>
        <v>0</v>
      </c>
      <c r="M928" s="205">
        <f>IF(ISBLANK(INDEX('Policy Characteristics'!G:G,MATCH($C928,'Policy Characteristics'!$C:$C,0))),"",INDEX('Policy Characteristics'!G:G,MATCH($C928,'Policy Characteristics'!$C:$C,0)))</f>
        <v>1</v>
      </c>
      <c r="N928" s="205">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75">
      <c r="A929" s="76" t="str">
        <f>IF(ISBLANK(INDEX('Policy Characteristics'!A:A,MATCH($C929,'Policy Characteristics'!$C:$C,0))),"",INDEX('Policy Characteristics'!A:A,MATCH($C929,'Policy Characteristics'!$C:$C,0)))</f>
        <v>Industry</v>
      </c>
      <c r="B929" s="200"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13" t="s">
        <v>44</v>
      </c>
      <c r="J929" s="202"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05">
        <f>IF(ISBLANK(INDEX('Policy Characteristics'!F:F,MATCH($C929,'Policy Characteristics'!$C:$C,0))),"",INDEX('Policy Characteristics'!F:F,MATCH($C929,'Policy Characteristics'!$C:$C,0)))</f>
        <v>0</v>
      </c>
      <c r="M929" s="205">
        <f>IF(ISBLANK(INDEX('Policy Characteristics'!G:G,MATCH($C929,'Policy Characteristics'!$C:$C,0))),"",INDEX('Policy Characteristics'!G:G,MATCH($C929,'Policy Characteristics'!$C:$C,0)))</f>
        <v>1</v>
      </c>
      <c r="N929" s="205">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75">
      <c r="A930" s="76" t="str">
        <f>IF(ISBLANK(INDEX('Policy Characteristics'!A:A,MATCH($C930,'Policy Characteristics'!$C:$C,0))),"",INDEX('Policy Characteristics'!A:A,MATCH($C930,'Policy Characteristics'!$C:$C,0)))</f>
        <v>Industry</v>
      </c>
      <c r="B930" s="200"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13" t="s">
        <v>44</v>
      </c>
      <c r="J930" s="202"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05">
        <f>IF(ISBLANK(INDEX('Policy Characteristics'!F:F,MATCH($C930,'Policy Characteristics'!$C:$C,0))),"",INDEX('Policy Characteristics'!F:F,MATCH($C930,'Policy Characteristics'!$C:$C,0)))</f>
        <v>0</v>
      </c>
      <c r="M930" s="205">
        <f>IF(ISBLANK(INDEX('Policy Characteristics'!G:G,MATCH($C930,'Policy Characteristics'!$C:$C,0))),"",INDEX('Policy Characteristics'!G:G,MATCH($C930,'Policy Characteristics'!$C:$C,0)))</f>
        <v>1</v>
      </c>
      <c r="N930" s="205">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75">
      <c r="A931" s="76" t="str">
        <f>IF(ISBLANK(INDEX('Policy Characteristics'!A:A,MATCH($C931,'Policy Characteristics'!$C:$C,0))),"",INDEX('Policy Characteristics'!A:A,MATCH($C931,'Policy Characteristics'!$C:$C,0)))</f>
        <v>Industry</v>
      </c>
      <c r="B931" s="200"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13" t="s">
        <v>44</v>
      </c>
      <c r="J931" s="202"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05">
        <f>IF(ISBLANK(INDEX('Policy Characteristics'!F:F,MATCH($C931,'Policy Characteristics'!$C:$C,0))),"",INDEX('Policy Characteristics'!F:F,MATCH($C931,'Policy Characteristics'!$C:$C,0)))</f>
        <v>0</v>
      </c>
      <c r="M931" s="205">
        <f>IF(ISBLANK(INDEX('Policy Characteristics'!G:G,MATCH($C931,'Policy Characteristics'!$C:$C,0))),"",INDEX('Policy Characteristics'!G:G,MATCH($C931,'Policy Characteristics'!$C:$C,0)))</f>
        <v>1</v>
      </c>
      <c r="N931" s="205">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75">
      <c r="A932" s="76" t="str">
        <f>IF(ISBLANK(INDEX('Policy Characteristics'!A:A,MATCH($C932,'Policy Characteristics'!$C:$C,0))),"",INDEX('Policy Characteristics'!A:A,MATCH($C932,'Policy Characteristics'!$C:$C,0)))</f>
        <v>Industry</v>
      </c>
      <c r="B932" s="200"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13" t="s">
        <v>44</v>
      </c>
      <c r="J932" s="202"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05">
        <f>IF(ISBLANK(INDEX('Policy Characteristics'!F:F,MATCH($C932,'Policy Characteristics'!$C:$C,0))),"",INDEX('Policy Characteristics'!F:F,MATCH($C932,'Policy Characteristics'!$C:$C,0)))</f>
        <v>0</v>
      </c>
      <c r="M932" s="205">
        <f>IF(ISBLANK(INDEX('Policy Characteristics'!G:G,MATCH($C932,'Policy Characteristics'!$C:$C,0))),"",INDEX('Policy Characteristics'!G:G,MATCH($C932,'Policy Characteristics'!$C:$C,0)))</f>
        <v>1</v>
      </c>
      <c r="N932" s="205">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75">
      <c r="A933" s="76" t="str">
        <f>IF(ISBLANK(INDEX('Policy Characteristics'!A:A,MATCH($C933,'Policy Characteristics'!$C:$C,0))),"",INDEX('Policy Characteristics'!A:A,MATCH($C933,'Policy Characteristics'!$C:$C,0)))</f>
        <v>Industry</v>
      </c>
      <c r="B933" s="200"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13" t="s">
        <v>44</v>
      </c>
      <c r="J933" s="202"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05">
        <f>IF(ISBLANK(INDEX('Policy Characteristics'!F:F,MATCH($C933,'Policy Characteristics'!$C:$C,0))),"",INDEX('Policy Characteristics'!F:F,MATCH($C933,'Policy Characteristics'!$C:$C,0)))</f>
        <v>0</v>
      </c>
      <c r="M933" s="205">
        <f>IF(ISBLANK(INDEX('Policy Characteristics'!G:G,MATCH($C933,'Policy Characteristics'!$C:$C,0))),"",INDEX('Policy Characteristics'!G:G,MATCH($C933,'Policy Characteristics'!$C:$C,0)))</f>
        <v>1</v>
      </c>
      <c r="N933" s="205">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75">
      <c r="A934" s="76" t="str">
        <f>IF(ISBLANK(INDEX('Policy Characteristics'!A:A,MATCH($C934,'Policy Characteristics'!$C:$C,0))),"",INDEX('Policy Characteristics'!A:A,MATCH($C934,'Policy Characteristics'!$C:$C,0)))</f>
        <v>Industry</v>
      </c>
      <c r="B934" s="200"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13" t="s">
        <v>44</v>
      </c>
      <c r="J934" s="202"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05">
        <f>IF(ISBLANK(INDEX('Policy Characteristics'!F:F,MATCH($C934,'Policy Characteristics'!$C:$C,0))),"",INDEX('Policy Characteristics'!F:F,MATCH($C934,'Policy Characteristics'!$C:$C,0)))</f>
        <v>0</v>
      </c>
      <c r="M934" s="205">
        <f>IF(ISBLANK(INDEX('Policy Characteristics'!G:G,MATCH($C934,'Policy Characteristics'!$C:$C,0))),"",INDEX('Policy Characteristics'!G:G,MATCH($C934,'Policy Characteristics'!$C:$C,0)))</f>
        <v>1</v>
      </c>
      <c r="N934" s="205">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75">
      <c r="A935" s="76" t="str">
        <f>IF(ISBLANK(INDEX('Policy Characteristics'!A:A,MATCH($C935,'Policy Characteristics'!$C:$C,0))),"",INDEX('Policy Characteristics'!A:A,MATCH($C935,'Policy Characteristics'!$C:$C,0)))</f>
        <v>Industry</v>
      </c>
      <c r="B935" s="200"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13" t="s">
        <v>44</v>
      </c>
      <c r="J935" s="202"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05">
        <f>IF(ISBLANK(INDEX('Policy Characteristics'!F:F,MATCH($C935,'Policy Characteristics'!$C:$C,0))),"",INDEX('Policy Characteristics'!F:F,MATCH($C935,'Policy Characteristics'!$C:$C,0)))</f>
        <v>0</v>
      </c>
      <c r="M935" s="205">
        <f>IF(ISBLANK(INDEX('Policy Characteristics'!G:G,MATCH($C935,'Policy Characteristics'!$C:$C,0))),"",INDEX('Policy Characteristics'!G:G,MATCH($C935,'Policy Characteristics'!$C:$C,0)))</f>
        <v>1</v>
      </c>
      <c r="N935" s="205">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75">
      <c r="A936" s="76" t="str">
        <f>IF(ISBLANK(INDEX('Policy Characteristics'!A:A,MATCH($C936,'Policy Characteristics'!$C:$C,0))),"",INDEX('Policy Characteristics'!A:A,MATCH($C936,'Policy Characteristics'!$C:$C,0)))</f>
        <v>Industry</v>
      </c>
      <c r="B936" s="200"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13" t="s">
        <v>44</v>
      </c>
      <c r="J936" s="202"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05">
        <f>IF(ISBLANK(INDEX('Policy Characteristics'!F:F,MATCH($C936,'Policy Characteristics'!$C:$C,0))),"",INDEX('Policy Characteristics'!F:F,MATCH($C936,'Policy Characteristics'!$C:$C,0)))</f>
        <v>0</v>
      </c>
      <c r="M936" s="205">
        <f>IF(ISBLANK(INDEX('Policy Characteristics'!G:G,MATCH($C936,'Policy Characteristics'!$C:$C,0))),"",INDEX('Policy Characteristics'!G:G,MATCH($C936,'Policy Characteristics'!$C:$C,0)))</f>
        <v>1</v>
      </c>
      <c r="N936" s="205">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75">
      <c r="A937" s="76" t="str">
        <f>IF(ISBLANK(INDEX('Policy Characteristics'!A:A,MATCH($C937,'Policy Characteristics'!$C:$C,0))),"",INDEX('Policy Characteristics'!A:A,MATCH($C937,'Policy Characteristics'!$C:$C,0)))</f>
        <v>Industry</v>
      </c>
      <c r="B937" s="200"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13" t="s">
        <v>44</v>
      </c>
      <c r="J937" s="202"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05">
        <f>IF(ISBLANK(INDEX('Policy Characteristics'!F:F,MATCH($C937,'Policy Characteristics'!$C:$C,0))),"",INDEX('Policy Characteristics'!F:F,MATCH($C937,'Policy Characteristics'!$C:$C,0)))</f>
        <v>0</v>
      </c>
      <c r="M937" s="205">
        <f>IF(ISBLANK(INDEX('Policy Characteristics'!G:G,MATCH($C937,'Policy Characteristics'!$C:$C,0))),"",INDEX('Policy Characteristics'!G:G,MATCH($C937,'Policy Characteristics'!$C:$C,0)))</f>
        <v>1</v>
      </c>
      <c r="N937" s="205">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75">
      <c r="A938" s="76" t="str">
        <f>IF(ISBLANK(INDEX('Policy Characteristics'!A:A,MATCH($C938,'Policy Characteristics'!$C:$C,0))),"",INDEX('Policy Characteristics'!A:A,MATCH($C938,'Policy Characteristics'!$C:$C,0)))</f>
        <v>Industry</v>
      </c>
      <c r="B938" s="200"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13" t="s">
        <v>44</v>
      </c>
      <c r="J938" s="202"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05">
        <f>IF(ISBLANK(INDEX('Policy Characteristics'!F:F,MATCH($C938,'Policy Characteristics'!$C:$C,0))),"",INDEX('Policy Characteristics'!F:F,MATCH($C938,'Policy Characteristics'!$C:$C,0)))</f>
        <v>0</v>
      </c>
      <c r="M938" s="205">
        <f>IF(ISBLANK(INDEX('Policy Characteristics'!G:G,MATCH($C938,'Policy Characteristics'!$C:$C,0))),"",INDEX('Policy Characteristics'!G:G,MATCH($C938,'Policy Characteristics'!$C:$C,0)))</f>
        <v>1</v>
      </c>
      <c r="N938" s="205">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75">
      <c r="A939" s="76" t="str">
        <f>IF(ISBLANK(INDEX('Policy Characteristics'!A:A,MATCH($C939,'Policy Characteristics'!$C:$C,0))),"",INDEX('Policy Characteristics'!A:A,MATCH($C939,'Policy Characteristics'!$C:$C,0)))</f>
        <v>Industry</v>
      </c>
      <c r="B939" s="200"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13" t="s">
        <v>44</v>
      </c>
      <c r="J939" s="202"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05">
        <f>IF(ISBLANK(INDEX('Policy Characteristics'!F:F,MATCH($C939,'Policy Characteristics'!$C:$C,0))),"",INDEX('Policy Characteristics'!F:F,MATCH($C939,'Policy Characteristics'!$C:$C,0)))</f>
        <v>0</v>
      </c>
      <c r="M939" s="205">
        <f>IF(ISBLANK(INDEX('Policy Characteristics'!G:G,MATCH($C939,'Policy Characteristics'!$C:$C,0))),"",INDEX('Policy Characteristics'!G:G,MATCH($C939,'Policy Characteristics'!$C:$C,0)))</f>
        <v>1</v>
      </c>
      <c r="N939" s="205">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75">
      <c r="A940" s="76" t="str">
        <f>IF(ISBLANK(INDEX('Policy Characteristics'!A:A,MATCH($C940,'Policy Characteristics'!$C:$C,0))),"",INDEX('Policy Characteristics'!A:A,MATCH($C940,'Policy Characteristics'!$C:$C,0)))</f>
        <v>Industry</v>
      </c>
      <c r="B940" s="200"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13" t="s">
        <v>44</v>
      </c>
      <c r="J940" s="202"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05">
        <f>IF(ISBLANK(INDEX('Policy Characteristics'!F:F,MATCH($C940,'Policy Characteristics'!$C:$C,0))),"",INDEX('Policy Characteristics'!F:F,MATCH($C940,'Policy Characteristics'!$C:$C,0)))</f>
        <v>0</v>
      </c>
      <c r="M940" s="205">
        <f>IF(ISBLANK(INDEX('Policy Characteristics'!G:G,MATCH($C940,'Policy Characteristics'!$C:$C,0))),"",INDEX('Policy Characteristics'!G:G,MATCH($C940,'Policy Characteristics'!$C:$C,0)))</f>
        <v>1</v>
      </c>
      <c r="N940" s="205">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75">
      <c r="A941" s="76" t="str">
        <f>IF(ISBLANK(INDEX('Policy Characteristics'!A:A,MATCH($C941,'Policy Characteristics'!$C:$C,0))),"",INDEX('Policy Characteristics'!A:A,MATCH($C941,'Policy Characteristics'!$C:$C,0)))</f>
        <v>Industry</v>
      </c>
      <c r="B941" s="200"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13" t="s">
        <v>44</v>
      </c>
      <c r="J941" s="202"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05">
        <f>IF(ISBLANK(INDEX('Policy Characteristics'!F:F,MATCH($C941,'Policy Characteristics'!$C:$C,0))),"",INDEX('Policy Characteristics'!F:F,MATCH($C941,'Policy Characteristics'!$C:$C,0)))</f>
        <v>0</v>
      </c>
      <c r="M941" s="205">
        <f>IF(ISBLANK(INDEX('Policy Characteristics'!G:G,MATCH($C941,'Policy Characteristics'!$C:$C,0))),"",INDEX('Policy Characteristics'!G:G,MATCH($C941,'Policy Characteristics'!$C:$C,0)))</f>
        <v>1</v>
      </c>
      <c r="N941" s="205">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75">
      <c r="A942" s="76" t="str">
        <f>IF(ISBLANK(INDEX('Policy Characteristics'!A:A,MATCH($C942,'Policy Characteristics'!$C:$C,0))),"",INDEX('Policy Characteristics'!A:A,MATCH($C942,'Policy Characteristics'!$C:$C,0)))</f>
        <v>Industry</v>
      </c>
      <c r="B942" s="200"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13" t="s">
        <v>44</v>
      </c>
      <c r="J942" s="202"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05">
        <f>IF(ISBLANK(INDEX('Policy Characteristics'!F:F,MATCH($C942,'Policy Characteristics'!$C:$C,0))),"",INDEX('Policy Characteristics'!F:F,MATCH($C942,'Policy Characteristics'!$C:$C,0)))</f>
        <v>0</v>
      </c>
      <c r="M942" s="205">
        <f>IF(ISBLANK(INDEX('Policy Characteristics'!G:G,MATCH($C942,'Policy Characteristics'!$C:$C,0))),"",INDEX('Policy Characteristics'!G:G,MATCH($C942,'Policy Characteristics'!$C:$C,0)))</f>
        <v>1</v>
      </c>
      <c r="N942" s="205">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75">
      <c r="A943" s="76" t="str">
        <f>IF(ISBLANK(INDEX('Policy Characteristics'!A:A,MATCH($C943,'Policy Characteristics'!$C:$C,0))),"",INDEX('Policy Characteristics'!A:A,MATCH($C943,'Policy Characteristics'!$C:$C,0)))</f>
        <v>Industry</v>
      </c>
      <c r="B943" s="200"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13" t="s">
        <v>44</v>
      </c>
      <c r="J943" s="202"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05">
        <f>IF(ISBLANK(INDEX('Policy Characteristics'!F:F,MATCH($C943,'Policy Characteristics'!$C:$C,0))),"",INDEX('Policy Characteristics'!F:F,MATCH($C943,'Policy Characteristics'!$C:$C,0)))</f>
        <v>0</v>
      </c>
      <c r="M943" s="205">
        <f>IF(ISBLANK(INDEX('Policy Characteristics'!G:G,MATCH($C943,'Policy Characteristics'!$C:$C,0))),"",INDEX('Policy Characteristics'!G:G,MATCH($C943,'Policy Characteristics'!$C:$C,0)))</f>
        <v>1</v>
      </c>
      <c r="N943" s="205">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75">
      <c r="A944" s="76" t="str">
        <f>IF(ISBLANK(INDEX('Policy Characteristics'!A:A,MATCH($C944,'Policy Characteristics'!$C:$C,0))),"",INDEX('Policy Characteristics'!A:A,MATCH($C944,'Policy Characteristics'!$C:$C,0)))</f>
        <v>Industry</v>
      </c>
      <c r="B944" s="200"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13" t="s">
        <v>44</v>
      </c>
      <c r="J944" s="202"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05">
        <f>IF(ISBLANK(INDEX('Policy Characteristics'!F:F,MATCH($C944,'Policy Characteristics'!$C:$C,0))),"",INDEX('Policy Characteristics'!F:F,MATCH($C944,'Policy Characteristics'!$C:$C,0)))</f>
        <v>0</v>
      </c>
      <c r="M944" s="205">
        <f>IF(ISBLANK(INDEX('Policy Characteristics'!G:G,MATCH($C944,'Policy Characteristics'!$C:$C,0))),"",INDEX('Policy Characteristics'!G:G,MATCH($C944,'Policy Characteristics'!$C:$C,0)))</f>
        <v>1</v>
      </c>
      <c r="N944" s="205">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75">
      <c r="A945" s="76" t="str">
        <f>IF(ISBLANK(INDEX('Policy Characteristics'!A:A,MATCH($C945,'Policy Characteristics'!$C:$C,0))),"",INDEX('Policy Characteristics'!A:A,MATCH($C945,'Policy Characteristics'!$C:$C,0)))</f>
        <v>Industry</v>
      </c>
      <c r="B945" s="200"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13" t="s">
        <v>44</v>
      </c>
      <c r="J945" s="202"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05">
        <f>IF(ISBLANK(INDEX('Policy Characteristics'!F:F,MATCH($C945,'Policy Characteristics'!$C:$C,0))),"",INDEX('Policy Characteristics'!F:F,MATCH($C945,'Policy Characteristics'!$C:$C,0)))</f>
        <v>0</v>
      </c>
      <c r="M945" s="205">
        <f>IF(ISBLANK(INDEX('Policy Characteristics'!G:G,MATCH($C945,'Policy Characteristics'!$C:$C,0))),"",INDEX('Policy Characteristics'!G:G,MATCH($C945,'Policy Characteristics'!$C:$C,0)))</f>
        <v>1</v>
      </c>
      <c r="N945" s="205">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75">
      <c r="A946" s="76" t="str">
        <f>IF(ISBLANK(INDEX('Policy Characteristics'!A:A,MATCH($C946,'Policy Characteristics'!$C:$C,0))),"",INDEX('Policy Characteristics'!A:A,MATCH($C946,'Policy Characteristics'!$C:$C,0)))</f>
        <v>Industry</v>
      </c>
      <c r="B946" s="200"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13" t="s">
        <v>44</v>
      </c>
      <c r="J946" s="202"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05">
        <f>IF(ISBLANK(INDEX('Policy Characteristics'!F:F,MATCH($C946,'Policy Characteristics'!$C:$C,0))),"",INDEX('Policy Characteristics'!F:F,MATCH($C946,'Policy Characteristics'!$C:$C,0)))</f>
        <v>0</v>
      </c>
      <c r="M946" s="205">
        <f>IF(ISBLANK(INDEX('Policy Characteristics'!G:G,MATCH($C946,'Policy Characteristics'!$C:$C,0))),"",INDEX('Policy Characteristics'!G:G,MATCH($C946,'Policy Characteristics'!$C:$C,0)))</f>
        <v>1</v>
      </c>
      <c r="N946" s="205">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75">
      <c r="A947" s="76" t="str">
        <f>IF(ISBLANK(INDEX('Policy Characteristics'!A:A,MATCH($C947,'Policy Characteristics'!$C:$C,0))),"",INDEX('Policy Characteristics'!A:A,MATCH($C947,'Policy Characteristics'!$C:$C,0)))</f>
        <v>Industry</v>
      </c>
      <c r="B947" s="200"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13" t="s">
        <v>43</v>
      </c>
      <c r="J947" s="202"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05">
        <f>IF(ISBLANK(INDEX('Policy Characteristics'!F:F,MATCH($C947,'Policy Characteristics'!$C:$C,0))),"",INDEX('Policy Characteristics'!F:F,MATCH($C947,'Policy Characteristics'!$C:$C,0)))</f>
        <v>0</v>
      </c>
      <c r="M947" s="205">
        <f>IF(ISBLANK(INDEX('Policy Characteristics'!G:G,MATCH($C947,'Policy Characteristics'!$C:$C,0))),"",INDEX('Policy Characteristics'!G:G,MATCH($C947,'Policy Characteristics'!$C:$C,0)))</f>
        <v>1</v>
      </c>
      <c r="N947" s="205">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75">
      <c r="A948" s="76" t="str">
        <f>IF(ISBLANK(INDEX('Policy Characteristics'!A:A,MATCH($C948,'Policy Characteristics'!$C:$C,0))),"",INDEX('Policy Characteristics'!A:A,MATCH($C948,'Policy Characteristics'!$C:$C,0)))</f>
        <v>Industry</v>
      </c>
      <c r="B948" s="200"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13" t="s">
        <v>44</v>
      </c>
      <c r="J948" s="202"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05">
        <f>IF(ISBLANK(INDEX('Policy Characteristics'!F:F,MATCH($C948,'Policy Characteristics'!$C:$C,0))),"",INDEX('Policy Characteristics'!F:F,MATCH($C948,'Policy Characteristics'!$C:$C,0)))</f>
        <v>0</v>
      </c>
      <c r="M948" s="205">
        <f>IF(ISBLANK(INDEX('Policy Characteristics'!G:G,MATCH($C948,'Policy Characteristics'!$C:$C,0))),"",INDEX('Policy Characteristics'!G:G,MATCH($C948,'Policy Characteristics'!$C:$C,0)))</f>
        <v>1</v>
      </c>
      <c r="N948" s="205">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75">
      <c r="A949" s="76" t="str">
        <f>IF(ISBLANK(INDEX('Policy Characteristics'!A:A,MATCH($C949,'Policy Characteristics'!$C:$C,0))),"",INDEX('Policy Characteristics'!A:A,MATCH($C949,'Policy Characteristics'!$C:$C,0)))</f>
        <v>Industry</v>
      </c>
      <c r="B949" s="200"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13" t="s">
        <v>44</v>
      </c>
      <c r="J949" s="202"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05">
        <f>IF(ISBLANK(INDEX('Policy Characteristics'!F:F,MATCH($C949,'Policy Characteristics'!$C:$C,0))),"",INDEX('Policy Characteristics'!F:F,MATCH($C949,'Policy Characteristics'!$C:$C,0)))</f>
        <v>0</v>
      </c>
      <c r="M949" s="205">
        <f>IF(ISBLANK(INDEX('Policy Characteristics'!G:G,MATCH($C949,'Policy Characteristics'!$C:$C,0))),"",INDEX('Policy Characteristics'!G:G,MATCH($C949,'Policy Characteristics'!$C:$C,0)))</f>
        <v>1</v>
      </c>
      <c r="N949" s="205">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75">
      <c r="A950" s="76" t="str">
        <f>IF(ISBLANK(INDEX('Policy Characteristics'!A:A,MATCH($C950,'Policy Characteristics'!$C:$C,0))),"",INDEX('Policy Characteristics'!A:A,MATCH($C950,'Policy Characteristics'!$C:$C,0)))</f>
        <v>Industry</v>
      </c>
      <c r="B950" s="200"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13" t="s">
        <v>44</v>
      </c>
      <c r="J950" s="202"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05">
        <f>IF(ISBLANK(INDEX('Policy Characteristics'!F:F,MATCH($C950,'Policy Characteristics'!$C:$C,0))),"",INDEX('Policy Characteristics'!F:F,MATCH($C950,'Policy Characteristics'!$C:$C,0)))</f>
        <v>0</v>
      </c>
      <c r="M950" s="205">
        <f>IF(ISBLANK(INDEX('Policy Characteristics'!G:G,MATCH($C950,'Policy Characteristics'!$C:$C,0))),"",INDEX('Policy Characteristics'!G:G,MATCH($C950,'Policy Characteristics'!$C:$C,0)))</f>
        <v>1</v>
      </c>
      <c r="N950" s="205">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75">
      <c r="A951" s="76" t="str">
        <f>IF(ISBLANK(INDEX('Policy Characteristics'!A:A,MATCH($C951,'Policy Characteristics'!$C:$C,0))),"",INDEX('Policy Characteristics'!A:A,MATCH($C951,'Policy Characteristics'!$C:$C,0)))</f>
        <v>Industry</v>
      </c>
      <c r="B951" s="200"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13" t="s">
        <v>44</v>
      </c>
      <c r="J951" s="202"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05">
        <f>IF(ISBLANK(INDEX('Policy Characteristics'!F:F,MATCH($C951,'Policy Characteristics'!$C:$C,0))),"",INDEX('Policy Characteristics'!F:F,MATCH($C951,'Policy Characteristics'!$C:$C,0)))</f>
        <v>0</v>
      </c>
      <c r="M951" s="205">
        <f>IF(ISBLANK(INDEX('Policy Characteristics'!G:G,MATCH($C951,'Policy Characteristics'!$C:$C,0))),"",INDEX('Policy Characteristics'!G:G,MATCH($C951,'Policy Characteristics'!$C:$C,0)))</f>
        <v>1</v>
      </c>
      <c r="N951" s="205">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75">
      <c r="A952" s="76" t="str">
        <f>IF(ISBLANK(INDEX('Policy Characteristics'!A:A,MATCH($C952,'Policy Characteristics'!$C:$C,0))),"",INDEX('Policy Characteristics'!A:A,MATCH($C952,'Policy Characteristics'!$C:$C,0)))</f>
        <v>Industry</v>
      </c>
      <c r="B952" s="200"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13" t="s">
        <v>44</v>
      </c>
      <c r="J952" s="202"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05">
        <f>IF(ISBLANK(INDEX('Policy Characteristics'!F:F,MATCH($C952,'Policy Characteristics'!$C:$C,0))),"",INDEX('Policy Characteristics'!F:F,MATCH($C952,'Policy Characteristics'!$C:$C,0)))</f>
        <v>0</v>
      </c>
      <c r="M952" s="205">
        <f>IF(ISBLANK(INDEX('Policy Characteristics'!G:G,MATCH($C952,'Policy Characteristics'!$C:$C,0))),"",INDEX('Policy Characteristics'!G:G,MATCH($C952,'Policy Characteristics'!$C:$C,0)))</f>
        <v>1</v>
      </c>
      <c r="N952" s="205">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75">
      <c r="A953" s="76" t="str">
        <f>IF(ISBLANK(INDEX('Policy Characteristics'!A:A,MATCH($C953,'Policy Characteristics'!$C:$C,0))),"",INDEX('Policy Characteristics'!A:A,MATCH($C953,'Policy Characteristics'!$C:$C,0)))</f>
        <v>Industry</v>
      </c>
      <c r="B953" s="200"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13" t="s">
        <v>44</v>
      </c>
      <c r="J953" s="202"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05">
        <f>IF(ISBLANK(INDEX('Policy Characteristics'!F:F,MATCH($C953,'Policy Characteristics'!$C:$C,0))),"",INDEX('Policy Characteristics'!F:F,MATCH($C953,'Policy Characteristics'!$C:$C,0)))</f>
        <v>0</v>
      </c>
      <c r="M953" s="205">
        <f>IF(ISBLANK(INDEX('Policy Characteristics'!G:G,MATCH($C953,'Policy Characteristics'!$C:$C,0))),"",INDEX('Policy Characteristics'!G:G,MATCH($C953,'Policy Characteristics'!$C:$C,0)))</f>
        <v>1</v>
      </c>
      <c r="N953" s="205">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75">
      <c r="A954" s="76" t="str">
        <f>IF(ISBLANK(INDEX('Policy Characteristics'!A:A,MATCH($C954,'Policy Characteristics'!$C:$C,0))),"",INDEX('Policy Characteristics'!A:A,MATCH($C954,'Policy Characteristics'!$C:$C,0)))</f>
        <v>Industry</v>
      </c>
      <c r="B954" s="200"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13" t="s">
        <v>44</v>
      </c>
      <c r="J954" s="202"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05">
        <f>IF(ISBLANK(INDEX('Policy Characteristics'!F:F,MATCH($C954,'Policy Characteristics'!$C:$C,0))),"",INDEX('Policy Characteristics'!F:F,MATCH($C954,'Policy Characteristics'!$C:$C,0)))</f>
        <v>0</v>
      </c>
      <c r="M954" s="205">
        <f>IF(ISBLANK(INDEX('Policy Characteristics'!G:G,MATCH($C954,'Policy Characteristics'!$C:$C,0))),"",INDEX('Policy Characteristics'!G:G,MATCH($C954,'Policy Characteristics'!$C:$C,0)))</f>
        <v>1</v>
      </c>
      <c r="N954" s="205">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75">
      <c r="A955" s="76" t="str">
        <f>IF(ISBLANK(INDEX('Policy Characteristics'!A:A,MATCH($C955,'Policy Characteristics'!$C:$C,0))),"",INDEX('Policy Characteristics'!A:A,MATCH($C955,'Policy Characteristics'!$C:$C,0)))</f>
        <v>Industry</v>
      </c>
      <c r="B955" s="200"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13" t="s">
        <v>44</v>
      </c>
      <c r="J955" s="202"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05">
        <f>IF(ISBLANK(INDEX('Policy Characteristics'!F:F,MATCH($C955,'Policy Characteristics'!$C:$C,0))),"",INDEX('Policy Characteristics'!F:F,MATCH($C955,'Policy Characteristics'!$C:$C,0)))</f>
        <v>0</v>
      </c>
      <c r="M955" s="205">
        <f>IF(ISBLANK(INDEX('Policy Characteristics'!G:G,MATCH($C955,'Policy Characteristics'!$C:$C,0))),"",INDEX('Policy Characteristics'!G:G,MATCH($C955,'Policy Characteristics'!$C:$C,0)))</f>
        <v>1</v>
      </c>
      <c r="N955" s="205">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75">
      <c r="A956" s="76" t="str">
        <f>IF(ISBLANK(INDEX('Policy Characteristics'!A:A,MATCH($C956,'Policy Characteristics'!$C:$C,0))),"",INDEX('Policy Characteristics'!A:A,MATCH($C956,'Policy Characteristics'!$C:$C,0)))</f>
        <v>Industry</v>
      </c>
      <c r="B956" s="200"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13" t="s">
        <v>44</v>
      </c>
      <c r="J956" s="202"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05">
        <f>IF(ISBLANK(INDEX('Policy Characteristics'!F:F,MATCH($C956,'Policy Characteristics'!$C:$C,0))),"",INDEX('Policy Characteristics'!F:F,MATCH($C956,'Policy Characteristics'!$C:$C,0)))</f>
        <v>0</v>
      </c>
      <c r="M956" s="205">
        <f>IF(ISBLANK(INDEX('Policy Characteristics'!G:G,MATCH($C956,'Policy Characteristics'!$C:$C,0))),"",INDEX('Policy Characteristics'!G:G,MATCH($C956,'Policy Characteristics'!$C:$C,0)))</f>
        <v>1</v>
      </c>
      <c r="N956" s="205">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75">
      <c r="A957" s="76" t="str">
        <f>IF(ISBLANK(INDEX('Policy Characteristics'!A:A,MATCH($C957,'Policy Characteristics'!$C:$C,0))),"",INDEX('Policy Characteristics'!A:A,MATCH($C957,'Policy Characteristics'!$C:$C,0)))</f>
        <v>Industry</v>
      </c>
      <c r="B957" s="200"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13" t="s">
        <v>43</v>
      </c>
      <c r="J957" s="202"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05">
        <f>IF(ISBLANK(INDEX('Policy Characteristics'!F:F,MATCH($C957,'Policy Characteristics'!$C:$C,0))),"",INDEX('Policy Characteristics'!F:F,MATCH($C957,'Policy Characteristics'!$C:$C,0)))</f>
        <v>0</v>
      </c>
      <c r="M957" s="205">
        <f>IF(ISBLANK(INDEX('Policy Characteristics'!G:G,MATCH($C957,'Policy Characteristics'!$C:$C,0))),"",INDEX('Policy Characteristics'!G:G,MATCH($C957,'Policy Characteristics'!$C:$C,0)))</f>
        <v>1</v>
      </c>
      <c r="N957" s="205">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75">
      <c r="A958" s="76" t="str">
        <f>IF(ISBLANK(INDEX('Policy Characteristics'!A:A,MATCH($C958,'Policy Characteristics'!$C:$C,0))),"",INDEX('Policy Characteristics'!A:A,MATCH($C958,'Policy Characteristics'!$C:$C,0)))</f>
        <v>Industry</v>
      </c>
      <c r="B958" s="200"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13" t="s">
        <v>44</v>
      </c>
      <c r="J958" s="202"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05">
        <f>IF(ISBLANK(INDEX('Policy Characteristics'!F:F,MATCH($C958,'Policy Characteristics'!$C:$C,0))),"",INDEX('Policy Characteristics'!F:F,MATCH($C958,'Policy Characteristics'!$C:$C,0)))</f>
        <v>0</v>
      </c>
      <c r="M958" s="205">
        <f>IF(ISBLANK(INDEX('Policy Characteristics'!G:G,MATCH($C958,'Policy Characteristics'!$C:$C,0))),"",INDEX('Policy Characteristics'!G:G,MATCH($C958,'Policy Characteristics'!$C:$C,0)))</f>
        <v>1</v>
      </c>
      <c r="N958" s="205">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75">
      <c r="A959" s="76" t="str">
        <f>IF(ISBLANK(INDEX('Policy Characteristics'!A:A,MATCH($C959,'Policy Characteristics'!$C:$C,0))),"",INDEX('Policy Characteristics'!A:A,MATCH($C959,'Policy Characteristics'!$C:$C,0)))</f>
        <v>Industry</v>
      </c>
      <c r="B959" s="200"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13" t="s">
        <v>44</v>
      </c>
      <c r="J959" s="202"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05">
        <f>IF(ISBLANK(INDEX('Policy Characteristics'!F:F,MATCH($C959,'Policy Characteristics'!$C:$C,0))),"",INDEX('Policy Characteristics'!F:F,MATCH($C959,'Policy Characteristics'!$C:$C,0)))</f>
        <v>0</v>
      </c>
      <c r="M959" s="205">
        <f>IF(ISBLANK(INDEX('Policy Characteristics'!G:G,MATCH($C959,'Policy Characteristics'!$C:$C,0))),"",INDEX('Policy Characteristics'!G:G,MATCH($C959,'Policy Characteristics'!$C:$C,0)))</f>
        <v>1</v>
      </c>
      <c r="N959" s="205">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75">
      <c r="A960" s="76" t="str">
        <f>IF(ISBLANK(INDEX('Policy Characteristics'!A:A,MATCH($C960,'Policy Characteristics'!$C:$C,0))),"",INDEX('Policy Characteristics'!A:A,MATCH($C960,'Policy Characteristics'!$C:$C,0)))</f>
        <v>Industry</v>
      </c>
      <c r="B960" s="200"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13" t="s">
        <v>44</v>
      </c>
      <c r="J960" s="202"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05">
        <f>IF(ISBLANK(INDEX('Policy Characteristics'!F:F,MATCH($C960,'Policy Characteristics'!$C:$C,0))),"",INDEX('Policy Characteristics'!F:F,MATCH($C960,'Policy Characteristics'!$C:$C,0)))</f>
        <v>0</v>
      </c>
      <c r="M960" s="205">
        <f>IF(ISBLANK(INDEX('Policy Characteristics'!G:G,MATCH($C960,'Policy Characteristics'!$C:$C,0))),"",INDEX('Policy Characteristics'!G:G,MATCH($C960,'Policy Characteristics'!$C:$C,0)))</f>
        <v>1</v>
      </c>
      <c r="N960" s="205">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75">
      <c r="A961" s="76" t="str">
        <f>IF(ISBLANK(INDEX('Policy Characteristics'!A:A,MATCH($C961,'Policy Characteristics'!$C:$C,0))),"",INDEX('Policy Characteristics'!A:A,MATCH($C961,'Policy Characteristics'!$C:$C,0)))</f>
        <v>Industry</v>
      </c>
      <c r="B961" s="200"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13" t="s">
        <v>44</v>
      </c>
      <c r="J961" s="202"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05">
        <f>IF(ISBLANK(INDEX('Policy Characteristics'!F:F,MATCH($C961,'Policy Characteristics'!$C:$C,0))),"",INDEX('Policy Characteristics'!F:F,MATCH($C961,'Policy Characteristics'!$C:$C,0)))</f>
        <v>0</v>
      </c>
      <c r="M961" s="205">
        <f>IF(ISBLANK(INDEX('Policy Characteristics'!G:G,MATCH($C961,'Policy Characteristics'!$C:$C,0))),"",INDEX('Policy Characteristics'!G:G,MATCH($C961,'Policy Characteristics'!$C:$C,0)))</f>
        <v>1</v>
      </c>
      <c r="N961" s="205">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75">
      <c r="A962" s="76" t="str">
        <f>IF(ISBLANK(INDEX('Policy Characteristics'!A:A,MATCH($C962,'Policy Characteristics'!$C:$C,0))),"",INDEX('Policy Characteristics'!A:A,MATCH($C962,'Policy Characteristics'!$C:$C,0)))</f>
        <v>Industry</v>
      </c>
      <c r="B962" s="200"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13" t="s">
        <v>44</v>
      </c>
      <c r="J962" s="202"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05">
        <f>IF(ISBLANK(INDEX('Policy Characteristics'!F:F,MATCH($C962,'Policy Characteristics'!$C:$C,0))),"",INDEX('Policy Characteristics'!F:F,MATCH($C962,'Policy Characteristics'!$C:$C,0)))</f>
        <v>0</v>
      </c>
      <c r="M962" s="205">
        <f>IF(ISBLANK(INDEX('Policy Characteristics'!G:G,MATCH($C962,'Policy Characteristics'!$C:$C,0))),"",INDEX('Policy Characteristics'!G:G,MATCH($C962,'Policy Characteristics'!$C:$C,0)))</f>
        <v>1</v>
      </c>
      <c r="N962" s="205">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75">
      <c r="A963" s="76" t="str">
        <f>IF(ISBLANK(INDEX('Policy Characteristics'!A:A,MATCH($C963,'Policy Characteristics'!$C:$C,0))),"",INDEX('Policy Characteristics'!A:A,MATCH($C963,'Policy Characteristics'!$C:$C,0)))</f>
        <v>Industry</v>
      </c>
      <c r="B963" s="200"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13" t="s">
        <v>44</v>
      </c>
      <c r="J963" s="202"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05">
        <f>IF(ISBLANK(INDEX('Policy Characteristics'!F:F,MATCH($C963,'Policy Characteristics'!$C:$C,0))),"",INDEX('Policy Characteristics'!F:F,MATCH($C963,'Policy Characteristics'!$C:$C,0)))</f>
        <v>0</v>
      </c>
      <c r="M963" s="205">
        <f>IF(ISBLANK(INDEX('Policy Characteristics'!G:G,MATCH($C963,'Policy Characteristics'!$C:$C,0))),"",INDEX('Policy Characteristics'!G:G,MATCH($C963,'Policy Characteristics'!$C:$C,0)))</f>
        <v>1</v>
      </c>
      <c r="N963" s="205">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75">
      <c r="A964" s="76" t="str">
        <f>IF(ISBLANK(INDEX('Policy Characteristics'!A:A,MATCH($C964,'Policy Characteristics'!$C:$C,0))),"",INDEX('Policy Characteristics'!A:A,MATCH($C964,'Policy Characteristics'!$C:$C,0)))</f>
        <v>Industry</v>
      </c>
      <c r="B964" s="200"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13" t="s">
        <v>44</v>
      </c>
      <c r="J964" s="202"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05">
        <f>IF(ISBLANK(INDEX('Policy Characteristics'!F:F,MATCH($C964,'Policy Characteristics'!$C:$C,0))),"",INDEX('Policy Characteristics'!F:F,MATCH($C964,'Policy Characteristics'!$C:$C,0)))</f>
        <v>0</v>
      </c>
      <c r="M964" s="205">
        <f>IF(ISBLANK(INDEX('Policy Characteristics'!G:G,MATCH($C964,'Policy Characteristics'!$C:$C,0))),"",INDEX('Policy Characteristics'!G:G,MATCH($C964,'Policy Characteristics'!$C:$C,0)))</f>
        <v>1</v>
      </c>
      <c r="N964" s="205">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75">
      <c r="A965" s="76" t="str">
        <f>IF(ISBLANK(INDEX('Policy Characteristics'!A:A,MATCH($C965,'Policy Characteristics'!$C:$C,0))),"",INDEX('Policy Characteristics'!A:A,MATCH($C965,'Policy Characteristics'!$C:$C,0)))</f>
        <v>Industry</v>
      </c>
      <c r="B965" s="200"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13" t="s">
        <v>44</v>
      </c>
      <c r="J965" s="202"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05">
        <f>IF(ISBLANK(INDEX('Policy Characteristics'!F:F,MATCH($C965,'Policy Characteristics'!$C:$C,0))),"",INDEX('Policy Characteristics'!F:F,MATCH($C965,'Policy Characteristics'!$C:$C,0)))</f>
        <v>0</v>
      </c>
      <c r="M965" s="205">
        <f>IF(ISBLANK(INDEX('Policy Characteristics'!G:G,MATCH($C965,'Policy Characteristics'!$C:$C,0))),"",INDEX('Policy Characteristics'!G:G,MATCH($C965,'Policy Characteristics'!$C:$C,0)))</f>
        <v>1</v>
      </c>
      <c r="N965" s="205">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75">
      <c r="A966" s="76" t="str">
        <f>IF(ISBLANK(INDEX('Policy Characteristics'!A:A,MATCH($C966,'Policy Characteristics'!$C:$C,0))),"",INDEX('Policy Characteristics'!A:A,MATCH($C966,'Policy Characteristics'!$C:$C,0)))</f>
        <v>Industry</v>
      </c>
      <c r="B966" s="200"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13" t="s">
        <v>44</v>
      </c>
      <c r="J966" s="202"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05">
        <f>IF(ISBLANK(INDEX('Policy Characteristics'!F:F,MATCH($C966,'Policy Characteristics'!$C:$C,0))),"",INDEX('Policy Characteristics'!F:F,MATCH($C966,'Policy Characteristics'!$C:$C,0)))</f>
        <v>0</v>
      </c>
      <c r="M966" s="205">
        <f>IF(ISBLANK(INDEX('Policy Characteristics'!G:G,MATCH($C966,'Policy Characteristics'!$C:$C,0))),"",INDEX('Policy Characteristics'!G:G,MATCH($C966,'Policy Characteristics'!$C:$C,0)))</f>
        <v>1</v>
      </c>
      <c r="N966" s="205">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75">
      <c r="A967" s="76" t="str">
        <f>IF(ISBLANK(INDEX('Policy Characteristics'!A:A,MATCH($C967,'Policy Characteristics'!$C:$C,0))),"",INDEX('Policy Characteristics'!A:A,MATCH($C967,'Policy Characteristics'!$C:$C,0)))</f>
        <v>Industry</v>
      </c>
      <c r="B967" s="200"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13" t="s">
        <v>44</v>
      </c>
      <c r="J967" s="202"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05">
        <f>IF(ISBLANK(INDEX('Policy Characteristics'!F:F,MATCH($C967,'Policy Characteristics'!$C:$C,0))),"",INDEX('Policy Characteristics'!F:F,MATCH($C967,'Policy Characteristics'!$C:$C,0)))</f>
        <v>0</v>
      </c>
      <c r="M967" s="205">
        <f>IF(ISBLANK(INDEX('Policy Characteristics'!G:G,MATCH($C967,'Policy Characteristics'!$C:$C,0))),"",INDEX('Policy Characteristics'!G:G,MATCH($C967,'Policy Characteristics'!$C:$C,0)))</f>
        <v>1</v>
      </c>
      <c r="N967" s="205">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75">
      <c r="A968" s="76" t="str">
        <f>IF(ISBLANK(INDEX('Policy Characteristics'!A:A,MATCH($C968,'Policy Characteristics'!$C:$C,0))),"",INDEX('Policy Characteristics'!A:A,MATCH($C968,'Policy Characteristics'!$C:$C,0)))</f>
        <v>Industry</v>
      </c>
      <c r="B968" s="200"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13" t="s">
        <v>44</v>
      </c>
      <c r="J968" s="202"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05">
        <f>IF(ISBLANK(INDEX('Policy Characteristics'!F:F,MATCH($C968,'Policy Characteristics'!$C:$C,0))),"",INDEX('Policy Characteristics'!F:F,MATCH($C968,'Policy Characteristics'!$C:$C,0)))</f>
        <v>0</v>
      </c>
      <c r="M968" s="205">
        <f>IF(ISBLANK(INDEX('Policy Characteristics'!G:G,MATCH($C968,'Policy Characteristics'!$C:$C,0))),"",INDEX('Policy Characteristics'!G:G,MATCH($C968,'Policy Characteristics'!$C:$C,0)))</f>
        <v>1</v>
      </c>
      <c r="N968" s="205">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75">
      <c r="A969" s="76" t="str">
        <f>IF(ISBLANK(INDEX('Policy Characteristics'!A:A,MATCH($C969,'Policy Characteristics'!$C:$C,0))),"",INDEX('Policy Characteristics'!A:A,MATCH($C969,'Policy Characteristics'!$C:$C,0)))</f>
        <v>Industry</v>
      </c>
      <c r="B969" s="200"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13" t="s">
        <v>44</v>
      </c>
      <c r="J969" s="202"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05">
        <f>IF(ISBLANK(INDEX('Policy Characteristics'!F:F,MATCH($C969,'Policy Characteristics'!$C:$C,0))),"",INDEX('Policy Characteristics'!F:F,MATCH($C969,'Policy Characteristics'!$C:$C,0)))</f>
        <v>0</v>
      </c>
      <c r="M969" s="205">
        <f>IF(ISBLANK(INDEX('Policy Characteristics'!G:G,MATCH($C969,'Policy Characteristics'!$C:$C,0))),"",INDEX('Policy Characteristics'!G:G,MATCH($C969,'Policy Characteristics'!$C:$C,0)))</f>
        <v>1</v>
      </c>
      <c r="N969" s="205">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75">
      <c r="A970" s="76" t="str">
        <f>IF(ISBLANK(INDEX('Policy Characteristics'!A:A,MATCH($C970,'Policy Characteristics'!$C:$C,0))),"",INDEX('Policy Characteristics'!A:A,MATCH($C970,'Policy Characteristics'!$C:$C,0)))</f>
        <v>Industry</v>
      </c>
      <c r="B970" s="200"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13" t="s">
        <v>44</v>
      </c>
      <c r="J970" s="202"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05">
        <f>IF(ISBLANK(INDEX('Policy Characteristics'!F:F,MATCH($C970,'Policy Characteristics'!$C:$C,0))),"",INDEX('Policy Characteristics'!F:F,MATCH($C970,'Policy Characteristics'!$C:$C,0)))</f>
        <v>0</v>
      </c>
      <c r="M970" s="205">
        <f>IF(ISBLANK(INDEX('Policy Characteristics'!G:G,MATCH($C970,'Policy Characteristics'!$C:$C,0))),"",INDEX('Policy Characteristics'!G:G,MATCH($C970,'Policy Characteristics'!$C:$C,0)))</f>
        <v>1</v>
      </c>
      <c r="N970" s="205">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75">
      <c r="A971" s="76" t="str">
        <f>IF(ISBLANK(INDEX('Policy Characteristics'!A:A,MATCH($C971,'Policy Characteristics'!$C:$C,0))),"",INDEX('Policy Characteristics'!A:A,MATCH($C971,'Policy Characteristics'!$C:$C,0)))</f>
        <v>Industry</v>
      </c>
      <c r="B971" s="200"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13" t="s">
        <v>44</v>
      </c>
      <c r="J971" s="202"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05">
        <f>IF(ISBLANK(INDEX('Policy Characteristics'!F:F,MATCH($C971,'Policy Characteristics'!$C:$C,0))),"",INDEX('Policy Characteristics'!F:F,MATCH($C971,'Policy Characteristics'!$C:$C,0)))</f>
        <v>0</v>
      </c>
      <c r="M971" s="205">
        <f>IF(ISBLANK(INDEX('Policy Characteristics'!G:G,MATCH($C971,'Policy Characteristics'!$C:$C,0))),"",INDEX('Policy Characteristics'!G:G,MATCH($C971,'Policy Characteristics'!$C:$C,0)))</f>
        <v>1</v>
      </c>
      <c r="N971" s="205">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75">
      <c r="A972" s="76" t="str">
        <f>IF(ISBLANK(INDEX('Policy Characteristics'!A:A,MATCH($C972,'Policy Characteristics'!$C:$C,0))),"",INDEX('Policy Characteristics'!A:A,MATCH($C972,'Policy Characteristics'!$C:$C,0)))</f>
        <v>Industry</v>
      </c>
      <c r="B972" s="200"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13" t="s">
        <v>44</v>
      </c>
      <c r="J972" s="202"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05">
        <f>IF(ISBLANK(INDEX('Policy Characteristics'!F:F,MATCH($C972,'Policy Characteristics'!$C:$C,0))),"",INDEX('Policy Characteristics'!F:F,MATCH($C972,'Policy Characteristics'!$C:$C,0)))</f>
        <v>0</v>
      </c>
      <c r="M972" s="205">
        <f>IF(ISBLANK(INDEX('Policy Characteristics'!G:G,MATCH($C972,'Policy Characteristics'!$C:$C,0))),"",INDEX('Policy Characteristics'!G:G,MATCH($C972,'Policy Characteristics'!$C:$C,0)))</f>
        <v>1</v>
      </c>
      <c r="N972" s="205">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75">
      <c r="A973" s="76" t="str">
        <f>IF(ISBLANK(INDEX('Policy Characteristics'!A:A,MATCH($C973,'Policy Characteristics'!$C:$C,0))),"",INDEX('Policy Characteristics'!A:A,MATCH($C973,'Policy Characteristics'!$C:$C,0)))</f>
        <v>Industry</v>
      </c>
      <c r="B973" s="200"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13" t="s">
        <v>44</v>
      </c>
      <c r="J973" s="202"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05">
        <f>IF(ISBLANK(INDEX('Policy Characteristics'!F:F,MATCH($C973,'Policy Characteristics'!$C:$C,0))),"",INDEX('Policy Characteristics'!F:F,MATCH($C973,'Policy Characteristics'!$C:$C,0)))</f>
        <v>0</v>
      </c>
      <c r="M973" s="205">
        <f>IF(ISBLANK(INDEX('Policy Characteristics'!G:G,MATCH($C973,'Policy Characteristics'!$C:$C,0))),"",INDEX('Policy Characteristics'!G:G,MATCH($C973,'Policy Characteristics'!$C:$C,0)))</f>
        <v>1</v>
      </c>
      <c r="N973" s="205">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75">
      <c r="A974" s="76" t="str">
        <f>IF(ISBLANK(INDEX('Policy Characteristics'!A:A,MATCH($C974,'Policy Characteristics'!$C:$C,0))),"",INDEX('Policy Characteristics'!A:A,MATCH($C974,'Policy Characteristics'!$C:$C,0)))</f>
        <v>Industry</v>
      </c>
      <c r="B974" s="200"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13" t="s">
        <v>44</v>
      </c>
      <c r="J974" s="202"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05">
        <f>IF(ISBLANK(INDEX('Policy Characteristics'!F:F,MATCH($C974,'Policy Characteristics'!$C:$C,0))),"",INDEX('Policy Characteristics'!F:F,MATCH($C974,'Policy Characteristics'!$C:$C,0)))</f>
        <v>0</v>
      </c>
      <c r="M974" s="205">
        <f>IF(ISBLANK(INDEX('Policy Characteristics'!G:G,MATCH($C974,'Policy Characteristics'!$C:$C,0))),"",INDEX('Policy Characteristics'!G:G,MATCH($C974,'Policy Characteristics'!$C:$C,0)))</f>
        <v>1</v>
      </c>
      <c r="N974" s="205">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75">
      <c r="A975" s="76" t="str">
        <f>IF(ISBLANK(INDEX('Policy Characteristics'!A:A,MATCH($C975,'Policy Characteristics'!$C:$C,0))),"",INDEX('Policy Characteristics'!A:A,MATCH($C975,'Policy Characteristics'!$C:$C,0)))</f>
        <v>Industry</v>
      </c>
      <c r="B975" s="200"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13" t="s">
        <v>44</v>
      </c>
      <c r="J975" s="202"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05">
        <f>IF(ISBLANK(INDEX('Policy Characteristics'!F:F,MATCH($C975,'Policy Characteristics'!$C:$C,0))),"",INDEX('Policy Characteristics'!F:F,MATCH($C975,'Policy Characteristics'!$C:$C,0)))</f>
        <v>0</v>
      </c>
      <c r="M975" s="205">
        <f>IF(ISBLANK(INDEX('Policy Characteristics'!G:G,MATCH($C975,'Policy Characteristics'!$C:$C,0))),"",INDEX('Policy Characteristics'!G:G,MATCH($C975,'Policy Characteristics'!$C:$C,0)))</f>
        <v>1</v>
      </c>
      <c r="N975" s="205">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75">
      <c r="A976" s="76" t="str">
        <f>IF(ISBLANK(INDEX('Policy Characteristics'!A:A,MATCH($C976,'Policy Characteristics'!$C:$C,0))),"",INDEX('Policy Characteristics'!A:A,MATCH($C976,'Policy Characteristics'!$C:$C,0)))</f>
        <v>Industry</v>
      </c>
      <c r="B976" s="200"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13" t="s">
        <v>44</v>
      </c>
      <c r="J976" s="202"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05">
        <f>IF(ISBLANK(INDEX('Policy Characteristics'!F:F,MATCH($C976,'Policy Characteristics'!$C:$C,0))),"",INDEX('Policy Characteristics'!F:F,MATCH($C976,'Policy Characteristics'!$C:$C,0)))</f>
        <v>0</v>
      </c>
      <c r="M976" s="205">
        <f>IF(ISBLANK(INDEX('Policy Characteristics'!G:G,MATCH($C976,'Policy Characteristics'!$C:$C,0))),"",INDEX('Policy Characteristics'!G:G,MATCH($C976,'Policy Characteristics'!$C:$C,0)))</f>
        <v>1</v>
      </c>
      <c r="N976" s="205">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75">
      <c r="A977" s="76" t="str">
        <f>IF(ISBLANK(INDEX('Policy Characteristics'!A:A,MATCH($C977,'Policy Characteristics'!$C:$C,0))),"",INDEX('Policy Characteristics'!A:A,MATCH($C977,'Policy Characteristics'!$C:$C,0)))</f>
        <v>Industry</v>
      </c>
      <c r="B977" s="200"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13" t="s">
        <v>44</v>
      </c>
      <c r="J977" s="202"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05">
        <f>IF(ISBLANK(INDEX('Policy Characteristics'!F:F,MATCH($C977,'Policy Characteristics'!$C:$C,0))),"",INDEX('Policy Characteristics'!F:F,MATCH($C977,'Policy Characteristics'!$C:$C,0)))</f>
        <v>0</v>
      </c>
      <c r="M977" s="205">
        <f>IF(ISBLANK(INDEX('Policy Characteristics'!G:G,MATCH($C977,'Policy Characteristics'!$C:$C,0))),"",INDEX('Policy Characteristics'!G:G,MATCH($C977,'Policy Characteristics'!$C:$C,0)))</f>
        <v>1</v>
      </c>
      <c r="N977" s="205">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75">
      <c r="A978" s="76" t="str">
        <f>IF(ISBLANK(INDEX('Policy Characteristics'!A:A,MATCH($C978,'Policy Characteristics'!$C:$C,0))),"",INDEX('Policy Characteristics'!A:A,MATCH($C978,'Policy Characteristics'!$C:$C,0)))</f>
        <v>Industry</v>
      </c>
      <c r="B978" s="200"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13" t="s">
        <v>44</v>
      </c>
      <c r="J978" s="202"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05">
        <f>IF(ISBLANK(INDEX('Policy Characteristics'!F:F,MATCH($C978,'Policy Characteristics'!$C:$C,0))),"",INDEX('Policy Characteristics'!F:F,MATCH($C978,'Policy Characteristics'!$C:$C,0)))</f>
        <v>0</v>
      </c>
      <c r="M978" s="205">
        <f>IF(ISBLANK(INDEX('Policy Characteristics'!G:G,MATCH($C978,'Policy Characteristics'!$C:$C,0))),"",INDEX('Policy Characteristics'!G:G,MATCH($C978,'Policy Characteristics'!$C:$C,0)))</f>
        <v>1</v>
      </c>
      <c r="N978" s="205">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75">
      <c r="A979" s="76" t="str">
        <f>IF(ISBLANK(INDEX('Policy Characteristics'!A:A,MATCH($C979,'Policy Characteristics'!$C:$C,0))),"",INDEX('Policy Characteristics'!A:A,MATCH($C979,'Policy Characteristics'!$C:$C,0)))</f>
        <v>Industry</v>
      </c>
      <c r="B979" s="200"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13" t="s">
        <v>44</v>
      </c>
      <c r="J979" s="202"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05">
        <f>IF(ISBLANK(INDEX('Policy Characteristics'!F:F,MATCH($C979,'Policy Characteristics'!$C:$C,0))),"",INDEX('Policy Characteristics'!F:F,MATCH($C979,'Policy Characteristics'!$C:$C,0)))</f>
        <v>0</v>
      </c>
      <c r="M979" s="205">
        <f>IF(ISBLANK(INDEX('Policy Characteristics'!G:G,MATCH($C979,'Policy Characteristics'!$C:$C,0))),"",INDEX('Policy Characteristics'!G:G,MATCH($C979,'Policy Characteristics'!$C:$C,0)))</f>
        <v>1</v>
      </c>
      <c r="N979" s="205">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75">
      <c r="A980" s="76" t="str">
        <f>IF(ISBLANK(INDEX('Policy Characteristics'!A:A,MATCH($C980,'Policy Characteristics'!$C:$C,0))),"",INDEX('Policy Characteristics'!A:A,MATCH($C980,'Policy Characteristics'!$C:$C,0)))</f>
        <v>Industry</v>
      </c>
      <c r="B980" s="200"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13" t="s">
        <v>44</v>
      </c>
      <c r="J980" s="202"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05">
        <f>IF(ISBLANK(INDEX('Policy Characteristics'!F:F,MATCH($C980,'Policy Characteristics'!$C:$C,0))),"",INDEX('Policy Characteristics'!F:F,MATCH($C980,'Policy Characteristics'!$C:$C,0)))</f>
        <v>0</v>
      </c>
      <c r="M980" s="205">
        <f>IF(ISBLANK(INDEX('Policy Characteristics'!G:G,MATCH($C980,'Policy Characteristics'!$C:$C,0))),"",INDEX('Policy Characteristics'!G:G,MATCH($C980,'Policy Characteristics'!$C:$C,0)))</f>
        <v>1</v>
      </c>
      <c r="N980" s="205">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75">
      <c r="A981" s="76" t="str">
        <f>IF(ISBLANK(INDEX('Policy Characteristics'!A:A,MATCH($C981,'Policy Characteristics'!$C:$C,0))),"",INDEX('Policy Characteristics'!A:A,MATCH($C981,'Policy Characteristics'!$C:$C,0)))</f>
        <v>Industry</v>
      </c>
      <c r="B981" s="200"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13" t="s">
        <v>44</v>
      </c>
      <c r="J981" s="202"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05">
        <f>IF(ISBLANK(INDEX('Policy Characteristics'!F:F,MATCH($C981,'Policy Characteristics'!$C:$C,0))),"",INDEX('Policy Characteristics'!F:F,MATCH($C981,'Policy Characteristics'!$C:$C,0)))</f>
        <v>0</v>
      </c>
      <c r="M981" s="205">
        <f>IF(ISBLANK(INDEX('Policy Characteristics'!G:G,MATCH($C981,'Policy Characteristics'!$C:$C,0))),"",INDEX('Policy Characteristics'!G:G,MATCH($C981,'Policy Characteristics'!$C:$C,0)))</f>
        <v>1</v>
      </c>
      <c r="N981" s="205">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75">
      <c r="A982" s="76" t="str">
        <f>IF(ISBLANK(INDEX('Policy Characteristics'!A:A,MATCH($C982,'Policy Characteristics'!$C:$C,0))),"",INDEX('Policy Characteristics'!A:A,MATCH($C982,'Policy Characteristics'!$C:$C,0)))</f>
        <v>Industry</v>
      </c>
      <c r="B982" s="200"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13" t="s">
        <v>44</v>
      </c>
      <c r="J982" s="202"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05">
        <f>IF(ISBLANK(INDEX('Policy Characteristics'!F:F,MATCH($C982,'Policy Characteristics'!$C:$C,0))),"",INDEX('Policy Characteristics'!F:F,MATCH($C982,'Policy Characteristics'!$C:$C,0)))</f>
        <v>0</v>
      </c>
      <c r="M982" s="205">
        <f>IF(ISBLANK(INDEX('Policy Characteristics'!G:G,MATCH($C982,'Policy Characteristics'!$C:$C,0))),"",INDEX('Policy Characteristics'!G:G,MATCH($C982,'Policy Characteristics'!$C:$C,0)))</f>
        <v>1</v>
      </c>
      <c r="N982" s="205">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75">
      <c r="A983" s="76" t="str">
        <f>IF(ISBLANK(INDEX('Policy Characteristics'!A:A,MATCH($C983,'Policy Characteristics'!$C:$C,0))),"",INDEX('Policy Characteristics'!A:A,MATCH($C983,'Policy Characteristics'!$C:$C,0)))</f>
        <v>Industry</v>
      </c>
      <c r="B983" s="200"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13" t="s">
        <v>44</v>
      </c>
      <c r="J983" s="202"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05">
        <f>IF(ISBLANK(INDEX('Policy Characteristics'!F:F,MATCH($C983,'Policy Characteristics'!$C:$C,0))),"",INDEX('Policy Characteristics'!F:F,MATCH($C983,'Policy Characteristics'!$C:$C,0)))</f>
        <v>0</v>
      </c>
      <c r="M983" s="205">
        <f>IF(ISBLANK(INDEX('Policy Characteristics'!G:G,MATCH($C983,'Policy Characteristics'!$C:$C,0))),"",INDEX('Policy Characteristics'!G:G,MATCH($C983,'Policy Characteristics'!$C:$C,0)))</f>
        <v>1</v>
      </c>
      <c r="N983" s="205">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75">
      <c r="A984" s="76" t="str">
        <f>IF(ISBLANK(INDEX('Policy Characteristics'!A:A,MATCH($C984,'Policy Characteristics'!$C:$C,0))),"",INDEX('Policy Characteristics'!A:A,MATCH($C984,'Policy Characteristics'!$C:$C,0)))</f>
        <v>Industry</v>
      </c>
      <c r="B984" s="200"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13" t="s">
        <v>44</v>
      </c>
      <c r="J984" s="202"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05">
        <f>IF(ISBLANK(INDEX('Policy Characteristics'!F:F,MATCH($C984,'Policy Characteristics'!$C:$C,0))),"",INDEX('Policy Characteristics'!F:F,MATCH($C984,'Policy Characteristics'!$C:$C,0)))</f>
        <v>0</v>
      </c>
      <c r="M984" s="205">
        <f>IF(ISBLANK(INDEX('Policy Characteristics'!G:G,MATCH($C984,'Policy Characteristics'!$C:$C,0))),"",INDEX('Policy Characteristics'!G:G,MATCH($C984,'Policy Characteristics'!$C:$C,0)))</f>
        <v>1</v>
      </c>
      <c r="N984" s="205">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75">
      <c r="A985" s="76" t="str">
        <f>IF(ISBLANK(INDEX('Policy Characteristics'!A:A,MATCH($C985,'Policy Characteristics'!$C:$C,0))),"",INDEX('Policy Characteristics'!A:A,MATCH($C985,'Policy Characteristics'!$C:$C,0)))</f>
        <v>Industry</v>
      </c>
      <c r="B985" s="200"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13" t="s">
        <v>44</v>
      </c>
      <c r="J985" s="202"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05">
        <f>IF(ISBLANK(INDEX('Policy Characteristics'!F:F,MATCH($C985,'Policy Characteristics'!$C:$C,0))),"",INDEX('Policy Characteristics'!F:F,MATCH($C985,'Policy Characteristics'!$C:$C,0)))</f>
        <v>0</v>
      </c>
      <c r="M985" s="205">
        <f>IF(ISBLANK(INDEX('Policy Characteristics'!G:G,MATCH($C985,'Policy Characteristics'!$C:$C,0))),"",INDEX('Policy Characteristics'!G:G,MATCH($C985,'Policy Characteristics'!$C:$C,0)))</f>
        <v>1</v>
      </c>
      <c r="N985" s="205">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75">
      <c r="A986" s="76" t="str">
        <f>IF(ISBLANK(INDEX('Policy Characteristics'!A:A,MATCH($C986,'Policy Characteristics'!$C:$C,0))),"",INDEX('Policy Characteristics'!A:A,MATCH($C986,'Policy Characteristics'!$C:$C,0)))</f>
        <v>Industry</v>
      </c>
      <c r="B986" s="200"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13" t="s">
        <v>44</v>
      </c>
      <c r="J986" s="202"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05">
        <f>IF(ISBLANK(INDEX('Policy Characteristics'!F:F,MATCH($C986,'Policy Characteristics'!$C:$C,0))),"",INDEX('Policy Characteristics'!F:F,MATCH($C986,'Policy Characteristics'!$C:$C,0)))</f>
        <v>0</v>
      </c>
      <c r="M986" s="205">
        <f>IF(ISBLANK(INDEX('Policy Characteristics'!G:G,MATCH($C986,'Policy Characteristics'!$C:$C,0))),"",INDEX('Policy Characteristics'!G:G,MATCH($C986,'Policy Characteristics'!$C:$C,0)))</f>
        <v>1</v>
      </c>
      <c r="N986" s="205">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75">
      <c r="A987" s="76" t="str">
        <f>IF(ISBLANK(INDEX('Policy Characteristics'!A:A,MATCH($C987,'Policy Characteristics'!$C:$C,0))),"",INDEX('Policy Characteristics'!A:A,MATCH($C987,'Policy Characteristics'!$C:$C,0)))</f>
        <v>Industry</v>
      </c>
      <c r="B987" s="200"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13" t="s">
        <v>44</v>
      </c>
      <c r="J987" s="202"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05">
        <f>IF(ISBLANK(INDEX('Policy Characteristics'!F:F,MATCH($C987,'Policy Characteristics'!$C:$C,0))),"",INDEX('Policy Characteristics'!F:F,MATCH($C987,'Policy Characteristics'!$C:$C,0)))</f>
        <v>0</v>
      </c>
      <c r="M987" s="205">
        <f>IF(ISBLANK(INDEX('Policy Characteristics'!G:G,MATCH($C987,'Policy Characteristics'!$C:$C,0))),"",INDEX('Policy Characteristics'!G:G,MATCH($C987,'Policy Characteristics'!$C:$C,0)))</f>
        <v>1</v>
      </c>
      <c r="N987" s="205">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75">
      <c r="A988" s="76" t="str">
        <f>IF(ISBLANK(INDEX('Policy Characteristics'!A:A,MATCH($C988,'Policy Characteristics'!$C:$C,0))),"",INDEX('Policy Characteristics'!A:A,MATCH($C988,'Policy Characteristics'!$C:$C,0)))</f>
        <v>Industry</v>
      </c>
      <c r="B988" s="200"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13" t="s">
        <v>44</v>
      </c>
      <c r="J988" s="202"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05">
        <f>IF(ISBLANK(INDEX('Policy Characteristics'!F:F,MATCH($C988,'Policy Characteristics'!$C:$C,0))),"",INDEX('Policy Characteristics'!F:F,MATCH($C988,'Policy Characteristics'!$C:$C,0)))</f>
        <v>0</v>
      </c>
      <c r="M988" s="205">
        <f>IF(ISBLANK(INDEX('Policy Characteristics'!G:G,MATCH($C988,'Policy Characteristics'!$C:$C,0))),"",INDEX('Policy Characteristics'!G:G,MATCH($C988,'Policy Characteristics'!$C:$C,0)))</f>
        <v>1</v>
      </c>
      <c r="N988" s="205">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75">
      <c r="A989" s="76" t="str">
        <f>IF(ISBLANK(INDEX('Policy Characteristics'!A:A,MATCH($C989,'Policy Characteristics'!$C:$C,0))),"",INDEX('Policy Characteristics'!A:A,MATCH($C989,'Policy Characteristics'!$C:$C,0)))</f>
        <v>Industry</v>
      </c>
      <c r="B989" s="200"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13" t="s">
        <v>44</v>
      </c>
      <c r="J989" s="202"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05">
        <f>IF(ISBLANK(INDEX('Policy Characteristics'!F:F,MATCH($C989,'Policy Characteristics'!$C:$C,0))),"",INDEX('Policy Characteristics'!F:F,MATCH($C989,'Policy Characteristics'!$C:$C,0)))</f>
        <v>0</v>
      </c>
      <c r="M989" s="205">
        <f>IF(ISBLANK(INDEX('Policy Characteristics'!G:G,MATCH($C989,'Policy Characteristics'!$C:$C,0))),"",INDEX('Policy Characteristics'!G:G,MATCH($C989,'Policy Characteristics'!$C:$C,0)))</f>
        <v>1</v>
      </c>
      <c r="N989" s="205">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75">
      <c r="A990" s="76" t="str">
        <f>IF(ISBLANK(INDEX('Policy Characteristics'!A:A,MATCH($C990,'Policy Characteristics'!$C:$C,0))),"",INDEX('Policy Characteristics'!A:A,MATCH($C990,'Policy Characteristics'!$C:$C,0)))</f>
        <v>Industry</v>
      </c>
      <c r="B990" s="200"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13" t="s">
        <v>44</v>
      </c>
      <c r="J990" s="202"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05">
        <f>IF(ISBLANK(INDEX('Policy Characteristics'!F:F,MATCH($C990,'Policy Characteristics'!$C:$C,0))),"",INDEX('Policy Characteristics'!F:F,MATCH($C990,'Policy Characteristics'!$C:$C,0)))</f>
        <v>0</v>
      </c>
      <c r="M990" s="205">
        <f>IF(ISBLANK(INDEX('Policy Characteristics'!G:G,MATCH($C990,'Policy Characteristics'!$C:$C,0))),"",INDEX('Policy Characteristics'!G:G,MATCH($C990,'Policy Characteristics'!$C:$C,0)))</f>
        <v>1</v>
      </c>
      <c r="N990" s="205">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75">
      <c r="A991" s="76" t="str">
        <f>IF(ISBLANK(INDEX('Policy Characteristics'!A:A,MATCH($C991,'Policy Characteristics'!$C:$C,0))),"",INDEX('Policy Characteristics'!A:A,MATCH($C991,'Policy Characteristics'!$C:$C,0)))</f>
        <v>Industry</v>
      </c>
      <c r="B991" s="200"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13" t="s">
        <v>44</v>
      </c>
      <c r="J991" s="202"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05">
        <f>IF(ISBLANK(INDEX('Policy Characteristics'!F:F,MATCH($C991,'Policy Characteristics'!$C:$C,0))),"",INDEX('Policy Characteristics'!F:F,MATCH($C991,'Policy Characteristics'!$C:$C,0)))</f>
        <v>0</v>
      </c>
      <c r="M991" s="205">
        <f>IF(ISBLANK(INDEX('Policy Characteristics'!G:G,MATCH($C991,'Policy Characteristics'!$C:$C,0))),"",INDEX('Policy Characteristics'!G:G,MATCH($C991,'Policy Characteristics'!$C:$C,0)))</f>
        <v>1</v>
      </c>
      <c r="N991" s="205">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75">
      <c r="A992" s="76" t="str">
        <f>IF(ISBLANK(INDEX('Policy Characteristics'!A:A,MATCH($C992,'Policy Characteristics'!$C:$C,0))),"",INDEX('Policy Characteristics'!A:A,MATCH($C992,'Policy Characteristics'!$C:$C,0)))</f>
        <v>Industry</v>
      </c>
      <c r="B992" s="200"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13" t="s">
        <v>44</v>
      </c>
      <c r="J992" s="202"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05">
        <f>IF(ISBLANK(INDEX('Policy Characteristics'!F:F,MATCH($C992,'Policy Characteristics'!$C:$C,0))),"",INDEX('Policy Characteristics'!F:F,MATCH($C992,'Policy Characteristics'!$C:$C,0)))</f>
        <v>0</v>
      </c>
      <c r="M992" s="205">
        <f>IF(ISBLANK(INDEX('Policy Characteristics'!G:G,MATCH($C992,'Policy Characteristics'!$C:$C,0))),"",INDEX('Policy Characteristics'!G:G,MATCH($C992,'Policy Characteristics'!$C:$C,0)))</f>
        <v>1</v>
      </c>
      <c r="N992" s="205">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75">
      <c r="A993" s="76" t="str">
        <f>IF(ISBLANK(INDEX('Policy Characteristics'!A:A,MATCH($C993,'Policy Characteristics'!$C:$C,0))),"",INDEX('Policy Characteristics'!A:A,MATCH($C993,'Policy Characteristics'!$C:$C,0)))</f>
        <v>Industry</v>
      </c>
      <c r="B993" s="200"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13" t="s">
        <v>44</v>
      </c>
      <c r="J993" s="202"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05">
        <f>IF(ISBLANK(INDEX('Policy Characteristics'!F:F,MATCH($C993,'Policy Characteristics'!$C:$C,0))),"",INDEX('Policy Characteristics'!F:F,MATCH($C993,'Policy Characteristics'!$C:$C,0)))</f>
        <v>0</v>
      </c>
      <c r="M993" s="205">
        <f>IF(ISBLANK(INDEX('Policy Characteristics'!G:G,MATCH($C993,'Policy Characteristics'!$C:$C,0))),"",INDEX('Policy Characteristics'!G:G,MATCH($C993,'Policy Characteristics'!$C:$C,0)))</f>
        <v>1</v>
      </c>
      <c r="N993" s="205">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75">
      <c r="A994" s="76" t="str">
        <f>IF(ISBLANK(INDEX('Policy Characteristics'!A:A,MATCH($C994,'Policy Characteristics'!$C:$C,0))),"",INDEX('Policy Characteristics'!A:A,MATCH($C994,'Policy Characteristics'!$C:$C,0)))</f>
        <v>Industry</v>
      </c>
      <c r="B994" s="200"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13" t="s">
        <v>44</v>
      </c>
      <c r="J994" s="202"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05">
        <f>IF(ISBLANK(INDEX('Policy Characteristics'!F:F,MATCH($C994,'Policy Characteristics'!$C:$C,0))),"",INDEX('Policy Characteristics'!F:F,MATCH($C994,'Policy Characteristics'!$C:$C,0)))</f>
        <v>0</v>
      </c>
      <c r="M994" s="205">
        <f>IF(ISBLANK(INDEX('Policy Characteristics'!G:G,MATCH($C994,'Policy Characteristics'!$C:$C,0))),"",INDEX('Policy Characteristics'!G:G,MATCH($C994,'Policy Characteristics'!$C:$C,0)))</f>
        <v>1</v>
      </c>
      <c r="N994" s="205">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75">
      <c r="A995" s="76" t="str">
        <f>IF(ISBLANK(INDEX('Policy Characteristics'!A:A,MATCH($C995,'Policy Characteristics'!$C:$C,0))),"",INDEX('Policy Characteristics'!A:A,MATCH($C995,'Policy Characteristics'!$C:$C,0)))</f>
        <v>Industry</v>
      </c>
      <c r="B995" s="200"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13" t="s">
        <v>44</v>
      </c>
      <c r="J995" s="202"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05">
        <f>IF(ISBLANK(INDEX('Policy Characteristics'!F:F,MATCH($C995,'Policy Characteristics'!$C:$C,0))),"",INDEX('Policy Characteristics'!F:F,MATCH($C995,'Policy Characteristics'!$C:$C,0)))</f>
        <v>0</v>
      </c>
      <c r="M995" s="205">
        <f>IF(ISBLANK(INDEX('Policy Characteristics'!G:G,MATCH($C995,'Policy Characteristics'!$C:$C,0))),"",INDEX('Policy Characteristics'!G:G,MATCH($C995,'Policy Characteristics'!$C:$C,0)))</f>
        <v>1</v>
      </c>
      <c r="N995" s="205">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75">
      <c r="A996" s="76" t="str">
        <f>IF(ISBLANK(INDEX('Policy Characteristics'!A:A,MATCH($C996,'Policy Characteristics'!$C:$C,0))),"",INDEX('Policy Characteristics'!A:A,MATCH($C996,'Policy Characteristics'!$C:$C,0)))</f>
        <v>Industry</v>
      </c>
      <c r="B996" s="200"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13" t="s">
        <v>43</v>
      </c>
      <c r="J996" s="202"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05">
        <f>IF(ISBLANK(INDEX('Policy Characteristics'!F:F,MATCH($C996,'Policy Characteristics'!$C:$C,0))),"",INDEX('Policy Characteristics'!F:F,MATCH($C996,'Policy Characteristics'!$C:$C,0)))</f>
        <v>0</v>
      </c>
      <c r="M996" s="205">
        <f>IF(ISBLANK(INDEX('Policy Characteristics'!G:G,MATCH($C996,'Policy Characteristics'!$C:$C,0))),"",INDEX('Policy Characteristics'!G:G,MATCH($C996,'Policy Characteristics'!$C:$C,0)))</f>
        <v>1</v>
      </c>
      <c r="N996" s="205">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75">
      <c r="A997" s="76" t="str">
        <f>IF(ISBLANK(INDEX('Policy Characteristics'!A:A,MATCH($C997,'Policy Characteristics'!$C:$C,0))),"",INDEX('Policy Characteristics'!A:A,MATCH($C997,'Policy Characteristics'!$C:$C,0)))</f>
        <v>Industry</v>
      </c>
      <c r="B997" s="200"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13" t="s">
        <v>43</v>
      </c>
      <c r="J997" s="202"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05">
        <f>IF(ISBLANK(INDEX('Policy Characteristics'!F:F,MATCH($C997,'Policy Characteristics'!$C:$C,0))),"",INDEX('Policy Characteristics'!F:F,MATCH($C997,'Policy Characteristics'!$C:$C,0)))</f>
        <v>0</v>
      </c>
      <c r="M997" s="205">
        <f>IF(ISBLANK(INDEX('Policy Characteristics'!G:G,MATCH($C997,'Policy Characteristics'!$C:$C,0))),"",INDEX('Policy Characteristics'!G:G,MATCH($C997,'Policy Characteristics'!$C:$C,0)))</f>
        <v>1</v>
      </c>
      <c r="N997" s="205">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75">
      <c r="A998" s="76" t="str">
        <f>IF(ISBLANK(INDEX('Policy Characteristics'!A:A,MATCH($C998,'Policy Characteristics'!$C:$C,0))),"",INDEX('Policy Characteristics'!A:A,MATCH($C998,'Policy Characteristics'!$C:$C,0)))</f>
        <v>Industry</v>
      </c>
      <c r="B998" s="200"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13" t="s">
        <v>44</v>
      </c>
      <c r="J998" s="202"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05">
        <f>IF(ISBLANK(INDEX('Policy Characteristics'!F:F,MATCH($C998,'Policy Characteristics'!$C:$C,0))),"",INDEX('Policy Characteristics'!F:F,MATCH($C998,'Policy Characteristics'!$C:$C,0)))</f>
        <v>0</v>
      </c>
      <c r="M998" s="205">
        <f>IF(ISBLANK(INDEX('Policy Characteristics'!G:G,MATCH($C998,'Policy Characteristics'!$C:$C,0))),"",INDEX('Policy Characteristics'!G:G,MATCH($C998,'Policy Characteristics'!$C:$C,0)))</f>
        <v>1</v>
      </c>
      <c r="N998" s="205">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75">
      <c r="A999" s="76" t="str">
        <f>IF(ISBLANK(INDEX('Policy Characteristics'!A:A,MATCH($C999,'Policy Characteristics'!$C:$C,0))),"",INDEX('Policy Characteristics'!A:A,MATCH($C999,'Policy Characteristics'!$C:$C,0)))</f>
        <v>Industry</v>
      </c>
      <c r="B999" s="200"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13" t="s">
        <v>44</v>
      </c>
      <c r="J999" s="202"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05">
        <f>IF(ISBLANK(INDEX('Policy Characteristics'!F:F,MATCH($C999,'Policy Characteristics'!$C:$C,0))),"",INDEX('Policy Characteristics'!F:F,MATCH($C999,'Policy Characteristics'!$C:$C,0)))</f>
        <v>0</v>
      </c>
      <c r="M999" s="205">
        <f>IF(ISBLANK(INDEX('Policy Characteristics'!G:G,MATCH($C999,'Policy Characteristics'!$C:$C,0))),"",INDEX('Policy Characteristics'!G:G,MATCH($C999,'Policy Characteristics'!$C:$C,0)))</f>
        <v>1</v>
      </c>
      <c r="N999" s="205">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75">
      <c r="A1000" s="76" t="str">
        <f>IF(ISBLANK(INDEX('Policy Characteristics'!A:A,MATCH($C1000,'Policy Characteristics'!$C:$C,0))),"",INDEX('Policy Characteristics'!A:A,MATCH($C1000,'Policy Characteristics'!$C:$C,0)))</f>
        <v>Industry</v>
      </c>
      <c r="B1000" s="200"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13" t="s">
        <v>44</v>
      </c>
      <c r="J1000" s="202"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05">
        <f>IF(ISBLANK(INDEX('Policy Characteristics'!F:F,MATCH($C1000,'Policy Characteristics'!$C:$C,0))),"",INDEX('Policy Characteristics'!F:F,MATCH($C1000,'Policy Characteristics'!$C:$C,0)))</f>
        <v>0</v>
      </c>
      <c r="M1000" s="205">
        <f>IF(ISBLANK(INDEX('Policy Characteristics'!G:G,MATCH($C1000,'Policy Characteristics'!$C:$C,0))),"",INDEX('Policy Characteristics'!G:G,MATCH($C1000,'Policy Characteristics'!$C:$C,0)))</f>
        <v>1</v>
      </c>
      <c r="N1000" s="205">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75">
      <c r="A1001" s="76" t="str">
        <f>IF(ISBLANK(INDEX('Policy Characteristics'!A:A,MATCH($C1001,'Policy Characteristics'!$C:$C,0))),"",INDEX('Policy Characteristics'!A:A,MATCH($C1001,'Policy Characteristics'!$C:$C,0)))</f>
        <v>Industry</v>
      </c>
      <c r="B1001" s="200"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13" t="s">
        <v>44</v>
      </c>
      <c r="J1001" s="202"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05">
        <f>IF(ISBLANK(INDEX('Policy Characteristics'!F:F,MATCH($C1001,'Policy Characteristics'!$C:$C,0))),"",INDEX('Policy Characteristics'!F:F,MATCH($C1001,'Policy Characteristics'!$C:$C,0)))</f>
        <v>0</v>
      </c>
      <c r="M1001" s="205">
        <f>IF(ISBLANK(INDEX('Policy Characteristics'!G:G,MATCH($C1001,'Policy Characteristics'!$C:$C,0))),"",INDEX('Policy Characteristics'!G:G,MATCH($C1001,'Policy Characteristics'!$C:$C,0)))</f>
        <v>1</v>
      </c>
      <c r="N1001" s="205">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75">
      <c r="A1002" s="76" t="str">
        <f>IF(ISBLANK(INDEX('Policy Characteristics'!A:A,MATCH($C1002,'Policy Characteristics'!$C:$C,0))),"",INDEX('Policy Characteristics'!A:A,MATCH($C1002,'Policy Characteristics'!$C:$C,0)))</f>
        <v>Industry</v>
      </c>
      <c r="B1002" s="200"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13" t="s">
        <v>44</v>
      </c>
      <c r="J1002" s="202"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05">
        <f>IF(ISBLANK(INDEX('Policy Characteristics'!F:F,MATCH($C1002,'Policy Characteristics'!$C:$C,0))),"",INDEX('Policy Characteristics'!F:F,MATCH($C1002,'Policy Characteristics'!$C:$C,0)))</f>
        <v>0</v>
      </c>
      <c r="M1002" s="205">
        <f>IF(ISBLANK(INDEX('Policy Characteristics'!G:G,MATCH($C1002,'Policy Characteristics'!$C:$C,0))),"",INDEX('Policy Characteristics'!G:G,MATCH($C1002,'Policy Characteristics'!$C:$C,0)))</f>
        <v>1</v>
      </c>
      <c r="N1002" s="205">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75">
      <c r="A1003" s="76" t="str">
        <f>IF(ISBLANK(INDEX('Policy Characteristics'!A:A,MATCH($C1003,'Policy Characteristics'!$C:$C,0))),"",INDEX('Policy Characteristics'!A:A,MATCH($C1003,'Policy Characteristics'!$C:$C,0)))</f>
        <v>Industry</v>
      </c>
      <c r="B1003" s="200"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13" t="s">
        <v>44</v>
      </c>
      <c r="J1003" s="202"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05">
        <f>IF(ISBLANK(INDEX('Policy Characteristics'!F:F,MATCH($C1003,'Policy Characteristics'!$C:$C,0))),"",INDEX('Policy Characteristics'!F:F,MATCH($C1003,'Policy Characteristics'!$C:$C,0)))</f>
        <v>0</v>
      </c>
      <c r="M1003" s="205">
        <f>IF(ISBLANK(INDEX('Policy Characteristics'!G:G,MATCH($C1003,'Policy Characteristics'!$C:$C,0))),"",INDEX('Policy Characteristics'!G:G,MATCH($C1003,'Policy Characteristics'!$C:$C,0)))</f>
        <v>1</v>
      </c>
      <c r="N1003" s="205">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75">
      <c r="A1004" s="76" t="str">
        <f>IF(ISBLANK(INDEX('Policy Characteristics'!A:A,MATCH($C1004,'Policy Characteristics'!$C:$C,0))),"",INDEX('Policy Characteristics'!A:A,MATCH($C1004,'Policy Characteristics'!$C:$C,0)))</f>
        <v>Industry</v>
      </c>
      <c r="B1004" s="200"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13" t="s">
        <v>44</v>
      </c>
      <c r="J1004" s="202"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05">
        <f>IF(ISBLANK(INDEX('Policy Characteristics'!F:F,MATCH($C1004,'Policy Characteristics'!$C:$C,0))),"",INDEX('Policy Characteristics'!F:F,MATCH($C1004,'Policy Characteristics'!$C:$C,0)))</f>
        <v>0</v>
      </c>
      <c r="M1004" s="205">
        <f>IF(ISBLANK(INDEX('Policy Characteristics'!G:G,MATCH($C1004,'Policy Characteristics'!$C:$C,0))),"",INDEX('Policy Characteristics'!G:G,MATCH($C1004,'Policy Characteristics'!$C:$C,0)))</f>
        <v>1</v>
      </c>
      <c r="N1004" s="205">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75">
      <c r="A1005" s="76" t="str">
        <f>IF(ISBLANK(INDEX('Policy Characteristics'!A:A,MATCH($C1005,'Policy Characteristics'!$C:$C,0))),"",INDEX('Policy Characteristics'!A:A,MATCH($C1005,'Policy Characteristics'!$C:$C,0)))</f>
        <v>Industry</v>
      </c>
      <c r="B1005" s="200"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13" t="s">
        <v>44</v>
      </c>
      <c r="J1005" s="202"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05">
        <f>IF(ISBLANK(INDEX('Policy Characteristics'!F:F,MATCH($C1005,'Policy Characteristics'!$C:$C,0))),"",INDEX('Policy Characteristics'!F:F,MATCH($C1005,'Policy Characteristics'!$C:$C,0)))</f>
        <v>0</v>
      </c>
      <c r="M1005" s="205">
        <f>IF(ISBLANK(INDEX('Policy Characteristics'!G:G,MATCH($C1005,'Policy Characteristics'!$C:$C,0))),"",INDEX('Policy Characteristics'!G:G,MATCH($C1005,'Policy Characteristics'!$C:$C,0)))</f>
        <v>1</v>
      </c>
      <c r="N1005" s="205">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75">
      <c r="A1006" s="76" t="str">
        <f>IF(ISBLANK(INDEX('Policy Characteristics'!A:A,MATCH($C1006,'Policy Characteristics'!$C:$C,0))),"",INDEX('Policy Characteristics'!A:A,MATCH($C1006,'Policy Characteristics'!$C:$C,0)))</f>
        <v>Industry</v>
      </c>
      <c r="B1006" s="200"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13" t="s">
        <v>44</v>
      </c>
      <c r="J1006" s="202"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05">
        <f>IF(ISBLANK(INDEX('Policy Characteristics'!F:F,MATCH($C1006,'Policy Characteristics'!$C:$C,0))),"",INDEX('Policy Characteristics'!F:F,MATCH($C1006,'Policy Characteristics'!$C:$C,0)))</f>
        <v>0</v>
      </c>
      <c r="M1006" s="205">
        <f>IF(ISBLANK(INDEX('Policy Characteristics'!G:G,MATCH($C1006,'Policy Characteristics'!$C:$C,0))),"",INDEX('Policy Characteristics'!G:G,MATCH($C1006,'Policy Characteristics'!$C:$C,0)))</f>
        <v>1</v>
      </c>
      <c r="N1006" s="205">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75">
      <c r="A1007" s="76" t="str">
        <f>IF(ISBLANK(INDEX('Policy Characteristics'!A:A,MATCH($C1007,'Policy Characteristics'!$C:$C,0))),"",INDEX('Policy Characteristics'!A:A,MATCH($C1007,'Policy Characteristics'!$C:$C,0)))</f>
        <v>Industry</v>
      </c>
      <c r="B1007" s="200"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13" t="s">
        <v>44</v>
      </c>
      <c r="J1007" s="202"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05">
        <f>IF(ISBLANK(INDEX('Policy Characteristics'!F:F,MATCH($C1007,'Policy Characteristics'!$C:$C,0))),"",INDEX('Policy Characteristics'!F:F,MATCH($C1007,'Policy Characteristics'!$C:$C,0)))</f>
        <v>0</v>
      </c>
      <c r="M1007" s="205">
        <f>IF(ISBLANK(INDEX('Policy Characteristics'!G:G,MATCH($C1007,'Policy Characteristics'!$C:$C,0))),"",INDEX('Policy Characteristics'!G:G,MATCH($C1007,'Policy Characteristics'!$C:$C,0)))</f>
        <v>1</v>
      </c>
      <c r="N1007" s="205">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75">
      <c r="A1008" s="76" t="str">
        <f>IF(ISBLANK(INDEX('Policy Characteristics'!A:A,MATCH($C1008,'Policy Characteristics'!$C:$C,0))),"",INDEX('Policy Characteristics'!A:A,MATCH($C1008,'Policy Characteristics'!$C:$C,0)))</f>
        <v>Industry</v>
      </c>
      <c r="B1008" s="200"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13" t="s">
        <v>44</v>
      </c>
      <c r="J1008" s="202"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05">
        <f>IF(ISBLANK(INDEX('Policy Characteristics'!F:F,MATCH($C1008,'Policy Characteristics'!$C:$C,0))),"",INDEX('Policy Characteristics'!F:F,MATCH($C1008,'Policy Characteristics'!$C:$C,0)))</f>
        <v>0</v>
      </c>
      <c r="M1008" s="205">
        <f>IF(ISBLANK(INDEX('Policy Characteristics'!G:G,MATCH($C1008,'Policy Characteristics'!$C:$C,0))),"",INDEX('Policy Characteristics'!G:G,MATCH($C1008,'Policy Characteristics'!$C:$C,0)))</f>
        <v>1</v>
      </c>
      <c r="N1008" s="205">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75">
      <c r="A1009" s="76" t="str">
        <f>IF(ISBLANK(INDEX('Policy Characteristics'!A:A,MATCH($C1009,'Policy Characteristics'!$C:$C,0))),"",INDEX('Policy Characteristics'!A:A,MATCH($C1009,'Policy Characteristics'!$C:$C,0)))</f>
        <v>Industry</v>
      </c>
      <c r="B1009" s="200"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13" t="s">
        <v>44</v>
      </c>
      <c r="J1009" s="202"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05">
        <f>IF(ISBLANK(INDEX('Policy Characteristics'!F:F,MATCH($C1009,'Policy Characteristics'!$C:$C,0))),"",INDEX('Policy Characteristics'!F:F,MATCH($C1009,'Policy Characteristics'!$C:$C,0)))</f>
        <v>0</v>
      </c>
      <c r="M1009" s="205">
        <f>IF(ISBLANK(INDEX('Policy Characteristics'!G:G,MATCH($C1009,'Policy Characteristics'!$C:$C,0))),"",INDEX('Policy Characteristics'!G:G,MATCH($C1009,'Policy Characteristics'!$C:$C,0)))</f>
        <v>1</v>
      </c>
      <c r="N1009" s="205">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75">
      <c r="A1010" s="76" t="str">
        <f>IF(ISBLANK(INDEX('Policy Characteristics'!A:A,MATCH($C1010,'Policy Characteristics'!$C:$C,0))),"",INDEX('Policy Characteristics'!A:A,MATCH($C1010,'Policy Characteristics'!$C:$C,0)))</f>
        <v>Industry</v>
      </c>
      <c r="B1010" s="200"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13" t="s">
        <v>44</v>
      </c>
      <c r="J1010" s="202"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05">
        <f>IF(ISBLANK(INDEX('Policy Characteristics'!F:F,MATCH($C1010,'Policy Characteristics'!$C:$C,0))),"",INDEX('Policy Characteristics'!F:F,MATCH($C1010,'Policy Characteristics'!$C:$C,0)))</f>
        <v>0</v>
      </c>
      <c r="M1010" s="205">
        <f>IF(ISBLANK(INDEX('Policy Characteristics'!G:G,MATCH($C1010,'Policy Characteristics'!$C:$C,0))),"",INDEX('Policy Characteristics'!G:G,MATCH($C1010,'Policy Characteristics'!$C:$C,0)))</f>
        <v>1</v>
      </c>
      <c r="N1010" s="205">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75">
      <c r="A1011" s="76" t="str">
        <f>IF(ISBLANK(INDEX('Policy Characteristics'!A:A,MATCH($C1011,'Policy Characteristics'!$C:$C,0))),"",INDEX('Policy Characteristics'!A:A,MATCH($C1011,'Policy Characteristics'!$C:$C,0)))</f>
        <v>Industry</v>
      </c>
      <c r="B1011" s="200"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13" t="s">
        <v>44</v>
      </c>
      <c r="J1011" s="202"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05">
        <f>IF(ISBLANK(INDEX('Policy Characteristics'!F:F,MATCH($C1011,'Policy Characteristics'!$C:$C,0))),"",INDEX('Policy Characteristics'!F:F,MATCH($C1011,'Policy Characteristics'!$C:$C,0)))</f>
        <v>0</v>
      </c>
      <c r="M1011" s="205">
        <f>IF(ISBLANK(INDEX('Policy Characteristics'!G:G,MATCH($C1011,'Policy Characteristics'!$C:$C,0))),"",INDEX('Policy Characteristics'!G:G,MATCH($C1011,'Policy Characteristics'!$C:$C,0)))</f>
        <v>1</v>
      </c>
      <c r="N1011" s="205">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75">
      <c r="A1012" s="76" t="str">
        <f>IF(ISBLANK(INDEX('Policy Characteristics'!A:A,MATCH($C1012,'Policy Characteristics'!$C:$C,0))),"",INDEX('Policy Characteristics'!A:A,MATCH($C1012,'Policy Characteristics'!$C:$C,0)))</f>
        <v>Industry</v>
      </c>
      <c r="B1012" s="200"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13" t="s">
        <v>44</v>
      </c>
      <c r="J1012" s="202"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05">
        <f>IF(ISBLANK(INDEX('Policy Characteristics'!F:F,MATCH($C1012,'Policy Characteristics'!$C:$C,0))),"",INDEX('Policy Characteristics'!F:F,MATCH($C1012,'Policy Characteristics'!$C:$C,0)))</f>
        <v>0</v>
      </c>
      <c r="M1012" s="205">
        <f>IF(ISBLANK(INDEX('Policy Characteristics'!G:G,MATCH($C1012,'Policy Characteristics'!$C:$C,0))),"",INDEX('Policy Characteristics'!G:G,MATCH($C1012,'Policy Characteristics'!$C:$C,0)))</f>
        <v>1</v>
      </c>
      <c r="N1012" s="205">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75">
      <c r="A1013" s="76" t="str">
        <f>IF(ISBLANK(INDEX('Policy Characteristics'!A:A,MATCH($C1013,'Policy Characteristics'!$C:$C,0))),"",INDEX('Policy Characteristics'!A:A,MATCH($C1013,'Policy Characteristics'!$C:$C,0)))</f>
        <v>Industry</v>
      </c>
      <c r="B1013" s="200"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13" t="s">
        <v>44</v>
      </c>
      <c r="J1013" s="202"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05">
        <f>IF(ISBLANK(INDEX('Policy Characteristics'!F:F,MATCH($C1013,'Policy Characteristics'!$C:$C,0))),"",INDEX('Policy Characteristics'!F:F,MATCH($C1013,'Policy Characteristics'!$C:$C,0)))</f>
        <v>0</v>
      </c>
      <c r="M1013" s="205">
        <f>IF(ISBLANK(INDEX('Policy Characteristics'!G:G,MATCH($C1013,'Policy Characteristics'!$C:$C,0))),"",INDEX('Policy Characteristics'!G:G,MATCH($C1013,'Policy Characteristics'!$C:$C,0)))</f>
        <v>1</v>
      </c>
      <c r="N1013" s="205">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75">
      <c r="A1014" s="76" t="str">
        <f>IF(ISBLANK(INDEX('Policy Characteristics'!A:A,MATCH($C1014,'Policy Characteristics'!$C:$C,0))),"",INDEX('Policy Characteristics'!A:A,MATCH($C1014,'Policy Characteristics'!$C:$C,0)))</f>
        <v>Industry</v>
      </c>
      <c r="B1014" s="200"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13" t="s">
        <v>44</v>
      </c>
      <c r="J1014" s="202"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05">
        <f>IF(ISBLANK(INDEX('Policy Characteristics'!F:F,MATCH($C1014,'Policy Characteristics'!$C:$C,0))),"",INDEX('Policy Characteristics'!F:F,MATCH($C1014,'Policy Characteristics'!$C:$C,0)))</f>
        <v>0</v>
      </c>
      <c r="M1014" s="205">
        <f>IF(ISBLANK(INDEX('Policy Characteristics'!G:G,MATCH($C1014,'Policy Characteristics'!$C:$C,0))),"",INDEX('Policy Characteristics'!G:G,MATCH($C1014,'Policy Characteristics'!$C:$C,0)))</f>
        <v>1</v>
      </c>
      <c r="N1014" s="205">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75">
      <c r="A1015" s="76" t="str">
        <f>IF(ISBLANK(INDEX('Policy Characteristics'!A:A,MATCH($C1015,'Policy Characteristics'!$C:$C,0))),"",INDEX('Policy Characteristics'!A:A,MATCH($C1015,'Policy Characteristics'!$C:$C,0)))</f>
        <v>Industry</v>
      </c>
      <c r="B1015" s="200"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13" t="s">
        <v>44</v>
      </c>
      <c r="J1015" s="202"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05">
        <f>IF(ISBLANK(INDEX('Policy Characteristics'!F:F,MATCH($C1015,'Policy Characteristics'!$C:$C,0))),"",INDEX('Policy Characteristics'!F:F,MATCH($C1015,'Policy Characteristics'!$C:$C,0)))</f>
        <v>0</v>
      </c>
      <c r="M1015" s="205">
        <f>IF(ISBLANK(INDEX('Policy Characteristics'!G:G,MATCH($C1015,'Policy Characteristics'!$C:$C,0))),"",INDEX('Policy Characteristics'!G:G,MATCH($C1015,'Policy Characteristics'!$C:$C,0)))</f>
        <v>1</v>
      </c>
      <c r="N1015" s="205">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75">
      <c r="A1016" s="76" t="str">
        <f>IF(ISBLANK(INDEX('Policy Characteristics'!A:A,MATCH($C1016,'Policy Characteristics'!$C:$C,0))),"",INDEX('Policy Characteristics'!A:A,MATCH($C1016,'Policy Characteristics'!$C:$C,0)))</f>
        <v>Industry</v>
      </c>
      <c r="B1016" s="200"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13" t="s">
        <v>44</v>
      </c>
      <c r="J1016" s="202"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05">
        <f>IF(ISBLANK(INDEX('Policy Characteristics'!F:F,MATCH($C1016,'Policy Characteristics'!$C:$C,0))),"",INDEX('Policy Characteristics'!F:F,MATCH($C1016,'Policy Characteristics'!$C:$C,0)))</f>
        <v>0</v>
      </c>
      <c r="M1016" s="205">
        <f>IF(ISBLANK(INDEX('Policy Characteristics'!G:G,MATCH($C1016,'Policy Characteristics'!$C:$C,0))),"",INDEX('Policy Characteristics'!G:G,MATCH($C1016,'Policy Characteristics'!$C:$C,0)))</f>
        <v>1</v>
      </c>
      <c r="N1016" s="205">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75">
      <c r="A1017" s="76" t="str">
        <f>IF(ISBLANK(INDEX('Policy Characteristics'!A:A,MATCH($C1017,'Policy Characteristics'!$C:$C,0))),"",INDEX('Policy Characteristics'!A:A,MATCH($C1017,'Policy Characteristics'!$C:$C,0)))</f>
        <v>Industry</v>
      </c>
      <c r="B1017" s="200"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13" t="s">
        <v>44</v>
      </c>
      <c r="J1017" s="202"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05">
        <f>IF(ISBLANK(INDEX('Policy Characteristics'!F:F,MATCH($C1017,'Policy Characteristics'!$C:$C,0))),"",INDEX('Policy Characteristics'!F:F,MATCH($C1017,'Policy Characteristics'!$C:$C,0)))</f>
        <v>0</v>
      </c>
      <c r="M1017" s="205">
        <f>IF(ISBLANK(INDEX('Policy Characteristics'!G:G,MATCH($C1017,'Policy Characteristics'!$C:$C,0))),"",INDEX('Policy Characteristics'!G:G,MATCH($C1017,'Policy Characteristics'!$C:$C,0)))</f>
        <v>1</v>
      </c>
      <c r="N1017" s="205">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75">
      <c r="A1018" s="76" t="str">
        <f>IF(ISBLANK(INDEX('Policy Characteristics'!A:A,MATCH($C1018,'Policy Characteristics'!$C:$C,0))),"",INDEX('Policy Characteristics'!A:A,MATCH($C1018,'Policy Characteristics'!$C:$C,0)))</f>
        <v>Industry</v>
      </c>
      <c r="B1018" s="200"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13" t="s">
        <v>44</v>
      </c>
      <c r="J1018" s="202"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05">
        <f>IF(ISBLANK(INDEX('Policy Characteristics'!F:F,MATCH($C1018,'Policy Characteristics'!$C:$C,0))),"",INDEX('Policy Characteristics'!F:F,MATCH($C1018,'Policy Characteristics'!$C:$C,0)))</f>
        <v>0</v>
      </c>
      <c r="M1018" s="205">
        <f>IF(ISBLANK(INDEX('Policy Characteristics'!G:G,MATCH($C1018,'Policy Characteristics'!$C:$C,0))),"",INDEX('Policy Characteristics'!G:G,MATCH($C1018,'Policy Characteristics'!$C:$C,0)))</f>
        <v>1</v>
      </c>
      <c r="N1018" s="205">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75">
      <c r="A1019" s="76" t="str">
        <f>IF(ISBLANK(INDEX('Policy Characteristics'!A:A,MATCH($C1019,'Policy Characteristics'!$C:$C,0))),"",INDEX('Policy Characteristics'!A:A,MATCH($C1019,'Policy Characteristics'!$C:$C,0)))</f>
        <v>Industry</v>
      </c>
      <c r="B1019" s="200"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13" t="s">
        <v>44</v>
      </c>
      <c r="J1019" s="202"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05">
        <f>IF(ISBLANK(INDEX('Policy Characteristics'!F:F,MATCH($C1019,'Policy Characteristics'!$C:$C,0))),"",INDEX('Policy Characteristics'!F:F,MATCH($C1019,'Policy Characteristics'!$C:$C,0)))</f>
        <v>0</v>
      </c>
      <c r="M1019" s="205">
        <f>IF(ISBLANK(INDEX('Policy Characteristics'!G:G,MATCH($C1019,'Policy Characteristics'!$C:$C,0))),"",INDEX('Policy Characteristics'!G:G,MATCH($C1019,'Policy Characteristics'!$C:$C,0)))</f>
        <v>1</v>
      </c>
      <c r="N1019" s="205">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75">
      <c r="A1020" s="76" t="str">
        <f>IF(ISBLANK(INDEX('Policy Characteristics'!A:A,MATCH($C1020,'Policy Characteristics'!$C:$C,0))),"",INDEX('Policy Characteristics'!A:A,MATCH($C1020,'Policy Characteristics'!$C:$C,0)))</f>
        <v>Industry</v>
      </c>
      <c r="B1020" s="200"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13" t="s">
        <v>44</v>
      </c>
      <c r="J1020" s="202"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05">
        <f>IF(ISBLANK(INDEX('Policy Characteristics'!F:F,MATCH($C1020,'Policy Characteristics'!$C:$C,0))),"",INDEX('Policy Characteristics'!F:F,MATCH($C1020,'Policy Characteristics'!$C:$C,0)))</f>
        <v>0</v>
      </c>
      <c r="M1020" s="205">
        <f>IF(ISBLANK(INDEX('Policy Characteristics'!G:G,MATCH($C1020,'Policy Characteristics'!$C:$C,0))),"",INDEX('Policy Characteristics'!G:G,MATCH($C1020,'Policy Characteristics'!$C:$C,0)))</f>
        <v>1</v>
      </c>
      <c r="N1020" s="205">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75">
      <c r="A1021" s="76" t="str">
        <f>IF(ISBLANK(INDEX('Policy Characteristics'!A:A,MATCH($C1021,'Policy Characteristics'!$C:$C,0))),"",INDEX('Policy Characteristics'!A:A,MATCH($C1021,'Policy Characteristics'!$C:$C,0)))</f>
        <v>Industry</v>
      </c>
      <c r="B1021" s="200"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13" t="s">
        <v>44</v>
      </c>
      <c r="J1021" s="202"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05">
        <f>IF(ISBLANK(INDEX('Policy Characteristics'!F:F,MATCH($C1021,'Policy Characteristics'!$C:$C,0))),"",INDEX('Policy Characteristics'!F:F,MATCH($C1021,'Policy Characteristics'!$C:$C,0)))</f>
        <v>0</v>
      </c>
      <c r="M1021" s="205">
        <f>IF(ISBLANK(INDEX('Policy Characteristics'!G:G,MATCH($C1021,'Policy Characteristics'!$C:$C,0))),"",INDEX('Policy Characteristics'!G:G,MATCH($C1021,'Policy Characteristics'!$C:$C,0)))</f>
        <v>1</v>
      </c>
      <c r="N1021" s="205">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75">
      <c r="A1022" s="76" t="str">
        <f>IF(ISBLANK(INDEX('Policy Characteristics'!A:A,MATCH($C1022,'Policy Characteristics'!$C:$C,0))),"",INDEX('Policy Characteristics'!A:A,MATCH($C1022,'Policy Characteristics'!$C:$C,0)))</f>
        <v>Industry</v>
      </c>
      <c r="B1022" s="200"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13" t="s">
        <v>44</v>
      </c>
      <c r="J1022" s="202"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05">
        <f>IF(ISBLANK(INDEX('Policy Characteristics'!F:F,MATCH($C1022,'Policy Characteristics'!$C:$C,0))),"",INDEX('Policy Characteristics'!F:F,MATCH($C1022,'Policy Characteristics'!$C:$C,0)))</f>
        <v>0</v>
      </c>
      <c r="M1022" s="205">
        <f>IF(ISBLANK(INDEX('Policy Characteristics'!G:G,MATCH($C1022,'Policy Characteristics'!$C:$C,0))),"",INDEX('Policy Characteristics'!G:G,MATCH($C1022,'Policy Characteristics'!$C:$C,0)))</f>
        <v>1</v>
      </c>
      <c r="N1022" s="205">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75">
      <c r="A1023" s="76" t="str">
        <f>IF(ISBLANK(INDEX('Policy Characteristics'!A:A,MATCH($C1023,'Policy Characteristics'!$C:$C,0))),"",INDEX('Policy Characteristics'!A:A,MATCH($C1023,'Policy Characteristics'!$C:$C,0)))</f>
        <v>Industry</v>
      </c>
      <c r="B1023" s="200"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13" t="s">
        <v>44</v>
      </c>
      <c r="J1023" s="202"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05">
        <f>IF(ISBLANK(INDEX('Policy Characteristics'!F:F,MATCH($C1023,'Policy Characteristics'!$C:$C,0))),"",INDEX('Policy Characteristics'!F:F,MATCH($C1023,'Policy Characteristics'!$C:$C,0)))</f>
        <v>0</v>
      </c>
      <c r="M1023" s="205">
        <f>IF(ISBLANK(INDEX('Policy Characteristics'!G:G,MATCH($C1023,'Policy Characteristics'!$C:$C,0))),"",INDEX('Policy Characteristics'!G:G,MATCH($C1023,'Policy Characteristics'!$C:$C,0)))</f>
        <v>1</v>
      </c>
      <c r="N1023" s="205">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75">
      <c r="A1024" s="76" t="str">
        <f>IF(ISBLANK(INDEX('Policy Characteristics'!A:A,MATCH($C1024,'Policy Characteristics'!$C:$C,0))),"",INDEX('Policy Characteristics'!A:A,MATCH($C1024,'Policy Characteristics'!$C:$C,0)))</f>
        <v>Industry</v>
      </c>
      <c r="B1024" s="200"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13" t="s">
        <v>44</v>
      </c>
      <c r="J1024" s="202"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05">
        <f>IF(ISBLANK(INDEX('Policy Characteristics'!F:F,MATCH($C1024,'Policy Characteristics'!$C:$C,0))),"",INDEX('Policy Characteristics'!F:F,MATCH($C1024,'Policy Characteristics'!$C:$C,0)))</f>
        <v>0</v>
      </c>
      <c r="M1024" s="205">
        <f>IF(ISBLANK(INDEX('Policy Characteristics'!G:G,MATCH($C1024,'Policy Characteristics'!$C:$C,0))),"",INDEX('Policy Characteristics'!G:G,MATCH($C1024,'Policy Characteristics'!$C:$C,0)))</f>
        <v>1</v>
      </c>
      <c r="N1024" s="205">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75">
      <c r="A1025" s="76" t="str">
        <f>IF(ISBLANK(INDEX('Policy Characteristics'!A:A,MATCH($C1025,'Policy Characteristics'!$C:$C,0))),"",INDEX('Policy Characteristics'!A:A,MATCH($C1025,'Policy Characteristics'!$C:$C,0)))</f>
        <v>Industry</v>
      </c>
      <c r="B1025" s="200"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13" t="s">
        <v>44</v>
      </c>
      <c r="J1025" s="202"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05">
        <f>IF(ISBLANK(INDEX('Policy Characteristics'!F:F,MATCH($C1025,'Policy Characteristics'!$C:$C,0))),"",INDEX('Policy Characteristics'!F:F,MATCH($C1025,'Policy Characteristics'!$C:$C,0)))</f>
        <v>0</v>
      </c>
      <c r="M1025" s="205">
        <f>IF(ISBLANK(INDEX('Policy Characteristics'!G:G,MATCH($C1025,'Policy Characteristics'!$C:$C,0))),"",INDEX('Policy Characteristics'!G:G,MATCH($C1025,'Policy Characteristics'!$C:$C,0)))</f>
        <v>1</v>
      </c>
      <c r="N1025" s="205">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75">
      <c r="A1026" s="76" t="str">
        <f>IF(ISBLANK(INDEX('Policy Characteristics'!A:A,MATCH($C1026,'Policy Characteristics'!$C:$C,0))),"",INDEX('Policy Characteristics'!A:A,MATCH($C1026,'Policy Characteristics'!$C:$C,0)))</f>
        <v>Industry</v>
      </c>
      <c r="B1026" s="200"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13" t="s">
        <v>44</v>
      </c>
      <c r="J1026" s="202"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05">
        <f>IF(ISBLANK(INDEX('Policy Characteristics'!F:F,MATCH($C1026,'Policy Characteristics'!$C:$C,0))),"",INDEX('Policy Characteristics'!F:F,MATCH($C1026,'Policy Characteristics'!$C:$C,0)))</f>
        <v>0</v>
      </c>
      <c r="M1026" s="205">
        <f>IF(ISBLANK(INDEX('Policy Characteristics'!G:G,MATCH($C1026,'Policy Characteristics'!$C:$C,0))),"",INDEX('Policy Characteristics'!G:G,MATCH($C1026,'Policy Characteristics'!$C:$C,0)))</f>
        <v>1</v>
      </c>
      <c r="N1026" s="205">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75">
      <c r="A1027" s="76" t="str">
        <f>IF(ISBLANK(INDEX('Policy Characteristics'!A:A,MATCH($C1027,'Policy Characteristics'!$C:$C,0))),"",INDEX('Policy Characteristics'!A:A,MATCH($C1027,'Policy Characteristics'!$C:$C,0)))</f>
        <v>Industry</v>
      </c>
      <c r="B1027" s="200"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13" t="s">
        <v>44</v>
      </c>
      <c r="J1027" s="202"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05">
        <f>IF(ISBLANK(INDEX('Policy Characteristics'!F:F,MATCH($C1027,'Policy Characteristics'!$C:$C,0))),"",INDEX('Policy Characteristics'!F:F,MATCH($C1027,'Policy Characteristics'!$C:$C,0)))</f>
        <v>0</v>
      </c>
      <c r="M1027" s="205">
        <f>IF(ISBLANK(INDEX('Policy Characteristics'!G:G,MATCH($C1027,'Policy Characteristics'!$C:$C,0))),"",INDEX('Policy Characteristics'!G:G,MATCH($C1027,'Policy Characteristics'!$C:$C,0)))</f>
        <v>1</v>
      </c>
      <c r="N1027" s="205">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75">
      <c r="A1028" s="76" t="str">
        <f>IF(ISBLANK(INDEX('Policy Characteristics'!A:A,MATCH($C1028,'Policy Characteristics'!$C:$C,0))),"",INDEX('Policy Characteristics'!A:A,MATCH($C1028,'Policy Characteristics'!$C:$C,0)))</f>
        <v>Industry</v>
      </c>
      <c r="B1028" s="200"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13" t="s">
        <v>44</v>
      </c>
      <c r="J1028" s="202"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05">
        <f>IF(ISBLANK(INDEX('Policy Characteristics'!F:F,MATCH($C1028,'Policy Characteristics'!$C:$C,0))),"",INDEX('Policy Characteristics'!F:F,MATCH($C1028,'Policy Characteristics'!$C:$C,0)))</f>
        <v>0</v>
      </c>
      <c r="M1028" s="205">
        <f>IF(ISBLANK(INDEX('Policy Characteristics'!G:G,MATCH($C1028,'Policy Characteristics'!$C:$C,0))),"",INDEX('Policy Characteristics'!G:G,MATCH($C1028,'Policy Characteristics'!$C:$C,0)))</f>
        <v>1</v>
      </c>
      <c r="N1028" s="205">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75">
      <c r="A1029" s="76" t="str">
        <f>IF(ISBLANK(INDEX('Policy Characteristics'!A:A,MATCH($C1029,'Policy Characteristics'!$C:$C,0))),"",INDEX('Policy Characteristics'!A:A,MATCH($C1029,'Policy Characteristics'!$C:$C,0)))</f>
        <v>Industry</v>
      </c>
      <c r="B1029" s="200"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13" t="s">
        <v>44</v>
      </c>
      <c r="J1029" s="202"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05">
        <f>IF(ISBLANK(INDEX('Policy Characteristics'!F:F,MATCH($C1029,'Policy Characteristics'!$C:$C,0))),"",INDEX('Policy Characteristics'!F:F,MATCH($C1029,'Policy Characteristics'!$C:$C,0)))</f>
        <v>0</v>
      </c>
      <c r="M1029" s="205">
        <f>IF(ISBLANK(INDEX('Policy Characteristics'!G:G,MATCH($C1029,'Policy Characteristics'!$C:$C,0))),"",INDEX('Policy Characteristics'!G:G,MATCH($C1029,'Policy Characteristics'!$C:$C,0)))</f>
        <v>1</v>
      </c>
      <c r="N1029" s="205">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75">
      <c r="A1030" s="76" t="str">
        <f>IF(ISBLANK(INDEX('Policy Characteristics'!A:A,MATCH($C1030,'Policy Characteristics'!$C:$C,0))),"",INDEX('Policy Characteristics'!A:A,MATCH($C1030,'Policy Characteristics'!$C:$C,0)))</f>
        <v>Industry</v>
      </c>
      <c r="B1030" s="200"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13" t="s">
        <v>44</v>
      </c>
      <c r="J1030" s="202"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05">
        <f>IF(ISBLANK(INDEX('Policy Characteristics'!F:F,MATCH($C1030,'Policy Characteristics'!$C:$C,0))),"",INDEX('Policy Characteristics'!F:F,MATCH($C1030,'Policy Characteristics'!$C:$C,0)))</f>
        <v>0</v>
      </c>
      <c r="M1030" s="205">
        <f>IF(ISBLANK(INDEX('Policy Characteristics'!G:G,MATCH($C1030,'Policy Characteristics'!$C:$C,0))),"",INDEX('Policy Characteristics'!G:G,MATCH($C1030,'Policy Characteristics'!$C:$C,0)))</f>
        <v>1</v>
      </c>
      <c r="N1030" s="205">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75">
      <c r="A1031" s="76" t="str">
        <f>IF(ISBLANK(INDEX('Policy Characteristics'!A:A,MATCH($C1031,'Policy Characteristics'!$C:$C,0))),"",INDEX('Policy Characteristics'!A:A,MATCH($C1031,'Policy Characteristics'!$C:$C,0)))</f>
        <v>Industry</v>
      </c>
      <c r="B1031" s="200"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13" t="s">
        <v>44</v>
      </c>
      <c r="J1031" s="202"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05">
        <f>IF(ISBLANK(INDEX('Policy Characteristics'!F:F,MATCH($C1031,'Policy Characteristics'!$C:$C,0))),"",INDEX('Policy Characteristics'!F:F,MATCH($C1031,'Policy Characteristics'!$C:$C,0)))</f>
        <v>0</v>
      </c>
      <c r="M1031" s="205">
        <f>IF(ISBLANK(INDEX('Policy Characteristics'!G:G,MATCH($C1031,'Policy Characteristics'!$C:$C,0))),"",INDEX('Policy Characteristics'!G:G,MATCH($C1031,'Policy Characteristics'!$C:$C,0)))</f>
        <v>1</v>
      </c>
      <c r="N1031" s="205">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75">
      <c r="A1032" s="76" t="str">
        <f>IF(ISBLANK(INDEX('Policy Characteristics'!A:A,MATCH($C1032,'Policy Characteristics'!$C:$C,0))),"",INDEX('Policy Characteristics'!A:A,MATCH($C1032,'Policy Characteristics'!$C:$C,0)))</f>
        <v>Industry</v>
      </c>
      <c r="B1032" s="200"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13" t="s">
        <v>44</v>
      </c>
      <c r="J1032" s="202"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05">
        <f>IF(ISBLANK(INDEX('Policy Characteristics'!F:F,MATCH($C1032,'Policy Characteristics'!$C:$C,0))),"",INDEX('Policy Characteristics'!F:F,MATCH($C1032,'Policy Characteristics'!$C:$C,0)))</f>
        <v>0</v>
      </c>
      <c r="M1032" s="205">
        <f>IF(ISBLANK(INDEX('Policy Characteristics'!G:G,MATCH($C1032,'Policy Characteristics'!$C:$C,0))),"",INDEX('Policy Characteristics'!G:G,MATCH($C1032,'Policy Characteristics'!$C:$C,0)))</f>
        <v>1</v>
      </c>
      <c r="N1032" s="205">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75">
      <c r="A1033" s="76" t="str">
        <f>IF(ISBLANK(INDEX('Policy Characteristics'!A:A,MATCH($C1033,'Policy Characteristics'!$C:$C,0))),"",INDEX('Policy Characteristics'!A:A,MATCH($C1033,'Policy Characteristics'!$C:$C,0)))</f>
        <v>Industry</v>
      </c>
      <c r="B1033" s="200"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13" t="s">
        <v>44</v>
      </c>
      <c r="J1033" s="202"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05">
        <f>IF(ISBLANK(INDEX('Policy Characteristics'!F:F,MATCH($C1033,'Policy Characteristics'!$C:$C,0))),"",INDEX('Policy Characteristics'!F:F,MATCH($C1033,'Policy Characteristics'!$C:$C,0)))</f>
        <v>0</v>
      </c>
      <c r="M1033" s="205">
        <f>IF(ISBLANK(INDEX('Policy Characteristics'!G:G,MATCH($C1033,'Policy Characteristics'!$C:$C,0))),"",INDEX('Policy Characteristics'!G:G,MATCH($C1033,'Policy Characteristics'!$C:$C,0)))</f>
        <v>1</v>
      </c>
      <c r="N1033" s="205">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75">
      <c r="A1034" s="76" t="str">
        <f>IF(ISBLANK(INDEX('Policy Characteristics'!A:A,MATCH($C1034,'Policy Characteristics'!$C:$C,0))),"",INDEX('Policy Characteristics'!A:A,MATCH($C1034,'Policy Characteristics'!$C:$C,0)))</f>
        <v>Industry</v>
      </c>
      <c r="B1034" s="200"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13" t="s">
        <v>44</v>
      </c>
      <c r="J1034" s="202"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05">
        <f>IF(ISBLANK(INDEX('Policy Characteristics'!F:F,MATCH($C1034,'Policy Characteristics'!$C:$C,0))),"",INDEX('Policy Characteristics'!F:F,MATCH($C1034,'Policy Characteristics'!$C:$C,0)))</f>
        <v>0</v>
      </c>
      <c r="M1034" s="205">
        <f>IF(ISBLANK(INDEX('Policy Characteristics'!G:G,MATCH($C1034,'Policy Characteristics'!$C:$C,0))),"",INDEX('Policy Characteristics'!G:G,MATCH($C1034,'Policy Characteristics'!$C:$C,0)))</f>
        <v>1</v>
      </c>
      <c r="N1034" s="205">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75">
      <c r="A1035" s="76" t="str">
        <f>IF(ISBLANK(INDEX('Policy Characteristics'!A:A,MATCH($C1035,'Policy Characteristics'!$C:$C,0))),"",INDEX('Policy Characteristics'!A:A,MATCH($C1035,'Policy Characteristics'!$C:$C,0)))</f>
        <v>Industry</v>
      </c>
      <c r="B1035" s="200"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13" t="s">
        <v>44</v>
      </c>
      <c r="J1035" s="202"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05">
        <f>IF(ISBLANK(INDEX('Policy Characteristics'!F:F,MATCH($C1035,'Policy Characteristics'!$C:$C,0))),"",INDEX('Policy Characteristics'!F:F,MATCH($C1035,'Policy Characteristics'!$C:$C,0)))</f>
        <v>0</v>
      </c>
      <c r="M1035" s="205">
        <f>IF(ISBLANK(INDEX('Policy Characteristics'!G:G,MATCH($C1035,'Policy Characteristics'!$C:$C,0))),"",INDEX('Policy Characteristics'!G:G,MATCH($C1035,'Policy Characteristics'!$C:$C,0)))</f>
        <v>1</v>
      </c>
      <c r="N1035" s="205">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75">
      <c r="A1036" s="76" t="str">
        <f>IF(ISBLANK(INDEX('Policy Characteristics'!A:A,MATCH($C1036,'Policy Characteristics'!$C:$C,0))),"",INDEX('Policy Characteristics'!A:A,MATCH($C1036,'Policy Characteristics'!$C:$C,0)))</f>
        <v>Industry</v>
      </c>
      <c r="B1036" s="200"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13" t="s">
        <v>44</v>
      </c>
      <c r="J1036" s="202"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05">
        <f>IF(ISBLANK(INDEX('Policy Characteristics'!F:F,MATCH($C1036,'Policy Characteristics'!$C:$C,0))),"",INDEX('Policy Characteristics'!F:F,MATCH($C1036,'Policy Characteristics'!$C:$C,0)))</f>
        <v>0</v>
      </c>
      <c r="M1036" s="205">
        <f>IF(ISBLANK(INDEX('Policy Characteristics'!G:G,MATCH($C1036,'Policy Characteristics'!$C:$C,0))),"",INDEX('Policy Characteristics'!G:G,MATCH($C1036,'Policy Characteristics'!$C:$C,0)))</f>
        <v>1</v>
      </c>
      <c r="N1036" s="205">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75">
      <c r="A1037" s="76" t="str">
        <f>IF(ISBLANK(INDEX('Policy Characteristics'!A:A,MATCH($C1037,'Policy Characteristics'!$C:$C,0))),"",INDEX('Policy Characteristics'!A:A,MATCH($C1037,'Policy Characteristics'!$C:$C,0)))</f>
        <v>Industry</v>
      </c>
      <c r="B1037" s="200"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13" t="s">
        <v>44</v>
      </c>
      <c r="J1037" s="202"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05">
        <f>IF(ISBLANK(INDEX('Policy Characteristics'!F:F,MATCH($C1037,'Policy Characteristics'!$C:$C,0))),"",INDEX('Policy Characteristics'!F:F,MATCH($C1037,'Policy Characteristics'!$C:$C,0)))</f>
        <v>0</v>
      </c>
      <c r="M1037" s="205">
        <f>IF(ISBLANK(INDEX('Policy Characteristics'!G:G,MATCH($C1037,'Policy Characteristics'!$C:$C,0))),"",INDEX('Policy Characteristics'!G:G,MATCH($C1037,'Policy Characteristics'!$C:$C,0)))</f>
        <v>1</v>
      </c>
      <c r="N1037" s="205">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75">
      <c r="A1038" s="76" t="str">
        <f>IF(ISBLANK(INDEX('Policy Characteristics'!A:A,MATCH($C1038,'Policy Characteristics'!$C:$C,0))),"",INDEX('Policy Characteristics'!A:A,MATCH($C1038,'Policy Characteristics'!$C:$C,0)))</f>
        <v>Industry</v>
      </c>
      <c r="B1038" s="200"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13" t="s">
        <v>44</v>
      </c>
      <c r="J1038" s="202"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05">
        <f>IF(ISBLANK(INDEX('Policy Characteristics'!F:F,MATCH($C1038,'Policy Characteristics'!$C:$C,0))),"",INDEX('Policy Characteristics'!F:F,MATCH($C1038,'Policy Characteristics'!$C:$C,0)))</f>
        <v>0</v>
      </c>
      <c r="M1038" s="205">
        <f>IF(ISBLANK(INDEX('Policy Characteristics'!G:G,MATCH($C1038,'Policy Characteristics'!$C:$C,0))),"",INDEX('Policy Characteristics'!G:G,MATCH($C1038,'Policy Characteristics'!$C:$C,0)))</f>
        <v>1</v>
      </c>
      <c r="N1038" s="205">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75">
      <c r="A1039" s="76" t="str">
        <f>IF(ISBLANK(INDEX('Policy Characteristics'!A:A,MATCH($C1039,'Policy Characteristics'!$C:$C,0))),"",INDEX('Policy Characteristics'!A:A,MATCH($C1039,'Policy Characteristics'!$C:$C,0)))</f>
        <v>Industry</v>
      </c>
      <c r="B1039" s="200"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13" t="s">
        <v>44</v>
      </c>
      <c r="J1039" s="202"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05">
        <f>IF(ISBLANK(INDEX('Policy Characteristics'!F:F,MATCH($C1039,'Policy Characteristics'!$C:$C,0))),"",INDEX('Policy Characteristics'!F:F,MATCH($C1039,'Policy Characteristics'!$C:$C,0)))</f>
        <v>0</v>
      </c>
      <c r="M1039" s="205">
        <f>IF(ISBLANK(INDEX('Policy Characteristics'!G:G,MATCH($C1039,'Policy Characteristics'!$C:$C,0))),"",INDEX('Policy Characteristics'!G:G,MATCH($C1039,'Policy Characteristics'!$C:$C,0)))</f>
        <v>1</v>
      </c>
      <c r="N1039" s="205">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75">
      <c r="A1040" s="76" t="str">
        <f>IF(ISBLANK(INDEX('Policy Characteristics'!A:A,MATCH($C1040,'Policy Characteristics'!$C:$C,0))),"",INDEX('Policy Characteristics'!A:A,MATCH($C1040,'Policy Characteristics'!$C:$C,0)))</f>
        <v>Industry</v>
      </c>
      <c r="B1040" s="200"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13" t="s">
        <v>44</v>
      </c>
      <c r="J1040" s="202"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05">
        <f>IF(ISBLANK(INDEX('Policy Characteristics'!F:F,MATCH($C1040,'Policy Characteristics'!$C:$C,0))),"",INDEX('Policy Characteristics'!F:F,MATCH($C1040,'Policy Characteristics'!$C:$C,0)))</f>
        <v>0</v>
      </c>
      <c r="M1040" s="205">
        <f>IF(ISBLANK(INDEX('Policy Characteristics'!G:G,MATCH($C1040,'Policy Characteristics'!$C:$C,0))),"",INDEX('Policy Characteristics'!G:G,MATCH($C1040,'Policy Characteristics'!$C:$C,0)))</f>
        <v>1</v>
      </c>
      <c r="N1040" s="205">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75">
      <c r="A1041" s="76" t="str">
        <f>IF(ISBLANK(INDEX('Policy Characteristics'!A:A,MATCH($C1041,'Policy Characteristics'!$C:$C,0))),"",INDEX('Policy Characteristics'!A:A,MATCH($C1041,'Policy Characteristics'!$C:$C,0)))</f>
        <v>Industry</v>
      </c>
      <c r="B1041" s="200"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13" t="s">
        <v>44</v>
      </c>
      <c r="J1041" s="202"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05">
        <f>IF(ISBLANK(INDEX('Policy Characteristics'!F:F,MATCH($C1041,'Policy Characteristics'!$C:$C,0))),"",INDEX('Policy Characteristics'!F:F,MATCH($C1041,'Policy Characteristics'!$C:$C,0)))</f>
        <v>0</v>
      </c>
      <c r="M1041" s="205">
        <f>IF(ISBLANK(INDEX('Policy Characteristics'!G:G,MATCH($C1041,'Policy Characteristics'!$C:$C,0))),"",INDEX('Policy Characteristics'!G:G,MATCH($C1041,'Policy Characteristics'!$C:$C,0)))</f>
        <v>1</v>
      </c>
      <c r="N1041" s="205">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75">
      <c r="A1042" s="76" t="str">
        <f>IF(ISBLANK(INDEX('Policy Characteristics'!A:A,MATCH($C1042,'Policy Characteristics'!$C:$C,0))),"",INDEX('Policy Characteristics'!A:A,MATCH($C1042,'Policy Characteristics'!$C:$C,0)))</f>
        <v>Industry</v>
      </c>
      <c r="B1042" s="200"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13" t="s">
        <v>44</v>
      </c>
      <c r="J1042" s="202"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05">
        <f>IF(ISBLANK(INDEX('Policy Characteristics'!F:F,MATCH($C1042,'Policy Characteristics'!$C:$C,0))),"",INDEX('Policy Characteristics'!F:F,MATCH($C1042,'Policy Characteristics'!$C:$C,0)))</f>
        <v>0</v>
      </c>
      <c r="M1042" s="205">
        <f>IF(ISBLANK(INDEX('Policy Characteristics'!G:G,MATCH($C1042,'Policy Characteristics'!$C:$C,0))),"",INDEX('Policy Characteristics'!G:G,MATCH($C1042,'Policy Characteristics'!$C:$C,0)))</f>
        <v>1</v>
      </c>
      <c r="N1042" s="205">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75">
      <c r="A1043" s="76" t="str">
        <f>IF(ISBLANK(INDEX('Policy Characteristics'!A:A,MATCH($C1043,'Policy Characteristics'!$C:$C,0))),"",INDEX('Policy Characteristics'!A:A,MATCH($C1043,'Policy Characteristics'!$C:$C,0)))</f>
        <v>Industry</v>
      </c>
      <c r="B1043" s="200"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13" t="s">
        <v>44</v>
      </c>
      <c r="J1043" s="202"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05">
        <f>IF(ISBLANK(INDEX('Policy Characteristics'!F:F,MATCH($C1043,'Policy Characteristics'!$C:$C,0))),"",INDEX('Policy Characteristics'!F:F,MATCH($C1043,'Policy Characteristics'!$C:$C,0)))</f>
        <v>0</v>
      </c>
      <c r="M1043" s="205">
        <f>IF(ISBLANK(INDEX('Policy Characteristics'!G:G,MATCH($C1043,'Policy Characteristics'!$C:$C,0))),"",INDEX('Policy Characteristics'!G:G,MATCH($C1043,'Policy Characteristics'!$C:$C,0)))</f>
        <v>1</v>
      </c>
      <c r="N1043" s="205">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75">
      <c r="A1044" s="76" t="str">
        <f>IF(ISBLANK(INDEX('Policy Characteristics'!A:A,MATCH($C1044,'Policy Characteristics'!$C:$C,0))),"",INDEX('Policy Characteristics'!A:A,MATCH($C1044,'Policy Characteristics'!$C:$C,0)))</f>
        <v>Industry</v>
      </c>
      <c r="B1044" s="200"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13" t="s">
        <v>44</v>
      </c>
      <c r="J1044" s="202"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05">
        <f>IF(ISBLANK(INDEX('Policy Characteristics'!F:F,MATCH($C1044,'Policy Characteristics'!$C:$C,0))),"",INDEX('Policy Characteristics'!F:F,MATCH($C1044,'Policy Characteristics'!$C:$C,0)))</f>
        <v>0</v>
      </c>
      <c r="M1044" s="205">
        <f>IF(ISBLANK(INDEX('Policy Characteristics'!G:G,MATCH($C1044,'Policy Characteristics'!$C:$C,0))),"",INDEX('Policy Characteristics'!G:G,MATCH($C1044,'Policy Characteristics'!$C:$C,0)))</f>
        <v>1</v>
      </c>
      <c r="N1044" s="205">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75">
      <c r="A1045" s="76" t="str">
        <f>IF(ISBLANK(INDEX('Policy Characteristics'!A:A,MATCH($C1045,'Policy Characteristics'!$C:$C,0))),"",INDEX('Policy Characteristics'!A:A,MATCH($C1045,'Policy Characteristics'!$C:$C,0)))</f>
        <v>Industry</v>
      </c>
      <c r="B1045" s="200"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13" t="s">
        <v>44</v>
      </c>
      <c r="J1045" s="202"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05">
        <f>IF(ISBLANK(INDEX('Policy Characteristics'!F:F,MATCH($C1045,'Policy Characteristics'!$C:$C,0))),"",INDEX('Policy Characteristics'!F:F,MATCH($C1045,'Policy Characteristics'!$C:$C,0)))</f>
        <v>0</v>
      </c>
      <c r="M1045" s="205">
        <f>IF(ISBLANK(INDEX('Policy Characteristics'!G:G,MATCH($C1045,'Policy Characteristics'!$C:$C,0))),"",INDEX('Policy Characteristics'!G:G,MATCH($C1045,'Policy Characteristics'!$C:$C,0)))</f>
        <v>1</v>
      </c>
      <c r="N1045" s="205">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75">
      <c r="A1046" s="76" t="str">
        <f>IF(ISBLANK(INDEX('Policy Characteristics'!A:A,MATCH($C1046,'Policy Characteristics'!$C:$C,0))),"",INDEX('Policy Characteristics'!A:A,MATCH($C1046,'Policy Characteristics'!$C:$C,0)))</f>
        <v>Industry</v>
      </c>
      <c r="B1046" s="200"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13" t="s">
        <v>44</v>
      </c>
      <c r="J1046" s="202"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05">
        <f>IF(ISBLANK(INDEX('Policy Characteristics'!F:F,MATCH($C1046,'Policy Characteristics'!$C:$C,0))),"",INDEX('Policy Characteristics'!F:F,MATCH($C1046,'Policy Characteristics'!$C:$C,0)))</f>
        <v>0</v>
      </c>
      <c r="M1046" s="205">
        <f>IF(ISBLANK(INDEX('Policy Characteristics'!G:G,MATCH($C1046,'Policy Characteristics'!$C:$C,0))),"",INDEX('Policy Characteristics'!G:G,MATCH($C1046,'Policy Characteristics'!$C:$C,0)))</f>
        <v>1</v>
      </c>
      <c r="N1046" s="205">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75">
      <c r="A1047" s="76" t="str">
        <f>IF(ISBLANK(INDEX('Policy Characteristics'!A:A,MATCH($C1047,'Policy Characteristics'!$C:$C,0))),"",INDEX('Policy Characteristics'!A:A,MATCH($C1047,'Policy Characteristics'!$C:$C,0)))</f>
        <v>Industry</v>
      </c>
      <c r="B1047" s="200"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13" t="s">
        <v>44</v>
      </c>
      <c r="J1047" s="202"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05">
        <f>IF(ISBLANK(INDEX('Policy Characteristics'!F:F,MATCH($C1047,'Policy Characteristics'!$C:$C,0))),"",INDEX('Policy Characteristics'!F:F,MATCH($C1047,'Policy Characteristics'!$C:$C,0)))</f>
        <v>0</v>
      </c>
      <c r="M1047" s="205">
        <f>IF(ISBLANK(INDEX('Policy Characteristics'!G:G,MATCH($C1047,'Policy Characteristics'!$C:$C,0))),"",INDEX('Policy Characteristics'!G:G,MATCH($C1047,'Policy Characteristics'!$C:$C,0)))</f>
        <v>1</v>
      </c>
      <c r="N1047" s="205">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75">
      <c r="A1048" s="76" t="str">
        <f>IF(ISBLANK(INDEX('Policy Characteristics'!A:A,MATCH($C1048,'Policy Characteristics'!$C:$C,0))),"",INDEX('Policy Characteristics'!A:A,MATCH($C1048,'Policy Characteristics'!$C:$C,0)))</f>
        <v>Industry</v>
      </c>
      <c r="B1048" s="200"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13" t="s">
        <v>44</v>
      </c>
      <c r="J1048" s="202"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05">
        <f>IF(ISBLANK(INDEX('Policy Characteristics'!F:F,MATCH($C1048,'Policy Characteristics'!$C:$C,0))),"",INDEX('Policy Characteristics'!F:F,MATCH($C1048,'Policy Characteristics'!$C:$C,0)))</f>
        <v>0</v>
      </c>
      <c r="M1048" s="205">
        <f>IF(ISBLANK(INDEX('Policy Characteristics'!G:G,MATCH($C1048,'Policy Characteristics'!$C:$C,0))),"",INDEX('Policy Characteristics'!G:G,MATCH($C1048,'Policy Characteristics'!$C:$C,0)))</f>
        <v>1</v>
      </c>
      <c r="N1048" s="205">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75">
      <c r="A1049" s="76" t="str">
        <f>IF(ISBLANK(INDEX('Policy Characteristics'!A:A,MATCH($C1049,'Policy Characteristics'!$C:$C,0))),"",INDEX('Policy Characteristics'!A:A,MATCH($C1049,'Policy Characteristics'!$C:$C,0)))</f>
        <v>Industry</v>
      </c>
      <c r="B1049" s="200"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13" t="s">
        <v>44</v>
      </c>
      <c r="J1049" s="202"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05">
        <f>IF(ISBLANK(INDEX('Policy Characteristics'!F:F,MATCH($C1049,'Policy Characteristics'!$C:$C,0))),"",INDEX('Policy Characteristics'!F:F,MATCH($C1049,'Policy Characteristics'!$C:$C,0)))</f>
        <v>0</v>
      </c>
      <c r="M1049" s="205">
        <f>IF(ISBLANK(INDEX('Policy Characteristics'!G:G,MATCH($C1049,'Policy Characteristics'!$C:$C,0))),"",INDEX('Policy Characteristics'!G:G,MATCH($C1049,'Policy Characteristics'!$C:$C,0)))</f>
        <v>1</v>
      </c>
      <c r="N1049" s="205">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75">
      <c r="A1050" s="76" t="str">
        <f>IF(ISBLANK(INDEX('Policy Characteristics'!A:A,MATCH($C1050,'Policy Characteristics'!$C:$C,0))),"",INDEX('Policy Characteristics'!A:A,MATCH($C1050,'Policy Characteristics'!$C:$C,0)))</f>
        <v>Industry</v>
      </c>
      <c r="B1050" s="200"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13" t="s">
        <v>44</v>
      </c>
      <c r="J1050" s="202"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05">
        <f>IF(ISBLANK(INDEX('Policy Characteristics'!F:F,MATCH($C1050,'Policy Characteristics'!$C:$C,0))),"",INDEX('Policy Characteristics'!F:F,MATCH($C1050,'Policy Characteristics'!$C:$C,0)))</f>
        <v>0</v>
      </c>
      <c r="M1050" s="205">
        <f>IF(ISBLANK(INDEX('Policy Characteristics'!G:G,MATCH($C1050,'Policy Characteristics'!$C:$C,0))),"",INDEX('Policy Characteristics'!G:G,MATCH($C1050,'Policy Characteristics'!$C:$C,0)))</f>
        <v>1</v>
      </c>
      <c r="N1050" s="205">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75">
      <c r="A1051" s="76" t="str">
        <f>IF(ISBLANK(INDEX('Policy Characteristics'!A:A,MATCH($C1051,'Policy Characteristics'!$C:$C,0))),"",INDEX('Policy Characteristics'!A:A,MATCH($C1051,'Policy Characteristics'!$C:$C,0)))</f>
        <v>Industry</v>
      </c>
      <c r="B1051" s="200"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13" t="s">
        <v>44</v>
      </c>
      <c r="J1051" s="202"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05">
        <f>IF(ISBLANK(INDEX('Policy Characteristics'!F:F,MATCH($C1051,'Policy Characteristics'!$C:$C,0))),"",INDEX('Policy Characteristics'!F:F,MATCH($C1051,'Policy Characteristics'!$C:$C,0)))</f>
        <v>0</v>
      </c>
      <c r="M1051" s="205">
        <f>IF(ISBLANK(INDEX('Policy Characteristics'!G:G,MATCH($C1051,'Policy Characteristics'!$C:$C,0))),"",INDEX('Policy Characteristics'!G:G,MATCH($C1051,'Policy Characteristics'!$C:$C,0)))</f>
        <v>1</v>
      </c>
      <c r="N1051" s="205">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75">
      <c r="A1052" s="76" t="str">
        <f>IF(ISBLANK(INDEX('Policy Characteristics'!A:A,MATCH($C1052,'Policy Characteristics'!$C:$C,0))),"",INDEX('Policy Characteristics'!A:A,MATCH($C1052,'Policy Characteristics'!$C:$C,0)))</f>
        <v>Industry</v>
      </c>
      <c r="B1052" s="200"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13" t="s">
        <v>44</v>
      </c>
      <c r="J1052" s="202"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05">
        <f>IF(ISBLANK(INDEX('Policy Characteristics'!F:F,MATCH($C1052,'Policy Characteristics'!$C:$C,0))),"",INDEX('Policy Characteristics'!F:F,MATCH($C1052,'Policy Characteristics'!$C:$C,0)))</f>
        <v>0</v>
      </c>
      <c r="M1052" s="205">
        <f>IF(ISBLANK(INDEX('Policy Characteristics'!G:G,MATCH($C1052,'Policy Characteristics'!$C:$C,0))),"",INDEX('Policy Characteristics'!G:G,MATCH($C1052,'Policy Characteristics'!$C:$C,0)))</f>
        <v>1</v>
      </c>
      <c r="N1052" s="205">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75">
      <c r="A1053" s="76" t="str">
        <f>IF(ISBLANK(INDEX('Policy Characteristics'!A:A,MATCH($C1053,'Policy Characteristics'!$C:$C,0))),"",INDEX('Policy Characteristics'!A:A,MATCH($C1053,'Policy Characteristics'!$C:$C,0)))</f>
        <v>Industry</v>
      </c>
      <c r="B1053" s="200"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13" t="s">
        <v>44</v>
      </c>
      <c r="J1053" s="202"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05">
        <f>IF(ISBLANK(INDEX('Policy Characteristics'!F:F,MATCH($C1053,'Policy Characteristics'!$C:$C,0))),"",INDEX('Policy Characteristics'!F:F,MATCH($C1053,'Policy Characteristics'!$C:$C,0)))</f>
        <v>0</v>
      </c>
      <c r="M1053" s="205">
        <f>IF(ISBLANK(INDEX('Policy Characteristics'!G:G,MATCH($C1053,'Policy Characteristics'!$C:$C,0))),"",INDEX('Policy Characteristics'!G:G,MATCH($C1053,'Policy Characteristics'!$C:$C,0)))</f>
        <v>1</v>
      </c>
      <c r="N1053" s="205">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75">
      <c r="A1054" s="76" t="str">
        <f>IF(ISBLANK(INDEX('Policy Characteristics'!A:A,MATCH($C1054,'Policy Characteristics'!$C:$C,0))),"",INDEX('Policy Characteristics'!A:A,MATCH($C1054,'Policy Characteristics'!$C:$C,0)))</f>
        <v>Industry</v>
      </c>
      <c r="B1054" s="200"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13" t="s">
        <v>44</v>
      </c>
      <c r="J1054" s="202"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05">
        <f>IF(ISBLANK(INDEX('Policy Characteristics'!F:F,MATCH($C1054,'Policy Characteristics'!$C:$C,0))),"",INDEX('Policy Characteristics'!F:F,MATCH($C1054,'Policy Characteristics'!$C:$C,0)))</f>
        <v>0</v>
      </c>
      <c r="M1054" s="205">
        <f>IF(ISBLANK(INDEX('Policy Characteristics'!G:G,MATCH($C1054,'Policy Characteristics'!$C:$C,0))),"",INDEX('Policy Characteristics'!G:G,MATCH($C1054,'Policy Characteristics'!$C:$C,0)))</f>
        <v>1</v>
      </c>
      <c r="N1054" s="205">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75">
      <c r="A1055" s="76" t="str">
        <f>IF(ISBLANK(INDEX('Policy Characteristics'!A:A,MATCH($C1055,'Policy Characteristics'!$C:$C,0))),"",INDEX('Policy Characteristics'!A:A,MATCH($C1055,'Policy Characteristics'!$C:$C,0)))</f>
        <v>Industry</v>
      </c>
      <c r="B1055" s="200"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13" t="s">
        <v>44</v>
      </c>
      <c r="J1055" s="202"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05">
        <f>IF(ISBLANK(INDEX('Policy Characteristics'!F:F,MATCH($C1055,'Policy Characteristics'!$C:$C,0))),"",INDEX('Policy Characteristics'!F:F,MATCH($C1055,'Policy Characteristics'!$C:$C,0)))</f>
        <v>0</v>
      </c>
      <c r="M1055" s="205">
        <f>IF(ISBLANK(INDEX('Policy Characteristics'!G:G,MATCH($C1055,'Policy Characteristics'!$C:$C,0))),"",INDEX('Policy Characteristics'!G:G,MATCH($C1055,'Policy Characteristics'!$C:$C,0)))</f>
        <v>1</v>
      </c>
      <c r="N1055" s="205">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75">
      <c r="A1056" s="76" t="str">
        <f>IF(ISBLANK(INDEX('Policy Characteristics'!A:A,MATCH($C1056,'Policy Characteristics'!$C:$C,0))),"",INDEX('Policy Characteristics'!A:A,MATCH($C1056,'Policy Characteristics'!$C:$C,0)))</f>
        <v>Industry</v>
      </c>
      <c r="B1056" s="200"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13" t="s">
        <v>44</v>
      </c>
      <c r="J1056" s="202"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05">
        <f>IF(ISBLANK(INDEX('Policy Characteristics'!F:F,MATCH($C1056,'Policy Characteristics'!$C:$C,0))),"",INDEX('Policy Characteristics'!F:F,MATCH($C1056,'Policy Characteristics'!$C:$C,0)))</f>
        <v>0</v>
      </c>
      <c r="M1056" s="205">
        <f>IF(ISBLANK(INDEX('Policy Characteristics'!G:G,MATCH($C1056,'Policy Characteristics'!$C:$C,0))),"",INDEX('Policy Characteristics'!G:G,MATCH($C1056,'Policy Characteristics'!$C:$C,0)))</f>
        <v>1</v>
      </c>
      <c r="N1056" s="205">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75">
      <c r="A1057" s="76" t="str">
        <f>IF(ISBLANK(INDEX('Policy Characteristics'!A:A,MATCH($C1057,'Policy Characteristics'!$C:$C,0))),"",INDEX('Policy Characteristics'!A:A,MATCH($C1057,'Policy Characteristics'!$C:$C,0)))</f>
        <v>Industry</v>
      </c>
      <c r="B1057" s="200"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13" t="s">
        <v>44</v>
      </c>
      <c r="J1057" s="202"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05">
        <f>IF(ISBLANK(INDEX('Policy Characteristics'!F:F,MATCH($C1057,'Policy Characteristics'!$C:$C,0))),"",INDEX('Policy Characteristics'!F:F,MATCH($C1057,'Policy Characteristics'!$C:$C,0)))</f>
        <v>0</v>
      </c>
      <c r="M1057" s="205">
        <f>IF(ISBLANK(INDEX('Policy Characteristics'!G:G,MATCH($C1057,'Policy Characteristics'!$C:$C,0))),"",INDEX('Policy Characteristics'!G:G,MATCH($C1057,'Policy Characteristics'!$C:$C,0)))</f>
        <v>1</v>
      </c>
      <c r="N1057" s="205">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75">
      <c r="A1058" s="76" t="str">
        <f>IF(ISBLANK(INDEX('Policy Characteristics'!A:A,MATCH($C1058,'Policy Characteristics'!$C:$C,0))),"",INDEX('Policy Characteristics'!A:A,MATCH($C1058,'Policy Characteristics'!$C:$C,0)))</f>
        <v>Industry</v>
      </c>
      <c r="B1058" s="200"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13" t="s">
        <v>44</v>
      </c>
      <c r="J1058" s="202"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05">
        <f>IF(ISBLANK(INDEX('Policy Characteristics'!F:F,MATCH($C1058,'Policy Characteristics'!$C:$C,0))),"",INDEX('Policy Characteristics'!F:F,MATCH($C1058,'Policy Characteristics'!$C:$C,0)))</f>
        <v>0</v>
      </c>
      <c r="M1058" s="205">
        <f>IF(ISBLANK(INDEX('Policy Characteristics'!G:G,MATCH($C1058,'Policy Characteristics'!$C:$C,0))),"",INDEX('Policy Characteristics'!G:G,MATCH($C1058,'Policy Characteristics'!$C:$C,0)))</f>
        <v>1</v>
      </c>
      <c r="N1058" s="205">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75">
      <c r="A1059" s="76" t="str">
        <f>IF(ISBLANK(INDEX('Policy Characteristics'!A:A,MATCH($C1059,'Policy Characteristics'!$C:$C,0))),"",INDEX('Policy Characteristics'!A:A,MATCH($C1059,'Policy Characteristics'!$C:$C,0)))</f>
        <v>Industry</v>
      </c>
      <c r="B1059" s="200"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13" t="s">
        <v>44</v>
      </c>
      <c r="J1059" s="202"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05">
        <f>IF(ISBLANK(INDEX('Policy Characteristics'!F:F,MATCH($C1059,'Policy Characteristics'!$C:$C,0))),"",INDEX('Policy Characteristics'!F:F,MATCH($C1059,'Policy Characteristics'!$C:$C,0)))</f>
        <v>0</v>
      </c>
      <c r="M1059" s="205">
        <f>IF(ISBLANK(INDEX('Policy Characteristics'!G:G,MATCH($C1059,'Policy Characteristics'!$C:$C,0))),"",INDEX('Policy Characteristics'!G:G,MATCH($C1059,'Policy Characteristics'!$C:$C,0)))</f>
        <v>1</v>
      </c>
      <c r="N1059" s="205">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75">
      <c r="A1060" s="76" t="str">
        <f>IF(ISBLANK(INDEX('Policy Characteristics'!A:A,MATCH($C1060,'Policy Characteristics'!$C:$C,0))),"",INDEX('Policy Characteristics'!A:A,MATCH($C1060,'Policy Characteristics'!$C:$C,0)))</f>
        <v>Industry</v>
      </c>
      <c r="B1060" s="200"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13" t="s">
        <v>44</v>
      </c>
      <c r="J1060" s="202"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05">
        <f>IF(ISBLANK(INDEX('Policy Characteristics'!F:F,MATCH($C1060,'Policy Characteristics'!$C:$C,0))),"",INDEX('Policy Characteristics'!F:F,MATCH($C1060,'Policy Characteristics'!$C:$C,0)))</f>
        <v>0</v>
      </c>
      <c r="M1060" s="205">
        <f>IF(ISBLANK(INDEX('Policy Characteristics'!G:G,MATCH($C1060,'Policy Characteristics'!$C:$C,0))),"",INDEX('Policy Characteristics'!G:G,MATCH($C1060,'Policy Characteristics'!$C:$C,0)))</f>
        <v>1</v>
      </c>
      <c r="N1060" s="205">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75">
      <c r="A1061" s="76" t="str">
        <f>IF(ISBLANK(INDEX('Policy Characteristics'!A:A,MATCH($C1061,'Policy Characteristics'!$C:$C,0))),"",INDEX('Policy Characteristics'!A:A,MATCH($C1061,'Policy Characteristics'!$C:$C,0)))</f>
        <v>Industry</v>
      </c>
      <c r="B1061" s="200"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13" t="s">
        <v>44</v>
      </c>
      <c r="J1061" s="202"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05">
        <f>IF(ISBLANK(INDEX('Policy Characteristics'!F:F,MATCH($C1061,'Policy Characteristics'!$C:$C,0))),"",INDEX('Policy Characteristics'!F:F,MATCH($C1061,'Policy Characteristics'!$C:$C,0)))</f>
        <v>0</v>
      </c>
      <c r="M1061" s="205">
        <f>IF(ISBLANK(INDEX('Policy Characteristics'!G:G,MATCH($C1061,'Policy Characteristics'!$C:$C,0))),"",INDEX('Policy Characteristics'!G:G,MATCH($C1061,'Policy Characteristics'!$C:$C,0)))</f>
        <v>1</v>
      </c>
      <c r="N1061" s="205">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75">
      <c r="A1062" s="76" t="str">
        <f>IF(ISBLANK(INDEX('Policy Characteristics'!A:A,MATCH($C1062,'Policy Characteristics'!$C:$C,0))),"",INDEX('Policy Characteristics'!A:A,MATCH($C1062,'Policy Characteristics'!$C:$C,0)))</f>
        <v>Industry</v>
      </c>
      <c r="B1062" s="200"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13" t="s">
        <v>44</v>
      </c>
      <c r="J1062" s="202"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05">
        <f>IF(ISBLANK(INDEX('Policy Characteristics'!F:F,MATCH($C1062,'Policy Characteristics'!$C:$C,0))),"",INDEX('Policy Characteristics'!F:F,MATCH($C1062,'Policy Characteristics'!$C:$C,0)))</f>
        <v>0</v>
      </c>
      <c r="M1062" s="205">
        <f>IF(ISBLANK(INDEX('Policy Characteristics'!G:G,MATCH($C1062,'Policy Characteristics'!$C:$C,0))),"",INDEX('Policy Characteristics'!G:G,MATCH($C1062,'Policy Characteristics'!$C:$C,0)))</f>
        <v>1</v>
      </c>
      <c r="N1062" s="205">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75">
      <c r="A1063" s="76" t="str">
        <f>IF(ISBLANK(INDEX('Policy Characteristics'!A:A,MATCH($C1063,'Policy Characteristics'!$C:$C,0))),"",INDEX('Policy Characteristics'!A:A,MATCH($C1063,'Policy Characteristics'!$C:$C,0)))</f>
        <v>Industry</v>
      </c>
      <c r="B1063" s="200"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13" t="s">
        <v>44</v>
      </c>
      <c r="J1063" s="202"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05">
        <f>IF(ISBLANK(INDEX('Policy Characteristics'!F:F,MATCH($C1063,'Policy Characteristics'!$C:$C,0))),"",INDEX('Policy Characteristics'!F:F,MATCH($C1063,'Policy Characteristics'!$C:$C,0)))</f>
        <v>0</v>
      </c>
      <c r="M1063" s="205">
        <f>IF(ISBLANK(INDEX('Policy Characteristics'!G:G,MATCH($C1063,'Policy Characteristics'!$C:$C,0))),"",INDEX('Policy Characteristics'!G:G,MATCH($C1063,'Policy Characteristics'!$C:$C,0)))</f>
        <v>1</v>
      </c>
      <c r="N1063" s="205">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75">
      <c r="A1064" s="76" t="str">
        <f>IF(ISBLANK(INDEX('Policy Characteristics'!A:A,MATCH($C1064,'Policy Characteristics'!$C:$C,0))),"",INDEX('Policy Characteristics'!A:A,MATCH($C1064,'Policy Characteristics'!$C:$C,0)))</f>
        <v>Industry</v>
      </c>
      <c r="B1064" s="200"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13" t="s">
        <v>44</v>
      </c>
      <c r="J1064" s="202"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05">
        <f>IF(ISBLANK(INDEX('Policy Characteristics'!F:F,MATCH($C1064,'Policy Characteristics'!$C:$C,0))),"",INDEX('Policy Characteristics'!F:F,MATCH($C1064,'Policy Characteristics'!$C:$C,0)))</f>
        <v>0</v>
      </c>
      <c r="M1064" s="205">
        <f>IF(ISBLANK(INDEX('Policy Characteristics'!G:G,MATCH($C1064,'Policy Characteristics'!$C:$C,0))),"",INDEX('Policy Characteristics'!G:G,MATCH($C1064,'Policy Characteristics'!$C:$C,0)))</f>
        <v>1</v>
      </c>
      <c r="N1064" s="205">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75">
      <c r="A1065" s="76" t="str">
        <f>IF(ISBLANK(INDEX('Policy Characteristics'!A:A,MATCH($C1065,'Policy Characteristics'!$C:$C,0))),"",INDEX('Policy Characteristics'!A:A,MATCH($C1065,'Policy Characteristics'!$C:$C,0)))</f>
        <v>Industry</v>
      </c>
      <c r="B1065" s="200"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13" t="s">
        <v>44</v>
      </c>
      <c r="J1065" s="202"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05">
        <f>IF(ISBLANK(INDEX('Policy Characteristics'!F:F,MATCH($C1065,'Policy Characteristics'!$C:$C,0))),"",INDEX('Policy Characteristics'!F:F,MATCH($C1065,'Policy Characteristics'!$C:$C,0)))</f>
        <v>0</v>
      </c>
      <c r="M1065" s="205">
        <f>IF(ISBLANK(INDEX('Policy Characteristics'!G:G,MATCH($C1065,'Policy Characteristics'!$C:$C,0))),"",INDEX('Policy Characteristics'!G:G,MATCH($C1065,'Policy Characteristics'!$C:$C,0)))</f>
        <v>1</v>
      </c>
      <c r="N1065" s="205">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75">
      <c r="A1066" s="76" t="str">
        <f>IF(ISBLANK(INDEX('Policy Characteristics'!A:A,MATCH($C1066,'Policy Characteristics'!$C:$C,0))),"",INDEX('Policy Characteristics'!A:A,MATCH($C1066,'Policy Characteristics'!$C:$C,0)))</f>
        <v>Industry</v>
      </c>
      <c r="B1066" s="200"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13" t="s">
        <v>44</v>
      </c>
      <c r="J1066" s="202"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05">
        <f>IF(ISBLANK(INDEX('Policy Characteristics'!F:F,MATCH($C1066,'Policy Characteristics'!$C:$C,0))),"",INDEX('Policy Characteristics'!F:F,MATCH($C1066,'Policy Characteristics'!$C:$C,0)))</f>
        <v>0</v>
      </c>
      <c r="M1066" s="205">
        <f>IF(ISBLANK(INDEX('Policy Characteristics'!G:G,MATCH($C1066,'Policy Characteristics'!$C:$C,0))),"",INDEX('Policy Characteristics'!G:G,MATCH($C1066,'Policy Characteristics'!$C:$C,0)))</f>
        <v>1</v>
      </c>
      <c r="N1066" s="205">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75">
      <c r="A1067" s="76" t="str">
        <f>IF(ISBLANK(INDEX('Policy Characteristics'!A:A,MATCH($C1067,'Policy Characteristics'!$C:$C,0))),"",INDEX('Policy Characteristics'!A:A,MATCH($C1067,'Policy Characteristics'!$C:$C,0)))</f>
        <v>Industry</v>
      </c>
      <c r="B1067" s="200"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13" t="s">
        <v>44</v>
      </c>
      <c r="J1067" s="202"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05">
        <f>IF(ISBLANK(INDEX('Policy Characteristics'!F:F,MATCH($C1067,'Policy Characteristics'!$C:$C,0))),"",INDEX('Policy Characteristics'!F:F,MATCH($C1067,'Policy Characteristics'!$C:$C,0)))</f>
        <v>0</v>
      </c>
      <c r="M1067" s="205">
        <f>IF(ISBLANK(INDEX('Policy Characteristics'!G:G,MATCH($C1067,'Policy Characteristics'!$C:$C,0))),"",INDEX('Policy Characteristics'!G:G,MATCH($C1067,'Policy Characteristics'!$C:$C,0)))</f>
        <v>1</v>
      </c>
      <c r="N1067" s="205">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75">
      <c r="A1068" s="76" t="str">
        <f>IF(ISBLANK(INDEX('Policy Characteristics'!A:A,MATCH($C1068,'Policy Characteristics'!$C:$C,0))),"",INDEX('Policy Characteristics'!A:A,MATCH($C1068,'Policy Characteristics'!$C:$C,0)))</f>
        <v>Industry</v>
      </c>
      <c r="B1068" s="200"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13" t="s">
        <v>44</v>
      </c>
      <c r="J1068" s="202"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05">
        <f>IF(ISBLANK(INDEX('Policy Characteristics'!F:F,MATCH($C1068,'Policy Characteristics'!$C:$C,0))),"",INDEX('Policy Characteristics'!F:F,MATCH($C1068,'Policy Characteristics'!$C:$C,0)))</f>
        <v>0</v>
      </c>
      <c r="M1068" s="205">
        <f>IF(ISBLANK(INDEX('Policy Characteristics'!G:G,MATCH($C1068,'Policy Characteristics'!$C:$C,0))),"",INDEX('Policy Characteristics'!G:G,MATCH($C1068,'Policy Characteristics'!$C:$C,0)))</f>
        <v>1</v>
      </c>
      <c r="N1068" s="205">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75">
      <c r="A1069" s="76" t="str">
        <f>IF(ISBLANK(INDEX('Policy Characteristics'!A:A,MATCH($C1069,'Policy Characteristics'!$C:$C,0))),"",INDEX('Policy Characteristics'!A:A,MATCH($C1069,'Policy Characteristics'!$C:$C,0)))</f>
        <v>Industry</v>
      </c>
      <c r="B1069" s="200"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13" t="s">
        <v>44</v>
      </c>
      <c r="J1069" s="202"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05">
        <f>IF(ISBLANK(INDEX('Policy Characteristics'!F:F,MATCH($C1069,'Policy Characteristics'!$C:$C,0))),"",INDEX('Policy Characteristics'!F:F,MATCH($C1069,'Policy Characteristics'!$C:$C,0)))</f>
        <v>0</v>
      </c>
      <c r="M1069" s="205">
        <f>IF(ISBLANK(INDEX('Policy Characteristics'!G:G,MATCH($C1069,'Policy Characteristics'!$C:$C,0))),"",INDEX('Policy Characteristics'!G:G,MATCH($C1069,'Policy Characteristics'!$C:$C,0)))</f>
        <v>1</v>
      </c>
      <c r="N1069" s="205">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75">
      <c r="A1070" s="76" t="str">
        <f>IF(ISBLANK(INDEX('Policy Characteristics'!A:A,MATCH($C1070,'Policy Characteristics'!$C:$C,0))),"",INDEX('Policy Characteristics'!A:A,MATCH($C1070,'Policy Characteristics'!$C:$C,0)))</f>
        <v>Industry</v>
      </c>
      <c r="B1070" s="200"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13" t="s">
        <v>44</v>
      </c>
      <c r="J1070" s="202"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05">
        <f>IF(ISBLANK(INDEX('Policy Characteristics'!F:F,MATCH($C1070,'Policy Characteristics'!$C:$C,0))),"",INDEX('Policy Characteristics'!F:F,MATCH($C1070,'Policy Characteristics'!$C:$C,0)))</f>
        <v>0</v>
      </c>
      <c r="M1070" s="205">
        <f>IF(ISBLANK(INDEX('Policy Characteristics'!G:G,MATCH($C1070,'Policy Characteristics'!$C:$C,0))),"",INDEX('Policy Characteristics'!G:G,MATCH($C1070,'Policy Characteristics'!$C:$C,0)))</f>
        <v>1</v>
      </c>
      <c r="N1070" s="205">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75">
      <c r="A1071" s="76" t="str">
        <f>IF(ISBLANK(INDEX('Policy Characteristics'!A:A,MATCH($C1071,'Policy Characteristics'!$C:$C,0))),"",INDEX('Policy Characteristics'!A:A,MATCH($C1071,'Policy Characteristics'!$C:$C,0)))</f>
        <v>Industry</v>
      </c>
      <c r="B1071" s="200"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13" t="s">
        <v>44</v>
      </c>
      <c r="J1071" s="202"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05">
        <f>IF(ISBLANK(INDEX('Policy Characteristics'!F:F,MATCH($C1071,'Policy Characteristics'!$C:$C,0))),"",INDEX('Policy Characteristics'!F:F,MATCH($C1071,'Policy Characteristics'!$C:$C,0)))</f>
        <v>0</v>
      </c>
      <c r="M1071" s="205">
        <f>IF(ISBLANK(INDEX('Policy Characteristics'!G:G,MATCH($C1071,'Policy Characteristics'!$C:$C,0))),"",INDEX('Policy Characteristics'!G:G,MATCH($C1071,'Policy Characteristics'!$C:$C,0)))</f>
        <v>1</v>
      </c>
      <c r="N1071" s="205">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75">
      <c r="A1072" s="76" t="str">
        <f>IF(ISBLANK(INDEX('Policy Characteristics'!A:A,MATCH($C1072,'Policy Characteristics'!$C:$C,0))),"",INDEX('Policy Characteristics'!A:A,MATCH($C1072,'Policy Characteristics'!$C:$C,0)))</f>
        <v>Industry</v>
      </c>
      <c r="B1072" s="200"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13" t="s">
        <v>44</v>
      </c>
      <c r="J1072" s="202"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05">
        <f>IF(ISBLANK(INDEX('Policy Characteristics'!F:F,MATCH($C1072,'Policy Characteristics'!$C:$C,0))),"",INDEX('Policy Characteristics'!F:F,MATCH($C1072,'Policy Characteristics'!$C:$C,0)))</f>
        <v>0</v>
      </c>
      <c r="M1072" s="205">
        <f>IF(ISBLANK(INDEX('Policy Characteristics'!G:G,MATCH($C1072,'Policy Characteristics'!$C:$C,0))),"",INDEX('Policy Characteristics'!G:G,MATCH($C1072,'Policy Characteristics'!$C:$C,0)))</f>
        <v>1</v>
      </c>
      <c r="N1072" s="205">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75">
      <c r="A1073" s="76" t="str">
        <f>IF(ISBLANK(INDEX('Policy Characteristics'!A:A,MATCH($C1073,'Policy Characteristics'!$C:$C,0))),"",INDEX('Policy Characteristics'!A:A,MATCH($C1073,'Policy Characteristics'!$C:$C,0)))</f>
        <v>Industry</v>
      </c>
      <c r="B1073" s="200"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13" t="s">
        <v>44</v>
      </c>
      <c r="J1073" s="202"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05">
        <f>IF(ISBLANK(INDEX('Policy Characteristics'!F:F,MATCH($C1073,'Policy Characteristics'!$C:$C,0))),"",INDEX('Policy Characteristics'!F:F,MATCH($C1073,'Policy Characteristics'!$C:$C,0)))</f>
        <v>0</v>
      </c>
      <c r="M1073" s="205">
        <f>IF(ISBLANK(INDEX('Policy Characteristics'!G:G,MATCH($C1073,'Policy Characteristics'!$C:$C,0))),"",INDEX('Policy Characteristics'!G:G,MATCH($C1073,'Policy Characteristics'!$C:$C,0)))</f>
        <v>1</v>
      </c>
      <c r="N1073" s="205">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75">
      <c r="A1074" s="76" t="str">
        <f>IF(ISBLANK(INDEX('Policy Characteristics'!A:A,MATCH($C1074,'Policy Characteristics'!$C:$C,0))),"",INDEX('Policy Characteristics'!A:A,MATCH($C1074,'Policy Characteristics'!$C:$C,0)))</f>
        <v>Industry</v>
      </c>
      <c r="B1074" s="200"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13" t="s">
        <v>44</v>
      </c>
      <c r="J1074" s="202"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05">
        <f>IF(ISBLANK(INDEX('Policy Characteristics'!F:F,MATCH($C1074,'Policy Characteristics'!$C:$C,0))),"",INDEX('Policy Characteristics'!F:F,MATCH($C1074,'Policy Characteristics'!$C:$C,0)))</f>
        <v>0</v>
      </c>
      <c r="M1074" s="205">
        <f>IF(ISBLANK(INDEX('Policy Characteristics'!G:G,MATCH($C1074,'Policy Characteristics'!$C:$C,0))),"",INDEX('Policy Characteristics'!G:G,MATCH($C1074,'Policy Characteristics'!$C:$C,0)))</f>
        <v>1</v>
      </c>
      <c r="N1074" s="205">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75">
      <c r="A1075" s="76" t="str">
        <f>IF(ISBLANK(INDEX('Policy Characteristics'!A:A,MATCH($C1075,'Policy Characteristics'!$C:$C,0))),"",INDEX('Policy Characteristics'!A:A,MATCH($C1075,'Policy Characteristics'!$C:$C,0)))</f>
        <v>Industry</v>
      </c>
      <c r="B1075" s="200"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13" t="s">
        <v>44</v>
      </c>
      <c r="J1075" s="202"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05">
        <f>IF(ISBLANK(INDEX('Policy Characteristics'!F:F,MATCH($C1075,'Policy Characteristics'!$C:$C,0))),"",INDEX('Policy Characteristics'!F:F,MATCH($C1075,'Policy Characteristics'!$C:$C,0)))</f>
        <v>0</v>
      </c>
      <c r="M1075" s="205">
        <f>IF(ISBLANK(INDEX('Policy Characteristics'!G:G,MATCH($C1075,'Policy Characteristics'!$C:$C,0))),"",INDEX('Policy Characteristics'!G:G,MATCH($C1075,'Policy Characteristics'!$C:$C,0)))</f>
        <v>1</v>
      </c>
      <c r="N1075" s="205">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75">
      <c r="A1076" s="76" t="str">
        <f>IF(ISBLANK(INDEX('Policy Characteristics'!A:A,MATCH($C1076,'Policy Characteristics'!$C:$C,0))),"",INDEX('Policy Characteristics'!A:A,MATCH($C1076,'Policy Characteristics'!$C:$C,0)))</f>
        <v>Industry</v>
      </c>
      <c r="B1076" s="200"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13" t="s">
        <v>44</v>
      </c>
      <c r="J1076" s="202"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05">
        <f>IF(ISBLANK(INDEX('Policy Characteristics'!F:F,MATCH($C1076,'Policy Characteristics'!$C:$C,0))),"",INDEX('Policy Characteristics'!F:F,MATCH($C1076,'Policy Characteristics'!$C:$C,0)))</f>
        <v>0</v>
      </c>
      <c r="M1076" s="205">
        <f>IF(ISBLANK(INDEX('Policy Characteristics'!G:G,MATCH($C1076,'Policy Characteristics'!$C:$C,0))),"",INDEX('Policy Characteristics'!G:G,MATCH($C1076,'Policy Characteristics'!$C:$C,0)))</f>
        <v>1</v>
      </c>
      <c r="N1076" s="205">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75">
      <c r="A1077" s="76" t="str">
        <f>IF(ISBLANK(INDEX('Policy Characteristics'!A:A,MATCH($C1077,'Policy Characteristics'!$C:$C,0))),"",INDEX('Policy Characteristics'!A:A,MATCH($C1077,'Policy Characteristics'!$C:$C,0)))</f>
        <v>Industry</v>
      </c>
      <c r="B1077" s="200"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13" t="s">
        <v>44</v>
      </c>
      <c r="J1077" s="202"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05">
        <f>IF(ISBLANK(INDEX('Policy Characteristics'!F:F,MATCH($C1077,'Policy Characteristics'!$C:$C,0))),"",INDEX('Policy Characteristics'!F:F,MATCH($C1077,'Policy Characteristics'!$C:$C,0)))</f>
        <v>0</v>
      </c>
      <c r="M1077" s="205">
        <f>IF(ISBLANK(INDEX('Policy Characteristics'!G:G,MATCH($C1077,'Policy Characteristics'!$C:$C,0))),"",INDEX('Policy Characteristics'!G:G,MATCH($C1077,'Policy Characteristics'!$C:$C,0)))</f>
        <v>1</v>
      </c>
      <c r="N1077" s="205">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75">
      <c r="A1078" s="76" t="str">
        <f>IF(ISBLANK(INDEX('Policy Characteristics'!A:A,MATCH($C1078,'Policy Characteristics'!$C:$C,0))),"",INDEX('Policy Characteristics'!A:A,MATCH($C1078,'Policy Characteristics'!$C:$C,0)))</f>
        <v>Industry</v>
      </c>
      <c r="B1078" s="200"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13" t="s">
        <v>44</v>
      </c>
      <c r="J1078" s="202"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05">
        <f>IF(ISBLANK(INDEX('Policy Characteristics'!F:F,MATCH($C1078,'Policy Characteristics'!$C:$C,0))),"",INDEX('Policy Characteristics'!F:F,MATCH($C1078,'Policy Characteristics'!$C:$C,0)))</f>
        <v>0</v>
      </c>
      <c r="M1078" s="205">
        <f>IF(ISBLANK(INDEX('Policy Characteristics'!G:G,MATCH($C1078,'Policy Characteristics'!$C:$C,0))),"",INDEX('Policy Characteristics'!G:G,MATCH($C1078,'Policy Characteristics'!$C:$C,0)))</f>
        <v>1</v>
      </c>
      <c r="N1078" s="205">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75">
      <c r="A1079" s="76" t="str">
        <f>IF(ISBLANK(INDEX('Policy Characteristics'!A:A,MATCH($C1079,'Policy Characteristics'!$C:$C,0))),"",INDEX('Policy Characteristics'!A:A,MATCH($C1079,'Policy Characteristics'!$C:$C,0)))</f>
        <v>Industry</v>
      </c>
      <c r="B1079" s="200"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13" t="s">
        <v>44</v>
      </c>
      <c r="J1079" s="202"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05">
        <f>IF(ISBLANK(INDEX('Policy Characteristics'!F:F,MATCH($C1079,'Policy Characteristics'!$C:$C,0))),"",INDEX('Policy Characteristics'!F:F,MATCH($C1079,'Policy Characteristics'!$C:$C,0)))</f>
        <v>0</v>
      </c>
      <c r="M1079" s="205">
        <f>IF(ISBLANK(INDEX('Policy Characteristics'!G:G,MATCH($C1079,'Policy Characteristics'!$C:$C,0))),"",INDEX('Policy Characteristics'!G:G,MATCH($C1079,'Policy Characteristics'!$C:$C,0)))</f>
        <v>1</v>
      </c>
      <c r="N1079" s="205">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75">
      <c r="A1080" s="76" t="str">
        <f>IF(ISBLANK(INDEX('Policy Characteristics'!A:A,MATCH($C1080,'Policy Characteristics'!$C:$C,0))),"",INDEX('Policy Characteristics'!A:A,MATCH($C1080,'Policy Characteristics'!$C:$C,0)))</f>
        <v>Industry</v>
      </c>
      <c r="B1080" s="200"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13" t="s">
        <v>44</v>
      </c>
      <c r="J1080" s="202"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05">
        <f>IF(ISBLANK(INDEX('Policy Characteristics'!F:F,MATCH($C1080,'Policy Characteristics'!$C:$C,0))),"",INDEX('Policy Characteristics'!F:F,MATCH($C1080,'Policy Characteristics'!$C:$C,0)))</f>
        <v>0</v>
      </c>
      <c r="M1080" s="205">
        <f>IF(ISBLANK(INDEX('Policy Characteristics'!G:G,MATCH($C1080,'Policy Characteristics'!$C:$C,0))),"",INDEX('Policy Characteristics'!G:G,MATCH($C1080,'Policy Characteristics'!$C:$C,0)))</f>
        <v>1</v>
      </c>
      <c r="N1080" s="205">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75">
      <c r="A1081" s="76" t="str">
        <f>IF(ISBLANK(INDEX('Policy Characteristics'!A:A,MATCH($C1081,'Policy Characteristics'!$C:$C,0))),"",INDEX('Policy Characteristics'!A:A,MATCH($C1081,'Policy Characteristics'!$C:$C,0)))</f>
        <v>Industry</v>
      </c>
      <c r="B1081" s="200"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13" t="s">
        <v>44</v>
      </c>
      <c r="J1081" s="202"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05">
        <f>IF(ISBLANK(INDEX('Policy Characteristics'!F:F,MATCH($C1081,'Policy Characteristics'!$C:$C,0))),"",INDEX('Policy Characteristics'!F:F,MATCH($C1081,'Policy Characteristics'!$C:$C,0)))</f>
        <v>0</v>
      </c>
      <c r="M1081" s="205">
        <f>IF(ISBLANK(INDEX('Policy Characteristics'!G:G,MATCH($C1081,'Policy Characteristics'!$C:$C,0))),"",INDEX('Policy Characteristics'!G:G,MATCH($C1081,'Policy Characteristics'!$C:$C,0)))</f>
        <v>1</v>
      </c>
      <c r="N1081" s="205">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75">
      <c r="A1082" s="76" t="str">
        <f>IF(ISBLANK(INDEX('Policy Characteristics'!A:A,MATCH($C1082,'Policy Characteristics'!$C:$C,0))),"",INDEX('Policy Characteristics'!A:A,MATCH($C1082,'Policy Characteristics'!$C:$C,0)))</f>
        <v>Industry</v>
      </c>
      <c r="B1082" s="200"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13" t="s">
        <v>44</v>
      </c>
      <c r="J1082" s="202"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05">
        <f>IF(ISBLANK(INDEX('Policy Characteristics'!F:F,MATCH($C1082,'Policy Characteristics'!$C:$C,0))),"",INDEX('Policy Characteristics'!F:F,MATCH($C1082,'Policy Characteristics'!$C:$C,0)))</f>
        <v>0</v>
      </c>
      <c r="M1082" s="205">
        <f>IF(ISBLANK(INDEX('Policy Characteristics'!G:G,MATCH($C1082,'Policy Characteristics'!$C:$C,0))),"",INDEX('Policy Characteristics'!G:G,MATCH($C1082,'Policy Characteristics'!$C:$C,0)))</f>
        <v>1</v>
      </c>
      <c r="N1082" s="205">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75">
      <c r="A1083" s="76" t="str">
        <f>IF(ISBLANK(INDEX('Policy Characteristics'!A:A,MATCH($C1083,'Policy Characteristics'!$C:$C,0))),"",INDEX('Policy Characteristics'!A:A,MATCH($C1083,'Policy Characteristics'!$C:$C,0)))</f>
        <v>Industry</v>
      </c>
      <c r="B1083" s="200"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13" t="s">
        <v>44</v>
      </c>
      <c r="J1083" s="202"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05">
        <f>IF(ISBLANK(INDEX('Policy Characteristics'!F:F,MATCH($C1083,'Policy Characteristics'!$C:$C,0))),"",INDEX('Policy Characteristics'!F:F,MATCH($C1083,'Policy Characteristics'!$C:$C,0)))</f>
        <v>0</v>
      </c>
      <c r="M1083" s="205">
        <f>IF(ISBLANK(INDEX('Policy Characteristics'!G:G,MATCH($C1083,'Policy Characteristics'!$C:$C,0))),"",INDEX('Policy Characteristics'!G:G,MATCH($C1083,'Policy Characteristics'!$C:$C,0)))</f>
        <v>1</v>
      </c>
      <c r="N1083" s="205">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75">
      <c r="A1084" s="76" t="str">
        <f>IF(ISBLANK(INDEX('Policy Characteristics'!A:A,MATCH($C1084,'Policy Characteristics'!$C:$C,0))),"",INDEX('Policy Characteristics'!A:A,MATCH($C1084,'Policy Characteristics'!$C:$C,0)))</f>
        <v>Industry</v>
      </c>
      <c r="B1084" s="200"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13" t="s">
        <v>44</v>
      </c>
      <c r="J1084" s="202"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05">
        <f>IF(ISBLANK(INDEX('Policy Characteristics'!F:F,MATCH($C1084,'Policy Characteristics'!$C:$C,0))),"",INDEX('Policy Characteristics'!F:F,MATCH($C1084,'Policy Characteristics'!$C:$C,0)))</f>
        <v>0</v>
      </c>
      <c r="M1084" s="205">
        <f>IF(ISBLANK(INDEX('Policy Characteristics'!G:G,MATCH($C1084,'Policy Characteristics'!$C:$C,0))),"",INDEX('Policy Characteristics'!G:G,MATCH($C1084,'Policy Characteristics'!$C:$C,0)))</f>
        <v>1</v>
      </c>
      <c r="N1084" s="205">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75">
      <c r="A1085" s="76" t="str">
        <f>IF(ISBLANK(INDEX('Policy Characteristics'!A:A,MATCH($C1085,'Policy Characteristics'!$C:$C,0))),"",INDEX('Policy Characteristics'!A:A,MATCH($C1085,'Policy Characteristics'!$C:$C,0)))</f>
        <v>Industry</v>
      </c>
      <c r="B1085" s="200"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13" t="s">
        <v>44</v>
      </c>
      <c r="J1085" s="202"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05">
        <f>IF(ISBLANK(INDEX('Policy Characteristics'!F:F,MATCH($C1085,'Policy Characteristics'!$C:$C,0))),"",INDEX('Policy Characteristics'!F:F,MATCH($C1085,'Policy Characteristics'!$C:$C,0)))</f>
        <v>0</v>
      </c>
      <c r="M1085" s="205">
        <f>IF(ISBLANK(INDEX('Policy Characteristics'!G:G,MATCH($C1085,'Policy Characteristics'!$C:$C,0))),"",INDEX('Policy Characteristics'!G:G,MATCH($C1085,'Policy Characteristics'!$C:$C,0)))</f>
        <v>1</v>
      </c>
      <c r="N1085" s="205">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75">
      <c r="A1086" s="76" t="str">
        <f>IF(ISBLANK(INDEX('Policy Characteristics'!A:A,MATCH($C1086,'Policy Characteristics'!$C:$C,0))),"",INDEX('Policy Characteristics'!A:A,MATCH($C1086,'Policy Characteristics'!$C:$C,0)))</f>
        <v>Industry</v>
      </c>
      <c r="B1086" s="200"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13" t="s">
        <v>44</v>
      </c>
      <c r="J1086" s="202"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05">
        <f>IF(ISBLANK(INDEX('Policy Characteristics'!F:F,MATCH($C1086,'Policy Characteristics'!$C:$C,0))),"",INDEX('Policy Characteristics'!F:F,MATCH($C1086,'Policy Characteristics'!$C:$C,0)))</f>
        <v>0</v>
      </c>
      <c r="M1086" s="205">
        <f>IF(ISBLANK(INDEX('Policy Characteristics'!G:G,MATCH($C1086,'Policy Characteristics'!$C:$C,0))),"",INDEX('Policy Characteristics'!G:G,MATCH($C1086,'Policy Characteristics'!$C:$C,0)))</f>
        <v>1</v>
      </c>
      <c r="N1086" s="205">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75">
      <c r="A1087" s="76" t="str">
        <f>IF(ISBLANK(INDEX('Policy Characteristics'!A:A,MATCH($C1087,'Policy Characteristics'!$C:$C,0))),"",INDEX('Policy Characteristics'!A:A,MATCH($C1087,'Policy Characteristics'!$C:$C,0)))</f>
        <v>Industry</v>
      </c>
      <c r="B1087" s="200"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13" t="s">
        <v>44</v>
      </c>
      <c r="J1087" s="202"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05">
        <f>IF(ISBLANK(INDEX('Policy Characteristics'!F:F,MATCH($C1087,'Policy Characteristics'!$C:$C,0))),"",INDEX('Policy Characteristics'!F:F,MATCH($C1087,'Policy Characteristics'!$C:$C,0)))</f>
        <v>0</v>
      </c>
      <c r="M1087" s="205">
        <f>IF(ISBLANK(INDEX('Policy Characteristics'!G:G,MATCH($C1087,'Policy Characteristics'!$C:$C,0))),"",INDEX('Policy Characteristics'!G:G,MATCH($C1087,'Policy Characteristics'!$C:$C,0)))</f>
        <v>1</v>
      </c>
      <c r="N1087" s="205">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75">
      <c r="A1088" s="76" t="str">
        <f>IF(ISBLANK(INDEX('Policy Characteristics'!A:A,MATCH($C1088,'Policy Characteristics'!$C:$C,0))),"",INDEX('Policy Characteristics'!A:A,MATCH($C1088,'Policy Characteristics'!$C:$C,0)))</f>
        <v>Industry</v>
      </c>
      <c r="B1088" s="200"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13" t="s">
        <v>44</v>
      </c>
      <c r="J1088" s="202"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05">
        <f>IF(ISBLANK(INDEX('Policy Characteristics'!F:F,MATCH($C1088,'Policy Characteristics'!$C:$C,0))),"",INDEX('Policy Characteristics'!F:F,MATCH($C1088,'Policy Characteristics'!$C:$C,0)))</f>
        <v>0</v>
      </c>
      <c r="M1088" s="205">
        <f>IF(ISBLANK(INDEX('Policy Characteristics'!G:G,MATCH($C1088,'Policy Characteristics'!$C:$C,0))),"",INDEX('Policy Characteristics'!G:G,MATCH($C1088,'Policy Characteristics'!$C:$C,0)))</f>
        <v>1</v>
      </c>
      <c r="N1088" s="205">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75">
      <c r="A1089" s="76" t="str">
        <f>IF(ISBLANK(INDEX('Policy Characteristics'!A:A,MATCH($C1089,'Policy Characteristics'!$C:$C,0))),"",INDEX('Policy Characteristics'!A:A,MATCH($C1089,'Policy Characteristics'!$C:$C,0)))</f>
        <v>Industry</v>
      </c>
      <c r="B1089" s="200"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13" t="s">
        <v>44</v>
      </c>
      <c r="J1089" s="202"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05">
        <f>IF(ISBLANK(INDEX('Policy Characteristics'!F:F,MATCH($C1089,'Policy Characteristics'!$C:$C,0))),"",INDEX('Policy Characteristics'!F:F,MATCH($C1089,'Policy Characteristics'!$C:$C,0)))</f>
        <v>0</v>
      </c>
      <c r="M1089" s="205">
        <f>IF(ISBLANK(INDEX('Policy Characteristics'!G:G,MATCH($C1089,'Policy Characteristics'!$C:$C,0))),"",INDEX('Policy Characteristics'!G:G,MATCH($C1089,'Policy Characteristics'!$C:$C,0)))</f>
        <v>1</v>
      </c>
      <c r="N1089" s="205">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75">
      <c r="A1090" s="76" t="str">
        <f>IF(ISBLANK(INDEX('Policy Characteristics'!A:A,MATCH($C1090,'Policy Characteristics'!$C:$C,0))),"",INDEX('Policy Characteristics'!A:A,MATCH($C1090,'Policy Characteristics'!$C:$C,0)))</f>
        <v>Industry</v>
      </c>
      <c r="B1090" s="200"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13" t="s">
        <v>44</v>
      </c>
      <c r="J1090" s="202"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05">
        <f>IF(ISBLANK(INDEX('Policy Characteristics'!F:F,MATCH($C1090,'Policy Characteristics'!$C:$C,0))),"",INDEX('Policy Characteristics'!F:F,MATCH($C1090,'Policy Characteristics'!$C:$C,0)))</f>
        <v>0</v>
      </c>
      <c r="M1090" s="205">
        <f>IF(ISBLANK(INDEX('Policy Characteristics'!G:G,MATCH($C1090,'Policy Characteristics'!$C:$C,0))),"",INDEX('Policy Characteristics'!G:G,MATCH($C1090,'Policy Characteristics'!$C:$C,0)))</f>
        <v>1</v>
      </c>
      <c r="N1090" s="205">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75">
      <c r="A1091" s="76" t="str">
        <f>IF(ISBLANK(INDEX('Policy Characteristics'!A:A,MATCH($C1091,'Policy Characteristics'!$C:$C,0))),"",INDEX('Policy Characteristics'!A:A,MATCH($C1091,'Policy Characteristics'!$C:$C,0)))</f>
        <v>Industry</v>
      </c>
      <c r="B1091" s="200"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13" t="s">
        <v>44</v>
      </c>
      <c r="J1091" s="202"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05">
        <f>IF(ISBLANK(INDEX('Policy Characteristics'!F:F,MATCH($C1091,'Policy Characteristics'!$C:$C,0))),"",INDEX('Policy Characteristics'!F:F,MATCH($C1091,'Policy Characteristics'!$C:$C,0)))</f>
        <v>0</v>
      </c>
      <c r="M1091" s="205">
        <f>IF(ISBLANK(INDEX('Policy Characteristics'!G:G,MATCH($C1091,'Policy Characteristics'!$C:$C,0))),"",INDEX('Policy Characteristics'!G:G,MATCH($C1091,'Policy Characteristics'!$C:$C,0)))</f>
        <v>1</v>
      </c>
      <c r="N1091" s="205">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75">
      <c r="A1092" s="76" t="str">
        <f>IF(ISBLANK(INDEX('Policy Characteristics'!A:A,MATCH($C1092,'Policy Characteristics'!$C:$C,0))),"",INDEX('Policy Characteristics'!A:A,MATCH($C1092,'Policy Characteristics'!$C:$C,0)))</f>
        <v>Industry</v>
      </c>
      <c r="B1092" s="200"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13" t="s">
        <v>44</v>
      </c>
      <c r="J1092" s="202"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05">
        <f>IF(ISBLANK(INDEX('Policy Characteristics'!F:F,MATCH($C1092,'Policy Characteristics'!$C:$C,0))),"",INDEX('Policy Characteristics'!F:F,MATCH($C1092,'Policy Characteristics'!$C:$C,0)))</f>
        <v>0</v>
      </c>
      <c r="M1092" s="205">
        <f>IF(ISBLANK(INDEX('Policy Characteristics'!G:G,MATCH($C1092,'Policy Characteristics'!$C:$C,0))),"",INDEX('Policy Characteristics'!G:G,MATCH($C1092,'Policy Characteristics'!$C:$C,0)))</f>
        <v>1</v>
      </c>
      <c r="N1092" s="205">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75">
      <c r="A1093" s="76" t="str">
        <f>IF(ISBLANK(INDEX('Policy Characteristics'!A:A,MATCH($C1093,'Policy Characteristics'!$C:$C,0))),"",INDEX('Policy Characteristics'!A:A,MATCH($C1093,'Policy Characteristics'!$C:$C,0)))</f>
        <v>Industry</v>
      </c>
      <c r="B1093" s="200"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13" t="s">
        <v>44</v>
      </c>
      <c r="J1093" s="202"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05">
        <f>IF(ISBLANK(INDEX('Policy Characteristics'!F:F,MATCH($C1093,'Policy Characteristics'!$C:$C,0))),"",INDEX('Policy Characteristics'!F:F,MATCH($C1093,'Policy Characteristics'!$C:$C,0)))</f>
        <v>0</v>
      </c>
      <c r="M1093" s="205">
        <f>IF(ISBLANK(INDEX('Policy Characteristics'!G:G,MATCH($C1093,'Policy Characteristics'!$C:$C,0))),"",INDEX('Policy Characteristics'!G:G,MATCH($C1093,'Policy Characteristics'!$C:$C,0)))</f>
        <v>1</v>
      </c>
      <c r="N1093" s="205">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75">
      <c r="A1094" s="76" t="str">
        <f>IF(ISBLANK(INDEX('Policy Characteristics'!A:A,MATCH($C1094,'Policy Characteristics'!$C:$C,0))),"",INDEX('Policy Characteristics'!A:A,MATCH($C1094,'Policy Characteristics'!$C:$C,0)))</f>
        <v>Industry</v>
      </c>
      <c r="B1094" s="200"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13" t="s">
        <v>44</v>
      </c>
      <c r="J1094" s="202"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05">
        <f>IF(ISBLANK(INDEX('Policy Characteristics'!F:F,MATCH($C1094,'Policy Characteristics'!$C:$C,0))),"",INDEX('Policy Characteristics'!F:F,MATCH($C1094,'Policy Characteristics'!$C:$C,0)))</f>
        <v>0</v>
      </c>
      <c r="M1094" s="205">
        <f>IF(ISBLANK(INDEX('Policy Characteristics'!G:G,MATCH($C1094,'Policy Characteristics'!$C:$C,0))),"",INDEX('Policy Characteristics'!G:G,MATCH($C1094,'Policy Characteristics'!$C:$C,0)))</f>
        <v>1</v>
      </c>
      <c r="N1094" s="205">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75">
      <c r="A1095" s="76" t="str">
        <f>IF(ISBLANK(INDEX('Policy Characteristics'!A:A,MATCH($C1095,'Policy Characteristics'!$C:$C,0))),"",INDEX('Policy Characteristics'!A:A,MATCH($C1095,'Policy Characteristics'!$C:$C,0)))</f>
        <v>Industry</v>
      </c>
      <c r="B1095" s="200"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13" t="s">
        <v>44</v>
      </c>
      <c r="J1095" s="202"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05">
        <f>IF(ISBLANK(INDEX('Policy Characteristics'!F:F,MATCH($C1095,'Policy Characteristics'!$C:$C,0))),"",INDEX('Policy Characteristics'!F:F,MATCH($C1095,'Policy Characteristics'!$C:$C,0)))</f>
        <v>0</v>
      </c>
      <c r="M1095" s="205">
        <f>IF(ISBLANK(INDEX('Policy Characteristics'!G:G,MATCH($C1095,'Policy Characteristics'!$C:$C,0))),"",INDEX('Policy Characteristics'!G:G,MATCH($C1095,'Policy Characteristics'!$C:$C,0)))</f>
        <v>1</v>
      </c>
      <c r="N1095" s="205">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75">
      <c r="A1096" s="76" t="str">
        <f>IF(ISBLANK(INDEX('Policy Characteristics'!A:A,MATCH($C1096,'Policy Characteristics'!$C:$C,0))),"",INDEX('Policy Characteristics'!A:A,MATCH($C1096,'Policy Characteristics'!$C:$C,0)))</f>
        <v>Industry</v>
      </c>
      <c r="B1096" s="200"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13" t="s">
        <v>44</v>
      </c>
      <c r="J1096" s="202"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05">
        <f>IF(ISBLANK(INDEX('Policy Characteristics'!F:F,MATCH($C1096,'Policy Characteristics'!$C:$C,0))),"",INDEX('Policy Characteristics'!F:F,MATCH($C1096,'Policy Characteristics'!$C:$C,0)))</f>
        <v>0</v>
      </c>
      <c r="M1096" s="205">
        <f>IF(ISBLANK(INDEX('Policy Characteristics'!G:G,MATCH($C1096,'Policy Characteristics'!$C:$C,0))),"",INDEX('Policy Characteristics'!G:G,MATCH($C1096,'Policy Characteristics'!$C:$C,0)))</f>
        <v>1</v>
      </c>
      <c r="N1096" s="205">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75">
      <c r="A1097" s="76" t="str">
        <f>IF(ISBLANK(INDEX('Policy Characteristics'!A:A,MATCH($C1097,'Policy Characteristics'!$C:$C,0))),"",INDEX('Policy Characteristics'!A:A,MATCH($C1097,'Policy Characteristics'!$C:$C,0)))</f>
        <v>Industry</v>
      </c>
      <c r="B1097" s="200"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13" t="s">
        <v>44</v>
      </c>
      <c r="J1097" s="202"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05">
        <f>IF(ISBLANK(INDEX('Policy Characteristics'!F:F,MATCH($C1097,'Policy Characteristics'!$C:$C,0))),"",INDEX('Policy Characteristics'!F:F,MATCH($C1097,'Policy Characteristics'!$C:$C,0)))</f>
        <v>0</v>
      </c>
      <c r="M1097" s="205">
        <f>IF(ISBLANK(INDEX('Policy Characteristics'!G:G,MATCH($C1097,'Policy Characteristics'!$C:$C,0))),"",INDEX('Policy Characteristics'!G:G,MATCH($C1097,'Policy Characteristics'!$C:$C,0)))</f>
        <v>1</v>
      </c>
      <c r="N1097" s="205">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75">
      <c r="A1098" s="76" t="str">
        <f>IF(ISBLANK(INDEX('Policy Characteristics'!A:A,MATCH($C1098,'Policy Characteristics'!$C:$C,0))),"",INDEX('Policy Characteristics'!A:A,MATCH($C1098,'Policy Characteristics'!$C:$C,0)))</f>
        <v>Industry</v>
      </c>
      <c r="B1098" s="200"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13" t="s">
        <v>44</v>
      </c>
      <c r="J1098" s="202"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05">
        <f>IF(ISBLANK(INDEX('Policy Characteristics'!F:F,MATCH($C1098,'Policy Characteristics'!$C:$C,0))),"",INDEX('Policy Characteristics'!F:F,MATCH($C1098,'Policy Characteristics'!$C:$C,0)))</f>
        <v>0</v>
      </c>
      <c r="M1098" s="205">
        <f>IF(ISBLANK(INDEX('Policy Characteristics'!G:G,MATCH($C1098,'Policy Characteristics'!$C:$C,0))),"",INDEX('Policy Characteristics'!G:G,MATCH($C1098,'Policy Characteristics'!$C:$C,0)))</f>
        <v>1</v>
      </c>
      <c r="N1098" s="205">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75">
      <c r="A1099" s="76" t="str">
        <f>IF(ISBLANK(INDEX('Policy Characteristics'!A:A,MATCH($C1099,'Policy Characteristics'!$C:$C,0))),"",INDEX('Policy Characteristics'!A:A,MATCH($C1099,'Policy Characteristics'!$C:$C,0)))</f>
        <v>Industry</v>
      </c>
      <c r="B1099" s="200"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13" t="s">
        <v>44</v>
      </c>
      <c r="J1099" s="202"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05">
        <f>IF(ISBLANK(INDEX('Policy Characteristics'!F:F,MATCH($C1099,'Policy Characteristics'!$C:$C,0))),"",INDEX('Policy Characteristics'!F:F,MATCH($C1099,'Policy Characteristics'!$C:$C,0)))</f>
        <v>0</v>
      </c>
      <c r="M1099" s="205">
        <f>IF(ISBLANK(INDEX('Policy Characteristics'!G:G,MATCH($C1099,'Policy Characteristics'!$C:$C,0))),"",INDEX('Policy Characteristics'!G:G,MATCH($C1099,'Policy Characteristics'!$C:$C,0)))</f>
        <v>1</v>
      </c>
      <c r="N1099" s="205">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75">
      <c r="A1100" s="76" t="str">
        <f>IF(ISBLANK(INDEX('Policy Characteristics'!A:A,MATCH($C1100,'Policy Characteristics'!$C:$C,0))),"",INDEX('Policy Characteristics'!A:A,MATCH($C1100,'Policy Characteristics'!$C:$C,0)))</f>
        <v>Industry</v>
      </c>
      <c r="B1100" s="200"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13" t="s">
        <v>44</v>
      </c>
      <c r="J1100" s="202"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05">
        <f>IF(ISBLANK(INDEX('Policy Characteristics'!F:F,MATCH($C1100,'Policy Characteristics'!$C:$C,0))),"",INDEX('Policy Characteristics'!F:F,MATCH($C1100,'Policy Characteristics'!$C:$C,0)))</f>
        <v>0</v>
      </c>
      <c r="M1100" s="205">
        <f>IF(ISBLANK(INDEX('Policy Characteristics'!G:G,MATCH($C1100,'Policy Characteristics'!$C:$C,0))),"",INDEX('Policy Characteristics'!G:G,MATCH($C1100,'Policy Characteristics'!$C:$C,0)))</f>
        <v>1</v>
      </c>
      <c r="N1100" s="205">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75">
      <c r="A1101" s="76" t="str">
        <f>IF(ISBLANK(INDEX('Policy Characteristics'!A:A,MATCH($C1101,'Policy Characteristics'!$C:$C,0))),"",INDEX('Policy Characteristics'!A:A,MATCH($C1101,'Policy Characteristics'!$C:$C,0)))</f>
        <v>Industry</v>
      </c>
      <c r="B1101" s="200"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13" t="s">
        <v>44</v>
      </c>
      <c r="J1101" s="202"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05">
        <f>IF(ISBLANK(INDEX('Policy Characteristics'!F:F,MATCH($C1101,'Policy Characteristics'!$C:$C,0))),"",INDEX('Policy Characteristics'!F:F,MATCH($C1101,'Policy Characteristics'!$C:$C,0)))</f>
        <v>0</v>
      </c>
      <c r="M1101" s="205">
        <f>IF(ISBLANK(INDEX('Policy Characteristics'!G:G,MATCH($C1101,'Policy Characteristics'!$C:$C,0))),"",INDEX('Policy Characteristics'!G:G,MATCH($C1101,'Policy Characteristics'!$C:$C,0)))</f>
        <v>1</v>
      </c>
      <c r="N1101" s="205">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75">
      <c r="A1102" s="76" t="str">
        <f>IF(ISBLANK(INDEX('Policy Characteristics'!A:A,MATCH($C1102,'Policy Characteristics'!$C:$C,0))),"",INDEX('Policy Characteristics'!A:A,MATCH($C1102,'Policy Characteristics'!$C:$C,0)))</f>
        <v>Industry</v>
      </c>
      <c r="B1102" s="200"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13" t="s">
        <v>44</v>
      </c>
      <c r="J1102" s="202"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05">
        <f>IF(ISBLANK(INDEX('Policy Characteristics'!F:F,MATCH($C1102,'Policy Characteristics'!$C:$C,0))),"",INDEX('Policy Characteristics'!F:F,MATCH($C1102,'Policy Characteristics'!$C:$C,0)))</f>
        <v>0</v>
      </c>
      <c r="M1102" s="205">
        <f>IF(ISBLANK(INDEX('Policy Characteristics'!G:G,MATCH($C1102,'Policy Characteristics'!$C:$C,0))),"",INDEX('Policy Characteristics'!G:G,MATCH($C1102,'Policy Characteristics'!$C:$C,0)))</f>
        <v>1</v>
      </c>
      <c r="N1102" s="205">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75">
      <c r="A1103" s="76" t="str">
        <f>IF(ISBLANK(INDEX('Policy Characteristics'!A:A,MATCH($C1103,'Policy Characteristics'!$C:$C,0))),"",INDEX('Policy Characteristics'!A:A,MATCH($C1103,'Policy Characteristics'!$C:$C,0)))</f>
        <v>Industry</v>
      </c>
      <c r="B1103" s="200"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13" t="s">
        <v>44</v>
      </c>
      <c r="J1103" s="202"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05">
        <f>IF(ISBLANK(INDEX('Policy Characteristics'!F:F,MATCH($C1103,'Policy Characteristics'!$C:$C,0))),"",INDEX('Policy Characteristics'!F:F,MATCH($C1103,'Policy Characteristics'!$C:$C,0)))</f>
        <v>0</v>
      </c>
      <c r="M1103" s="205">
        <f>IF(ISBLANK(INDEX('Policy Characteristics'!G:G,MATCH($C1103,'Policy Characteristics'!$C:$C,0))),"",INDEX('Policy Characteristics'!G:G,MATCH($C1103,'Policy Characteristics'!$C:$C,0)))</f>
        <v>1</v>
      </c>
      <c r="N1103" s="205">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75">
      <c r="A1104" s="76" t="str">
        <f>IF(ISBLANK(INDEX('Policy Characteristics'!A:A,MATCH($C1104,'Policy Characteristics'!$C:$C,0))),"",INDEX('Policy Characteristics'!A:A,MATCH($C1104,'Policy Characteristics'!$C:$C,0)))</f>
        <v>Industry</v>
      </c>
      <c r="B1104" s="200"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13" t="s">
        <v>44</v>
      </c>
      <c r="J1104" s="202"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05">
        <f>IF(ISBLANK(INDEX('Policy Characteristics'!F:F,MATCH($C1104,'Policy Characteristics'!$C:$C,0))),"",INDEX('Policy Characteristics'!F:F,MATCH($C1104,'Policy Characteristics'!$C:$C,0)))</f>
        <v>0</v>
      </c>
      <c r="M1104" s="205">
        <f>IF(ISBLANK(INDEX('Policy Characteristics'!G:G,MATCH($C1104,'Policy Characteristics'!$C:$C,0))),"",INDEX('Policy Characteristics'!G:G,MATCH($C1104,'Policy Characteristics'!$C:$C,0)))</f>
        <v>1</v>
      </c>
      <c r="N1104" s="205">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75">
      <c r="A1105" s="76" t="str">
        <f>IF(ISBLANK(INDEX('Policy Characteristics'!A:A,MATCH($C1105,'Policy Characteristics'!$C:$C,0))),"",INDEX('Policy Characteristics'!A:A,MATCH($C1105,'Policy Characteristics'!$C:$C,0)))</f>
        <v>Industry</v>
      </c>
      <c r="B1105" s="200"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13" t="s">
        <v>44</v>
      </c>
      <c r="J1105" s="202"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05">
        <f>IF(ISBLANK(INDEX('Policy Characteristics'!F:F,MATCH($C1105,'Policy Characteristics'!$C:$C,0))),"",INDEX('Policy Characteristics'!F:F,MATCH($C1105,'Policy Characteristics'!$C:$C,0)))</f>
        <v>0</v>
      </c>
      <c r="M1105" s="205">
        <f>IF(ISBLANK(INDEX('Policy Characteristics'!G:G,MATCH($C1105,'Policy Characteristics'!$C:$C,0))),"",INDEX('Policy Characteristics'!G:G,MATCH($C1105,'Policy Characteristics'!$C:$C,0)))</f>
        <v>1</v>
      </c>
      <c r="N1105" s="205">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75">
      <c r="A1106" s="76" t="str">
        <f>IF(ISBLANK(INDEX('Policy Characteristics'!A:A,MATCH($C1106,'Policy Characteristics'!$C:$C,0))),"",INDEX('Policy Characteristics'!A:A,MATCH($C1106,'Policy Characteristics'!$C:$C,0)))</f>
        <v>Industry</v>
      </c>
      <c r="B1106" s="200"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13" t="s">
        <v>44</v>
      </c>
      <c r="J1106" s="202"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05">
        <f>IF(ISBLANK(INDEX('Policy Characteristics'!F:F,MATCH($C1106,'Policy Characteristics'!$C:$C,0))),"",INDEX('Policy Characteristics'!F:F,MATCH($C1106,'Policy Characteristics'!$C:$C,0)))</f>
        <v>0</v>
      </c>
      <c r="M1106" s="205">
        <f>IF(ISBLANK(INDEX('Policy Characteristics'!G:G,MATCH($C1106,'Policy Characteristics'!$C:$C,0))),"",INDEX('Policy Characteristics'!G:G,MATCH($C1106,'Policy Characteristics'!$C:$C,0)))</f>
        <v>1</v>
      </c>
      <c r="N1106" s="205">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75">
      <c r="A1107" s="76" t="str">
        <f>IF(ISBLANK(INDEX('Policy Characteristics'!A:A,MATCH($C1107,'Policy Characteristics'!$C:$C,0))),"",INDEX('Policy Characteristics'!A:A,MATCH($C1107,'Policy Characteristics'!$C:$C,0)))</f>
        <v>Industry</v>
      </c>
      <c r="B1107" s="200"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13" t="s">
        <v>44</v>
      </c>
      <c r="J1107" s="202"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05">
        <f>IF(ISBLANK(INDEX('Policy Characteristics'!F:F,MATCH($C1107,'Policy Characteristics'!$C:$C,0))),"",INDEX('Policy Characteristics'!F:F,MATCH($C1107,'Policy Characteristics'!$C:$C,0)))</f>
        <v>0</v>
      </c>
      <c r="M1107" s="205">
        <f>IF(ISBLANK(INDEX('Policy Characteristics'!G:G,MATCH($C1107,'Policy Characteristics'!$C:$C,0))),"",INDEX('Policy Characteristics'!G:G,MATCH($C1107,'Policy Characteristics'!$C:$C,0)))</f>
        <v>1</v>
      </c>
      <c r="N1107" s="205">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75">
      <c r="A1108" s="76" t="str">
        <f>IF(ISBLANK(INDEX('Policy Characteristics'!A:A,MATCH($C1108,'Policy Characteristics'!$C:$C,0))),"",INDEX('Policy Characteristics'!A:A,MATCH($C1108,'Policy Characteristics'!$C:$C,0)))</f>
        <v>Industry</v>
      </c>
      <c r="B1108" s="200"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13" t="s">
        <v>44</v>
      </c>
      <c r="J1108" s="202"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05">
        <f>IF(ISBLANK(INDEX('Policy Characteristics'!F:F,MATCH($C1108,'Policy Characteristics'!$C:$C,0))),"",INDEX('Policy Characteristics'!F:F,MATCH($C1108,'Policy Characteristics'!$C:$C,0)))</f>
        <v>0</v>
      </c>
      <c r="M1108" s="205">
        <f>IF(ISBLANK(INDEX('Policy Characteristics'!G:G,MATCH($C1108,'Policy Characteristics'!$C:$C,0))),"",INDEX('Policy Characteristics'!G:G,MATCH($C1108,'Policy Characteristics'!$C:$C,0)))</f>
        <v>1</v>
      </c>
      <c r="N1108" s="205">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75">
      <c r="A1109" s="76" t="str">
        <f>IF(ISBLANK(INDEX('Policy Characteristics'!A:A,MATCH($C1109,'Policy Characteristics'!$C:$C,0))),"",INDEX('Policy Characteristics'!A:A,MATCH($C1109,'Policy Characteristics'!$C:$C,0)))</f>
        <v>Industry</v>
      </c>
      <c r="B1109" s="200"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13" t="s">
        <v>44</v>
      </c>
      <c r="J1109" s="202"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05">
        <f>IF(ISBLANK(INDEX('Policy Characteristics'!F:F,MATCH($C1109,'Policy Characteristics'!$C:$C,0))),"",INDEX('Policy Characteristics'!F:F,MATCH($C1109,'Policy Characteristics'!$C:$C,0)))</f>
        <v>0</v>
      </c>
      <c r="M1109" s="205">
        <f>IF(ISBLANK(INDEX('Policy Characteristics'!G:G,MATCH($C1109,'Policy Characteristics'!$C:$C,0))),"",INDEX('Policy Characteristics'!G:G,MATCH($C1109,'Policy Characteristics'!$C:$C,0)))</f>
        <v>1</v>
      </c>
      <c r="N1109" s="205">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75">
      <c r="A1110" s="76" t="str">
        <f>IF(ISBLANK(INDEX('Policy Characteristics'!A:A,MATCH($C1110,'Policy Characteristics'!$C:$C,0))),"",INDEX('Policy Characteristics'!A:A,MATCH($C1110,'Policy Characteristics'!$C:$C,0)))</f>
        <v>Industry</v>
      </c>
      <c r="B1110" s="200"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13" t="s">
        <v>44</v>
      </c>
      <c r="J1110" s="202"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05">
        <f>IF(ISBLANK(INDEX('Policy Characteristics'!F:F,MATCH($C1110,'Policy Characteristics'!$C:$C,0))),"",INDEX('Policy Characteristics'!F:F,MATCH($C1110,'Policy Characteristics'!$C:$C,0)))</f>
        <v>0</v>
      </c>
      <c r="M1110" s="205">
        <f>IF(ISBLANK(INDEX('Policy Characteristics'!G:G,MATCH($C1110,'Policy Characteristics'!$C:$C,0))),"",INDEX('Policy Characteristics'!G:G,MATCH($C1110,'Policy Characteristics'!$C:$C,0)))</f>
        <v>1</v>
      </c>
      <c r="N1110" s="205">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75">
      <c r="A1111" s="76" t="str">
        <f>IF(ISBLANK(INDEX('Policy Characteristics'!A:A,MATCH($C1111,'Policy Characteristics'!$C:$C,0))),"",INDEX('Policy Characteristics'!A:A,MATCH($C1111,'Policy Characteristics'!$C:$C,0)))</f>
        <v>Industry</v>
      </c>
      <c r="B1111" s="200"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13" t="s">
        <v>44</v>
      </c>
      <c r="J1111" s="202"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05">
        <f>IF(ISBLANK(INDEX('Policy Characteristics'!F:F,MATCH($C1111,'Policy Characteristics'!$C:$C,0))),"",INDEX('Policy Characteristics'!F:F,MATCH($C1111,'Policy Characteristics'!$C:$C,0)))</f>
        <v>0</v>
      </c>
      <c r="M1111" s="205">
        <f>IF(ISBLANK(INDEX('Policy Characteristics'!G:G,MATCH($C1111,'Policy Characteristics'!$C:$C,0))),"",INDEX('Policy Characteristics'!G:G,MATCH($C1111,'Policy Characteristics'!$C:$C,0)))</f>
        <v>1</v>
      </c>
      <c r="N1111" s="205">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75">
      <c r="A1112" s="76" t="str">
        <f>IF(ISBLANK(INDEX('Policy Characteristics'!A:A,MATCH($C1112,'Policy Characteristics'!$C:$C,0))),"",INDEX('Policy Characteristics'!A:A,MATCH($C1112,'Policy Characteristics'!$C:$C,0)))</f>
        <v>Industry</v>
      </c>
      <c r="B1112" s="200"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13" t="s">
        <v>44</v>
      </c>
      <c r="J1112" s="202"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05">
        <f>IF(ISBLANK(INDEX('Policy Characteristics'!F:F,MATCH($C1112,'Policy Characteristics'!$C:$C,0))),"",INDEX('Policy Characteristics'!F:F,MATCH($C1112,'Policy Characteristics'!$C:$C,0)))</f>
        <v>0</v>
      </c>
      <c r="M1112" s="205">
        <f>IF(ISBLANK(INDEX('Policy Characteristics'!G:G,MATCH($C1112,'Policy Characteristics'!$C:$C,0))),"",INDEX('Policy Characteristics'!G:G,MATCH($C1112,'Policy Characteristics'!$C:$C,0)))</f>
        <v>1</v>
      </c>
      <c r="N1112" s="205">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75">
      <c r="A1113" s="76" t="str">
        <f>IF(ISBLANK(INDEX('Policy Characteristics'!A:A,MATCH($C1113,'Policy Characteristics'!$C:$C,0))),"",INDEX('Policy Characteristics'!A:A,MATCH($C1113,'Policy Characteristics'!$C:$C,0)))</f>
        <v>Industry</v>
      </c>
      <c r="B1113" s="200"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13" t="s">
        <v>44</v>
      </c>
      <c r="J1113" s="202"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05">
        <f>IF(ISBLANK(INDEX('Policy Characteristics'!F:F,MATCH($C1113,'Policy Characteristics'!$C:$C,0))),"",INDEX('Policy Characteristics'!F:F,MATCH($C1113,'Policy Characteristics'!$C:$C,0)))</f>
        <v>0</v>
      </c>
      <c r="M1113" s="205">
        <f>IF(ISBLANK(INDEX('Policy Characteristics'!G:G,MATCH($C1113,'Policy Characteristics'!$C:$C,0))),"",INDEX('Policy Characteristics'!G:G,MATCH($C1113,'Policy Characteristics'!$C:$C,0)))</f>
        <v>1</v>
      </c>
      <c r="N1113" s="205">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75">
      <c r="A1114" s="76" t="str">
        <f>IF(ISBLANK(INDEX('Policy Characteristics'!A:A,MATCH($C1114,'Policy Characteristics'!$C:$C,0))),"",INDEX('Policy Characteristics'!A:A,MATCH($C1114,'Policy Characteristics'!$C:$C,0)))</f>
        <v>Industry</v>
      </c>
      <c r="B1114" s="200"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13" t="s">
        <v>44</v>
      </c>
      <c r="J1114" s="202"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05">
        <f>IF(ISBLANK(INDEX('Policy Characteristics'!F:F,MATCH($C1114,'Policy Characteristics'!$C:$C,0))),"",INDEX('Policy Characteristics'!F:F,MATCH($C1114,'Policy Characteristics'!$C:$C,0)))</f>
        <v>0</v>
      </c>
      <c r="M1114" s="205">
        <f>IF(ISBLANK(INDEX('Policy Characteristics'!G:G,MATCH($C1114,'Policy Characteristics'!$C:$C,0))),"",INDEX('Policy Characteristics'!G:G,MATCH($C1114,'Policy Characteristics'!$C:$C,0)))</f>
        <v>1</v>
      </c>
      <c r="N1114" s="205">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75">
      <c r="A1115" s="76" t="str">
        <f>IF(ISBLANK(INDEX('Policy Characteristics'!A:A,MATCH($C1115,'Policy Characteristics'!$C:$C,0))),"",INDEX('Policy Characteristics'!A:A,MATCH($C1115,'Policy Characteristics'!$C:$C,0)))</f>
        <v>Industry</v>
      </c>
      <c r="B1115" s="200" t="str">
        <f>IF(ISBLANK(INDEX('Policy Characteristics'!B:B,MATCH($C1115,'Policy Characteristics'!$C:$C,0))),"",INDEX('Policy Characteristics'!B:B,MATCH($C1115,'Policy Characteristics'!$C:$C,0)))</f>
        <v>Hydrogen Combustion</v>
      </c>
      <c r="C1115" t="s">
        <v>1706</v>
      </c>
      <c r="D1115" s="88" t="s">
        <v>1300</v>
      </c>
      <c r="E1115" t="s">
        <v>1682</v>
      </c>
      <c r="F1115" t="s">
        <v>1325</v>
      </c>
      <c r="G1115" s="88" t="s">
        <v>1689</v>
      </c>
      <c r="H1115" s="15">
        <v>2034</v>
      </c>
      <c r="I1115" s="213" t="s">
        <v>44</v>
      </c>
      <c r="J1115" s="202"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05">
        <f>IF(ISBLANK(INDEX('Policy Characteristics'!F:F,MATCH($C1115,'Policy Characteristics'!$C:$C,0))),"",INDEX('Policy Characteristics'!F:F,MATCH($C1115,'Policy Characteristics'!$C:$C,0)))</f>
        <v>0</v>
      </c>
      <c r="M1115" s="205">
        <f>IF(ISBLANK(INDEX('Policy Characteristics'!G:G,MATCH($C1115,'Policy Characteristics'!$C:$C,0))),"",INDEX('Policy Characteristics'!G:G,MATCH($C1115,'Policy Characteristics'!$C:$C,0)))</f>
        <v>1</v>
      </c>
      <c r="N1115" s="205">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75">
      <c r="A1116" s="76" t="str">
        <f>IF(ISBLANK(INDEX('Policy Characteristics'!A:A,MATCH($C1116,'Policy Characteristics'!$C:$C,0))),"",INDEX('Policy Characteristics'!A:A,MATCH($C1116,'Policy Characteristics'!$C:$C,0)))</f>
        <v>Industry</v>
      </c>
      <c r="B1116" s="200"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1683</v>
      </c>
      <c r="F1116" t="s">
        <v>1325</v>
      </c>
      <c r="G1116" s="88" t="s">
        <v>1690</v>
      </c>
      <c r="H1116" s="15">
        <v>2035</v>
      </c>
      <c r="I1116" s="213" t="s">
        <v>44</v>
      </c>
      <c r="J1116" s="202"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05">
        <f>IF(ISBLANK(INDEX('Policy Characteristics'!F:F,MATCH($C1116,'Policy Characteristics'!$C:$C,0))),"",INDEX('Policy Characteristics'!F:F,MATCH($C1116,'Policy Characteristics'!$C:$C,0)))</f>
        <v>0</v>
      </c>
      <c r="M1116" s="205">
        <f>IF(ISBLANK(INDEX('Policy Characteristics'!G:G,MATCH($C1116,'Policy Characteristics'!$C:$C,0))),"",INDEX('Policy Characteristics'!G:G,MATCH($C1116,'Policy Characteristics'!$C:$C,0)))</f>
        <v>1</v>
      </c>
      <c r="N1116" s="205">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75">
      <c r="A1117" s="76" t="str">
        <f>IF(ISBLANK(INDEX('Policy Characteristics'!A:A,MATCH($C1117,'Policy Characteristics'!$C:$C,0))),"",INDEX('Policy Characteristics'!A:A,MATCH($C1117,'Policy Characteristics'!$C:$C,0)))</f>
        <v>Industry</v>
      </c>
      <c r="B1117" s="200"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1684</v>
      </c>
      <c r="F1117" t="s">
        <v>1325</v>
      </c>
      <c r="G1117" s="88" t="s">
        <v>1691</v>
      </c>
      <c r="H1117" s="15">
        <v>2036</v>
      </c>
      <c r="I1117" s="213" t="s">
        <v>44</v>
      </c>
      <c r="J1117" s="202"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05">
        <f>IF(ISBLANK(INDEX('Policy Characteristics'!F:F,MATCH($C1117,'Policy Characteristics'!$C:$C,0))),"",INDEX('Policy Characteristics'!F:F,MATCH($C1117,'Policy Characteristics'!$C:$C,0)))</f>
        <v>0</v>
      </c>
      <c r="M1117" s="205">
        <f>IF(ISBLANK(INDEX('Policy Characteristics'!G:G,MATCH($C1117,'Policy Characteristics'!$C:$C,0))),"",INDEX('Policy Characteristics'!G:G,MATCH($C1117,'Policy Characteristics'!$C:$C,0)))</f>
        <v>1</v>
      </c>
      <c r="N1117" s="205">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75">
      <c r="A1118" s="76" t="str">
        <f>IF(ISBLANK(INDEX('Policy Characteristics'!A:A,MATCH($C1118,'Policy Characteristics'!$C:$C,0))),"",INDEX('Policy Characteristics'!A:A,MATCH($C1118,'Policy Characteristics'!$C:$C,0)))</f>
        <v>Industry</v>
      </c>
      <c r="B1118" s="200"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1685</v>
      </c>
      <c r="F1118" t="s">
        <v>1325</v>
      </c>
      <c r="G1118" s="88" t="s">
        <v>1692</v>
      </c>
      <c r="H1118" s="15">
        <v>2037</v>
      </c>
      <c r="I1118" s="213" t="s">
        <v>44</v>
      </c>
      <c r="J1118" s="202"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05">
        <f>IF(ISBLANK(INDEX('Policy Characteristics'!F:F,MATCH($C1118,'Policy Characteristics'!$C:$C,0))),"",INDEX('Policy Characteristics'!F:F,MATCH($C1118,'Policy Characteristics'!$C:$C,0)))</f>
        <v>0</v>
      </c>
      <c r="M1118" s="205">
        <f>IF(ISBLANK(INDEX('Policy Characteristics'!G:G,MATCH($C1118,'Policy Characteristics'!$C:$C,0))),"",INDEX('Policy Characteristics'!G:G,MATCH($C1118,'Policy Characteristics'!$C:$C,0)))</f>
        <v>1</v>
      </c>
      <c r="N1118" s="205">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75">
      <c r="A1119" s="76" t="str">
        <f>IF(ISBLANK(INDEX('Policy Characteristics'!A:A,MATCH($C1119,'Policy Characteristics'!$C:$C,0))),"",INDEX('Policy Characteristics'!A:A,MATCH($C1119,'Policy Characteristics'!$C:$C,0)))</f>
        <v>Industry</v>
      </c>
      <c r="B1119" s="200"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1686</v>
      </c>
      <c r="F1119" t="s">
        <v>1325</v>
      </c>
      <c r="G1119" s="88" t="s">
        <v>1693</v>
      </c>
      <c r="H1119" s="15">
        <v>2038</v>
      </c>
      <c r="I1119" s="213" t="s">
        <v>44</v>
      </c>
      <c r="J1119" s="202"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05">
        <f>IF(ISBLANK(INDEX('Policy Characteristics'!F:F,MATCH($C1119,'Policy Characteristics'!$C:$C,0))),"",INDEX('Policy Characteristics'!F:F,MATCH($C1119,'Policy Characteristics'!$C:$C,0)))</f>
        <v>0</v>
      </c>
      <c r="M1119" s="205">
        <f>IF(ISBLANK(INDEX('Policy Characteristics'!G:G,MATCH($C1119,'Policy Characteristics'!$C:$C,0))),"",INDEX('Policy Characteristics'!G:G,MATCH($C1119,'Policy Characteristics'!$C:$C,0)))</f>
        <v>1</v>
      </c>
      <c r="N1119" s="205">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75">
      <c r="A1120" s="76" t="str">
        <f>IF(ISBLANK(INDEX('Policy Characteristics'!A:A,MATCH($C1120,'Policy Characteristics'!$C:$C,0))),"",INDEX('Policy Characteristics'!A:A,MATCH($C1120,'Policy Characteristics'!$C:$C,0)))</f>
        <v>Industry</v>
      </c>
      <c r="B1120" s="200"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1687</v>
      </c>
      <c r="F1120" t="s">
        <v>1325</v>
      </c>
      <c r="G1120" s="88" t="s">
        <v>1694</v>
      </c>
      <c r="H1120" s="15">
        <v>2039</v>
      </c>
      <c r="I1120" s="213" t="s">
        <v>43</v>
      </c>
      <c r="J1120" s="202"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05">
        <f>IF(ISBLANK(INDEX('Policy Characteristics'!F:F,MATCH($C1120,'Policy Characteristics'!$C:$C,0))),"",INDEX('Policy Characteristics'!F:F,MATCH($C1120,'Policy Characteristics'!$C:$C,0)))</f>
        <v>0</v>
      </c>
      <c r="M1120" s="205">
        <f>IF(ISBLANK(INDEX('Policy Characteristics'!G:G,MATCH($C1120,'Policy Characteristics'!$C:$C,0))),"",INDEX('Policy Characteristics'!G:G,MATCH($C1120,'Policy Characteristics'!$C:$C,0)))</f>
        <v>1</v>
      </c>
      <c r="N1120" s="205">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75">
      <c r="A1121" s="76" t="str">
        <f>IF(ISBLANK(INDEX('Policy Characteristics'!A:A,MATCH($C1121,'Policy Characteristics'!$C:$C,0))),"",INDEX('Policy Characteristics'!A:A,MATCH($C1121,'Policy Characteristics'!$C:$C,0)))</f>
        <v>Industry</v>
      </c>
      <c r="B1121" s="200"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1688</v>
      </c>
      <c r="F1121" t="s">
        <v>1325</v>
      </c>
      <c r="G1121" s="88" t="s">
        <v>1695</v>
      </c>
      <c r="H1121" s="15">
        <v>2040</v>
      </c>
      <c r="I1121" s="213" t="s">
        <v>44</v>
      </c>
      <c r="J1121" s="202"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05">
        <f>IF(ISBLANK(INDEX('Policy Characteristics'!F:F,MATCH($C1121,'Policy Characteristics'!$C:$C,0))),"",INDEX('Policy Characteristics'!F:F,MATCH($C1121,'Policy Characteristics'!$C:$C,0)))</f>
        <v>0</v>
      </c>
      <c r="M1121" s="205">
        <f>IF(ISBLANK(INDEX('Policy Characteristics'!G:G,MATCH($C1121,'Policy Characteristics'!$C:$C,0))),"",INDEX('Policy Characteristics'!G:G,MATCH($C1121,'Policy Characteristics'!$C:$C,0)))</f>
        <v>1</v>
      </c>
      <c r="N1121" s="205">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75">
      <c r="A1122" s="76" t="str">
        <f>IF(ISBLANK(INDEX('Policy Characteristics'!A:A,MATCH($C1122,'Policy Characteristics'!$C:$C,0))),"",INDEX('Policy Characteristics'!A:A,MATCH($C1122,'Policy Characteristics'!$C:$C,0)))</f>
        <v>Industry</v>
      </c>
      <c r="B1122" s="200"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1824</v>
      </c>
      <c r="F1122" t="s">
        <v>1325</v>
      </c>
      <c r="G1122" s="88" t="s">
        <v>1824</v>
      </c>
      <c r="H1122" s="15">
        <v>2041</v>
      </c>
      <c r="I1122" s="213" t="s">
        <v>44</v>
      </c>
      <c r="J1122" s="202"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05">
        <f>IF(ISBLANK(INDEX('Policy Characteristics'!F:F,MATCH($C1122,'Policy Characteristics'!$C:$C,0))),"",INDEX('Policy Characteristics'!F:F,MATCH($C1122,'Policy Characteristics'!$C:$C,0)))</f>
        <v>0</v>
      </c>
      <c r="M1122" s="205">
        <f>IF(ISBLANK(INDEX('Policy Characteristics'!G:G,MATCH($C1122,'Policy Characteristics'!$C:$C,0))),"",INDEX('Policy Characteristics'!G:G,MATCH($C1122,'Policy Characteristics'!$C:$C,0)))</f>
        <v>1</v>
      </c>
      <c r="N1122" s="205">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75">
      <c r="A1123" s="76" t="str">
        <f>IF(ISBLANK(INDEX('Policy Characteristics'!A:A,MATCH($C1123,'Policy Characteristics'!$C:$C,0))),"",INDEX('Policy Characteristics'!A:A,MATCH($C1123,'Policy Characteristics'!$C:$C,0)))</f>
        <v>Industry</v>
      </c>
      <c r="B1123" s="200"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1682</v>
      </c>
      <c r="F1123" t="s">
        <v>999</v>
      </c>
      <c r="G1123" s="88" t="s">
        <v>1689</v>
      </c>
      <c r="H1123" s="15">
        <v>2042</v>
      </c>
      <c r="I1123" s="213" t="s">
        <v>44</v>
      </c>
      <c r="J1123" s="202"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05">
        <f>IF(ISBLANK(INDEX('Policy Characteristics'!F:F,MATCH($C1123,'Policy Characteristics'!$C:$C,0))),"",INDEX('Policy Characteristics'!F:F,MATCH($C1123,'Policy Characteristics'!$C:$C,0)))</f>
        <v>0</v>
      </c>
      <c r="M1123" s="205">
        <f>IF(ISBLANK(INDEX('Policy Characteristics'!G:G,MATCH($C1123,'Policy Characteristics'!$C:$C,0))),"",INDEX('Policy Characteristics'!G:G,MATCH($C1123,'Policy Characteristics'!$C:$C,0)))</f>
        <v>1</v>
      </c>
      <c r="N1123" s="205">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75">
      <c r="A1124" s="76" t="str">
        <f>IF(ISBLANK(INDEX('Policy Characteristics'!A:A,MATCH($C1124,'Policy Characteristics'!$C:$C,0))),"",INDEX('Policy Characteristics'!A:A,MATCH($C1124,'Policy Characteristics'!$C:$C,0)))</f>
        <v>Industry</v>
      </c>
      <c r="B1124" s="200"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1683</v>
      </c>
      <c r="F1124" t="s">
        <v>999</v>
      </c>
      <c r="G1124" s="88" t="s">
        <v>1690</v>
      </c>
      <c r="H1124" s="15">
        <v>2043</v>
      </c>
      <c r="I1124" s="213" t="s">
        <v>43</v>
      </c>
      <c r="J1124" s="202"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05">
        <f>IF(ISBLANK(INDEX('Policy Characteristics'!F:F,MATCH($C1124,'Policy Characteristics'!$C:$C,0))),"",INDEX('Policy Characteristics'!F:F,MATCH($C1124,'Policy Characteristics'!$C:$C,0)))</f>
        <v>0</v>
      </c>
      <c r="M1124" s="205">
        <f>IF(ISBLANK(INDEX('Policy Characteristics'!G:G,MATCH($C1124,'Policy Characteristics'!$C:$C,0))),"",INDEX('Policy Characteristics'!G:G,MATCH($C1124,'Policy Characteristics'!$C:$C,0)))</f>
        <v>1</v>
      </c>
      <c r="N1124" s="205">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75">
      <c r="A1125" s="76" t="str">
        <f>IF(ISBLANK(INDEX('Policy Characteristics'!A:A,MATCH($C1125,'Policy Characteristics'!$C:$C,0))),"",INDEX('Policy Characteristics'!A:A,MATCH($C1125,'Policy Characteristics'!$C:$C,0)))</f>
        <v>Industry</v>
      </c>
      <c r="B1125" s="200"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1684</v>
      </c>
      <c r="F1125" t="s">
        <v>999</v>
      </c>
      <c r="G1125" s="88" t="s">
        <v>1691</v>
      </c>
      <c r="H1125" s="15">
        <v>2044</v>
      </c>
      <c r="I1125" s="213" t="s">
        <v>44</v>
      </c>
      <c r="J1125" s="202"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05">
        <f>IF(ISBLANK(INDEX('Policy Characteristics'!F:F,MATCH($C1125,'Policy Characteristics'!$C:$C,0))),"",INDEX('Policy Characteristics'!F:F,MATCH($C1125,'Policy Characteristics'!$C:$C,0)))</f>
        <v>0</v>
      </c>
      <c r="M1125" s="205">
        <f>IF(ISBLANK(INDEX('Policy Characteristics'!G:G,MATCH($C1125,'Policy Characteristics'!$C:$C,0))),"",INDEX('Policy Characteristics'!G:G,MATCH($C1125,'Policy Characteristics'!$C:$C,0)))</f>
        <v>1</v>
      </c>
      <c r="N1125" s="205">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75">
      <c r="A1126" s="76" t="str">
        <f>IF(ISBLANK(INDEX('Policy Characteristics'!A:A,MATCH($C1126,'Policy Characteristics'!$C:$C,0))),"",INDEX('Policy Characteristics'!A:A,MATCH($C1126,'Policy Characteristics'!$C:$C,0)))</f>
        <v>Industry</v>
      </c>
      <c r="B1126" s="200"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1685</v>
      </c>
      <c r="F1126" t="s">
        <v>999</v>
      </c>
      <c r="G1126" s="88" t="s">
        <v>1692</v>
      </c>
      <c r="H1126" s="15">
        <v>2045</v>
      </c>
      <c r="I1126" s="213" t="s">
        <v>44</v>
      </c>
      <c r="J1126" s="202"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05">
        <f>IF(ISBLANK(INDEX('Policy Characteristics'!F:F,MATCH($C1126,'Policy Characteristics'!$C:$C,0))),"",INDEX('Policy Characteristics'!F:F,MATCH($C1126,'Policy Characteristics'!$C:$C,0)))</f>
        <v>0</v>
      </c>
      <c r="M1126" s="205">
        <f>IF(ISBLANK(INDEX('Policy Characteristics'!G:G,MATCH($C1126,'Policy Characteristics'!$C:$C,0))),"",INDEX('Policy Characteristics'!G:G,MATCH($C1126,'Policy Characteristics'!$C:$C,0)))</f>
        <v>1</v>
      </c>
      <c r="N1126" s="205">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75">
      <c r="A1127" s="76" t="str">
        <f>IF(ISBLANK(INDEX('Policy Characteristics'!A:A,MATCH($C1127,'Policy Characteristics'!$C:$C,0))),"",INDEX('Policy Characteristics'!A:A,MATCH($C1127,'Policy Characteristics'!$C:$C,0)))</f>
        <v>Industry</v>
      </c>
      <c r="B1127" s="200"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1686</v>
      </c>
      <c r="F1127" t="s">
        <v>999</v>
      </c>
      <c r="G1127" s="88" t="s">
        <v>1693</v>
      </c>
      <c r="H1127" s="15">
        <v>2046</v>
      </c>
      <c r="I1127" s="213" t="s">
        <v>44</v>
      </c>
      <c r="J1127" s="202"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05">
        <f>IF(ISBLANK(INDEX('Policy Characteristics'!F:F,MATCH($C1127,'Policy Characteristics'!$C:$C,0))),"",INDEX('Policy Characteristics'!F:F,MATCH($C1127,'Policy Characteristics'!$C:$C,0)))</f>
        <v>0</v>
      </c>
      <c r="M1127" s="205">
        <f>IF(ISBLANK(INDEX('Policy Characteristics'!G:G,MATCH($C1127,'Policy Characteristics'!$C:$C,0))),"",INDEX('Policy Characteristics'!G:G,MATCH($C1127,'Policy Characteristics'!$C:$C,0)))</f>
        <v>1</v>
      </c>
      <c r="N1127" s="205">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75">
      <c r="A1128" s="76" t="str">
        <f>IF(ISBLANK(INDEX('Policy Characteristics'!A:A,MATCH($C1128,'Policy Characteristics'!$C:$C,0))),"",INDEX('Policy Characteristics'!A:A,MATCH($C1128,'Policy Characteristics'!$C:$C,0)))</f>
        <v>Industry</v>
      </c>
      <c r="B1128" s="200"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1687</v>
      </c>
      <c r="F1128" t="s">
        <v>999</v>
      </c>
      <c r="G1128" s="88" t="s">
        <v>1694</v>
      </c>
      <c r="H1128" s="15">
        <v>2047</v>
      </c>
      <c r="I1128" s="213" t="s">
        <v>44</v>
      </c>
      <c r="J1128" s="202"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05">
        <f>IF(ISBLANK(INDEX('Policy Characteristics'!F:F,MATCH($C1128,'Policy Characteristics'!$C:$C,0))),"",INDEX('Policy Characteristics'!F:F,MATCH($C1128,'Policy Characteristics'!$C:$C,0)))</f>
        <v>0</v>
      </c>
      <c r="M1128" s="205">
        <f>IF(ISBLANK(INDEX('Policy Characteristics'!G:G,MATCH($C1128,'Policy Characteristics'!$C:$C,0))),"",INDEX('Policy Characteristics'!G:G,MATCH($C1128,'Policy Characteristics'!$C:$C,0)))</f>
        <v>1</v>
      </c>
      <c r="N1128" s="205">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75">
      <c r="A1129" s="76" t="str">
        <f>IF(ISBLANK(INDEX('Policy Characteristics'!A:A,MATCH($C1129,'Policy Characteristics'!$C:$C,0))),"",INDEX('Policy Characteristics'!A:A,MATCH($C1129,'Policy Characteristics'!$C:$C,0)))</f>
        <v>Industry</v>
      </c>
      <c r="B1129" s="200"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1688</v>
      </c>
      <c r="F1129" t="s">
        <v>999</v>
      </c>
      <c r="G1129" s="88" t="s">
        <v>1695</v>
      </c>
      <c r="H1129" s="15">
        <v>2048</v>
      </c>
      <c r="I1129" s="213" t="s">
        <v>44</v>
      </c>
      <c r="J1129" s="202"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05">
        <f>IF(ISBLANK(INDEX('Policy Characteristics'!F:F,MATCH($C1129,'Policy Characteristics'!$C:$C,0))),"",INDEX('Policy Characteristics'!F:F,MATCH($C1129,'Policy Characteristics'!$C:$C,0)))</f>
        <v>0</v>
      </c>
      <c r="M1129" s="205">
        <f>IF(ISBLANK(INDEX('Policy Characteristics'!G:G,MATCH($C1129,'Policy Characteristics'!$C:$C,0))),"",INDEX('Policy Characteristics'!G:G,MATCH($C1129,'Policy Characteristics'!$C:$C,0)))</f>
        <v>1</v>
      </c>
      <c r="N1129" s="205">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75">
      <c r="A1130" s="76" t="str">
        <f>IF(ISBLANK(INDEX('Policy Characteristics'!A:A,MATCH($C1130,'Policy Characteristics'!$C:$C,0))),"",INDEX('Policy Characteristics'!A:A,MATCH($C1130,'Policy Characteristics'!$C:$C,0)))</f>
        <v>Industry</v>
      </c>
      <c r="B1130" s="200"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1824</v>
      </c>
      <c r="F1130" t="s">
        <v>999</v>
      </c>
      <c r="G1130" s="88" t="s">
        <v>1824</v>
      </c>
      <c r="H1130" s="15">
        <v>2049</v>
      </c>
      <c r="I1130" s="213" t="s">
        <v>44</v>
      </c>
      <c r="J1130" s="202"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05">
        <f>IF(ISBLANK(INDEX('Policy Characteristics'!F:F,MATCH($C1130,'Policy Characteristics'!$C:$C,0))),"",INDEX('Policy Characteristics'!F:F,MATCH($C1130,'Policy Characteristics'!$C:$C,0)))</f>
        <v>0</v>
      </c>
      <c r="M1130" s="205">
        <f>IF(ISBLANK(INDEX('Policy Characteristics'!G:G,MATCH($C1130,'Policy Characteristics'!$C:$C,0))),"",INDEX('Policy Characteristics'!G:G,MATCH($C1130,'Policy Characteristics'!$C:$C,0)))</f>
        <v>1</v>
      </c>
      <c r="N1130" s="205">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75">
      <c r="A1131" s="76" t="str">
        <f>IF(ISBLANK(INDEX('Policy Characteristics'!A:A,MATCH($C1131,'Policy Characteristics'!$C:$C,0))),"",INDEX('Policy Characteristics'!A:A,MATCH($C1131,'Policy Characteristics'!$C:$C,0)))</f>
        <v>Industry</v>
      </c>
      <c r="B1131" s="200"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1682</v>
      </c>
      <c r="F1131" t="s">
        <v>1266</v>
      </c>
      <c r="G1131" s="88" t="s">
        <v>1689</v>
      </c>
      <c r="H1131" s="15">
        <v>2050</v>
      </c>
      <c r="I1131" s="213" t="s">
        <v>43</v>
      </c>
      <c r="J1131" s="202"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05">
        <f>IF(ISBLANK(INDEX('Policy Characteristics'!F:F,MATCH($C1131,'Policy Characteristics'!$C:$C,0))),"",INDEX('Policy Characteristics'!F:F,MATCH($C1131,'Policy Characteristics'!$C:$C,0)))</f>
        <v>0</v>
      </c>
      <c r="M1131" s="205">
        <f>IF(ISBLANK(INDEX('Policy Characteristics'!G:G,MATCH($C1131,'Policy Characteristics'!$C:$C,0))),"",INDEX('Policy Characteristics'!G:G,MATCH($C1131,'Policy Characteristics'!$C:$C,0)))</f>
        <v>1</v>
      </c>
      <c r="N1131" s="205">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75">
      <c r="A1132" s="76" t="str">
        <f>IF(ISBLANK(INDEX('Policy Characteristics'!A:A,MATCH($C1132,'Policy Characteristics'!$C:$C,0))),"",INDEX('Policy Characteristics'!A:A,MATCH($C1132,'Policy Characteristics'!$C:$C,0)))</f>
        <v>Industry</v>
      </c>
      <c r="B1132" s="200"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1683</v>
      </c>
      <c r="F1132" t="s">
        <v>1266</v>
      </c>
      <c r="G1132" s="88" t="s">
        <v>1690</v>
      </c>
      <c r="H1132" s="15">
        <v>2051</v>
      </c>
      <c r="I1132" s="213" t="s">
        <v>43</v>
      </c>
      <c r="J1132" s="202"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05">
        <f>IF(ISBLANK(INDEX('Policy Characteristics'!F:F,MATCH($C1132,'Policy Characteristics'!$C:$C,0))),"",INDEX('Policy Characteristics'!F:F,MATCH($C1132,'Policy Characteristics'!$C:$C,0)))</f>
        <v>0</v>
      </c>
      <c r="M1132" s="205">
        <f>IF(ISBLANK(INDEX('Policy Characteristics'!G:G,MATCH($C1132,'Policy Characteristics'!$C:$C,0))),"",INDEX('Policy Characteristics'!G:G,MATCH($C1132,'Policy Characteristics'!$C:$C,0)))</f>
        <v>1</v>
      </c>
      <c r="N1132" s="205">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75">
      <c r="A1133" s="76" t="str">
        <f>IF(ISBLANK(INDEX('Policy Characteristics'!A:A,MATCH($C1133,'Policy Characteristics'!$C:$C,0))),"",INDEX('Policy Characteristics'!A:A,MATCH($C1133,'Policy Characteristics'!$C:$C,0)))</f>
        <v>Industry</v>
      </c>
      <c r="B1133" s="200"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1684</v>
      </c>
      <c r="F1133" t="s">
        <v>1266</v>
      </c>
      <c r="G1133" s="88" t="s">
        <v>1691</v>
      </c>
      <c r="H1133" s="15">
        <v>2052</v>
      </c>
      <c r="I1133" s="213" t="s">
        <v>43</v>
      </c>
      <c r="J1133" s="202"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05">
        <f>IF(ISBLANK(INDEX('Policy Characteristics'!F:F,MATCH($C1133,'Policy Characteristics'!$C:$C,0))),"",INDEX('Policy Characteristics'!F:F,MATCH($C1133,'Policy Characteristics'!$C:$C,0)))</f>
        <v>0</v>
      </c>
      <c r="M1133" s="205">
        <f>IF(ISBLANK(INDEX('Policy Characteristics'!G:G,MATCH($C1133,'Policy Characteristics'!$C:$C,0))),"",INDEX('Policy Characteristics'!G:G,MATCH($C1133,'Policy Characteristics'!$C:$C,0)))</f>
        <v>1</v>
      </c>
      <c r="N1133" s="205">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75">
      <c r="A1134" s="76" t="str">
        <f>IF(ISBLANK(INDEX('Policy Characteristics'!A:A,MATCH($C1134,'Policy Characteristics'!$C:$C,0))),"",INDEX('Policy Characteristics'!A:A,MATCH($C1134,'Policy Characteristics'!$C:$C,0)))</f>
        <v>Industry</v>
      </c>
      <c r="B1134" s="200"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1685</v>
      </c>
      <c r="F1134" t="s">
        <v>1266</v>
      </c>
      <c r="G1134" s="88" t="s">
        <v>1692</v>
      </c>
      <c r="H1134" s="15">
        <v>2053</v>
      </c>
      <c r="I1134" s="213" t="s">
        <v>43</v>
      </c>
      <c r="J1134" s="202"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05">
        <f>IF(ISBLANK(INDEX('Policy Characteristics'!F:F,MATCH($C1134,'Policy Characteristics'!$C:$C,0))),"",INDEX('Policy Characteristics'!F:F,MATCH($C1134,'Policy Characteristics'!$C:$C,0)))</f>
        <v>0</v>
      </c>
      <c r="M1134" s="205">
        <f>IF(ISBLANK(INDEX('Policy Characteristics'!G:G,MATCH($C1134,'Policy Characteristics'!$C:$C,0))),"",INDEX('Policy Characteristics'!G:G,MATCH($C1134,'Policy Characteristics'!$C:$C,0)))</f>
        <v>1</v>
      </c>
      <c r="N1134" s="205">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75">
      <c r="A1135" s="76" t="str">
        <f>IF(ISBLANK(INDEX('Policy Characteristics'!A:A,MATCH($C1135,'Policy Characteristics'!$C:$C,0))),"",INDEX('Policy Characteristics'!A:A,MATCH($C1135,'Policy Characteristics'!$C:$C,0)))</f>
        <v>Industry</v>
      </c>
      <c r="B1135" s="200"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1686</v>
      </c>
      <c r="F1135" t="s">
        <v>1266</v>
      </c>
      <c r="G1135" s="88" t="s">
        <v>1693</v>
      </c>
      <c r="H1135" s="15">
        <v>2054</v>
      </c>
      <c r="I1135" s="213" t="s">
        <v>44</v>
      </c>
      <c r="J1135" s="202"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05">
        <f>IF(ISBLANK(INDEX('Policy Characteristics'!F:F,MATCH($C1135,'Policy Characteristics'!$C:$C,0))),"",INDEX('Policy Characteristics'!F:F,MATCH($C1135,'Policy Characteristics'!$C:$C,0)))</f>
        <v>0</v>
      </c>
      <c r="M1135" s="205">
        <f>IF(ISBLANK(INDEX('Policy Characteristics'!G:G,MATCH($C1135,'Policy Characteristics'!$C:$C,0))),"",INDEX('Policy Characteristics'!G:G,MATCH($C1135,'Policy Characteristics'!$C:$C,0)))</f>
        <v>1</v>
      </c>
      <c r="N1135" s="205">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75">
      <c r="A1136" s="76" t="str">
        <f>IF(ISBLANK(INDEX('Policy Characteristics'!A:A,MATCH($C1136,'Policy Characteristics'!$C:$C,0))),"",INDEX('Policy Characteristics'!A:A,MATCH($C1136,'Policy Characteristics'!$C:$C,0)))</f>
        <v>Industry</v>
      </c>
      <c r="B1136" s="200"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1687</v>
      </c>
      <c r="F1136" t="s">
        <v>1266</v>
      </c>
      <c r="G1136" s="88" t="s">
        <v>1694</v>
      </c>
      <c r="H1136" s="15">
        <v>2055</v>
      </c>
      <c r="I1136" s="213" t="s">
        <v>44</v>
      </c>
      <c r="J1136" s="202"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05">
        <f>IF(ISBLANK(INDEX('Policy Characteristics'!F:F,MATCH($C1136,'Policy Characteristics'!$C:$C,0))),"",INDEX('Policy Characteristics'!F:F,MATCH($C1136,'Policy Characteristics'!$C:$C,0)))</f>
        <v>0</v>
      </c>
      <c r="M1136" s="205">
        <f>IF(ISBLANK(INDEX('Policy Characteristics'!G:G,MATCH($C1136,'Policy Characteristics'!$C:$C,0))),"",INDEX('Policy Characteristics'!G:G,MATCH($C1136,'Policy Characteristics'!$C:$C,0)))</f>
        <v>1</v>
      </c>
      <c r="N1136" s="205">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75">
      <c r="A1137" s="76" t="str">
        <f>IF(ISBLANK(INDEX('Policy Characteristics'!A:A,MATCH($C1137,'Policy Characteristics'!$C:$C,0))),"",INDEX('Policy Characteristics'!A:A,MATCH($C1137,'Policy Characteristics'!$C:$C,0)))</f>
        <v>Industry</v>
      </c>
      <c r="B1137" s="200"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1688</v>
      </c>
      <c r="F1137" t="s">
        <v>1266</v>
      </c>
      <c r="G1137" s="88" t="s">
        <v>1695</v>
      </c>
      <c r="H1137" s="15">
        <v>2056</v>
      </c>
      <c r="I1137" s="213" t="s">
        <v>44</v>
      </c>
      <c r="J1137" s="202"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05">
        <f>IF(ISBLANK(INDEX('Policy Characteristics'!F:F,MATCH($C1137,'Policy Characteristics'!$C:$C,0))),"",INDEX('Policy Characteristics'!F:F,MATCH($C1137,'Policy Characteristics'!$C:$C,0)))</f>
        <v>0</v>
      </c>
      <c r="M1137" s="205">
        <f>IF(ISBLANK(INDEX('Policy Characteristics'!G:G,MATCH($C1137,'Policy Characteristics'!$C:$C,0))),"",INDEX('Policy Characteristics'!G:G,MATCH($C1137,'Policy Characteristics'!$C:$C,0)))</f>
        <v>1</v>
      </c>
      <c r="N1137" s="205">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75">
      <c r="A1138" s="76" t="str">
        <f>IF(ISBLANK(INDEX('Policy Characteristics'!A:A,MATCH($C1138,'Policy Characteristics'!$C:$C,0))),"",INDEX('Policy Characteristics'!A:A,MATCH($C1138,'Policy Characteristics'!$C:$C,0)))</f>
        <v>Industry</v>
      </c>
      <c r="B1138" s="200"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1824</v>
      </c>
      <c r="F1138" t="s">
        <v>1266</v>
      </c>
      <c r="G1138" s="88" t="s">
        <v>1824</v>
      </c>
      <c r="H1138" s="15">
        <v>2057</v>
      </c>
      <c r="I1138" s="213" t="s">
        <v>44</v>
      </c>
      <c r="J1138" s="202"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05">
        <f>IF(ISBLANK(INDEX('Policy Characteristics'!F:F,MATCH($C1138,'Policy Characteristics'!$C:$C,0))),"",INDEX('Policy Characteristics'!F:F,MATCH($C1138,'Policy Characteristics'!$C:$C,0)))</f>
        <v>0</v>
      </c>
      <c r="M1138" s="205">
        <f>IF(ISBLANK(INDEX('Policy Characteristics'!G:G,MATCH($C1138,'Policy Characteristics'!$C:$C,0))),"",INDEX('Policy Characteristics'!G:G,MATCH($C1138,'Policy Characteristics'!$C:$C,0)))</f>
        <v>1</v>
      </c>
      <c r="N1138" s="205">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75">
      <c r="A1139" s="76" t="str">
        <f>IF(ISBLANK(INDEX('Policy Characteristics'!A:A,MATCH($C1139,'Policy Characteristics'!$C:$C,0))),"",INDEX('Policy Characteristics'!A:A,MATCH($C1139,'Policy Characteristics'!$C:$C,0)))</f>
        <v>Industry</v>
      </c>
      <c r="B1139" s="200"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1682</v>
      </c>
      <c r="F1139" t="s">
        <v>1267</v>
      </c>
      <c r="G1139" s="88" t="s">
        <v>1689</v>
      </c>
      <c r="H1139" s="15">
        <v>2058</v>
      </c>
      <c r="I1139" s="213" t="s">
        <v>43</v>
      </c>
      <c r="J1139" s="202"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05">
        <f>IF(ISBLANK(INDEX('Policy Characteristics'!F:F,MATCH($C1139,'Policy Characteristics'!$C:$C,0))),"",INDEX('Policy Characteristics'!F:F,MATCH($C1139,'Policy Characteristics'!$C:$C,0)))</f>
        <v>0</v>
      </c>
      <c r="M1139" s="205">
        <f>IF(ISBLANK(INDEX('Policy Characteristics'!G:G,MATCH($C1139,'Policy Characteristics'!$C:$C,0))),"",INDEX('Policy Characteristics'!G:G,MATCH($C1139,'Policy Characteristics'!$C:$C,0)))</f>
        <v>1</v>
      </c>
      <c r="N1139" s="205">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75">
      <c r="A1140" s="76" t="str">
        <f>IF(ISBLANK(INDEX('Policy Characteristics'!A:A,MATCH($C1140,'Policy Characteristics'!$C:$C,0))),"",INDEX('Policy Characteristics'!A:A,MATCH($C1140,'Policy Characteristics'!$C:$C,0)))</f>
        <v>Industry</v>
      </c>
      <c r="B1140" s="200"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1683</v>
      </c>
      <c r="F1140" t="s">
        <v>1267</v>
      </c>
      <c r="G1140" s="88" t="s">
        <v>1690</v>
      </c>
      <c r="H1140" s="15">
        <v>2059</v>
      </c>
      <c r="I1140" s="213" t="s">
        <v>43</v>
      </c>
      <c r="J1140" s="202"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05">
        <f>IF(ISBLANK(INDEX('Policy Characteristics'!F:F,MATCH($C1140,'Policy Characteristics'!$C:$C,0))),"",INDEX('Policy Characteristics'!F:F,MATCH($C1140,'Policy Characteristics'!$C:$C,0)))</f>
        <v>0</v>
      </c>
      <c r="M1140" s="205">
        <f>IF(ISBLANK(INDEX('Policy Characteristics'!G:G,MATCH($C1140,'Policy Characteristics'!$C:$C,0))),"",INDEX('Policy Characteristics'!G:G,MATCH($C1140,'Policy Characteristics'!$C:$C,0)))</f>
        <v>1</v>
      </c>
      <c r="N1140" s="205">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75">
      <c r="A1141" s="76" t="str">
        <f>IF(ISBLANK(INDEX('Policy Characteristics'!A:A,MATCH($C1141,'Policy Characteristics'!$C:$C,0))),"",INDEX('Policy Characteristics'!A:A,MATCH($C1141,'Policy Characteristics'!$C:$C,0)))</f>
        <v>Industry</v>
      </c>
      <c r="B1141" s="200"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1684</v>
      </c>
      <c r="F1141" t="s">
        <v>1267</v>
      </c>
      <c r="G1141" s="88" t="s">
        <v>1691</v>
      </c>
      <c r="H1141" s="15">
        <v>2060</v>
      </c>
      <c r="I1141" s="213" t="s">
        <v>44</v>
      </c>
      <c r="J1141" s="202"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05">
        <f>IF(ISBLANK(INDEX('Policy Characteristics'!F:F,MATCH($C1141,'Policy Characteristics'!$C:$C,0))),"",INDEX('Policy Characteristics'!F:F,MATCH($C1141,'Policy Characteristics'!$C:$C,0)))</f>
        <v>0</v>
      </c>
      <c r="M1141" s="205">
        <f>IF(ISBLANK(INDEX('Policy Characteristics'!G:G,MATCH($C1141,'Policy Characteristics'!$C:$C,0))),"",INDEX('Policy Characteristics'!G:G,MATCH($C1141,'Policy Characteristics'!$C:$C,0)))</f>
        <v>1</v>
      </c>
      <c r="N1141" s="205">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75">
      <c r="A1142" s="76" t="str">
        <f>IF(ISBLANK(INDEX('Policy Characteristics'!A:A,MATCH($C1142,'Policy Characteristics'!$C:$C,0))),"",INDEX('Policy Characteristics'!A:A,MATCH($C1142,'Policy Characteristics'!$C:$C,0)))</f>
        <v>Industry</v>
      </c>
      <c r="B1142" s="200"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1685</v>
      </c>
      <c r="F1142" t="s">
        <v>1267</v>
      </c>
      <c r="G1142" s="88" t="s">
        <v>1692</v>
      </c>
      <c r="H1142" s="15">
        <v>2061</v>
      </c>
      <c r="I1142" s="213" t="s">
        <v>44</v>
      </c>
      <c r="J1142" s="202"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05">
        <f>IF(ISBLANK(INDEX('Policy Characteristics'!F:F,MATCH($C1142,'Policy Characteristics'!$C:$C,0))),"",INDEX('Policy Characteristics'!F:F,MATCH($C1142,'Policy Characteristics'!$C:$C,0)))</f>
        <v>0</v>
      </c>
      <c r="M1142" s="205">
        <f>IF(ISBLANK(INDEX('Policy Characteristics'!G:G,MATCH($C1142,'Policy Characteristics'!$C:$C,0))),"",INDEX('Policy Characteristics'!G:G,MATCH($C1142,'Policy Characteristics'!$C:$C,0)))</f>
        <v>1</v>
      </c>
      <c r="N1142" s="205">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75">
      <c r="A1143" s="76" t="str">
        <f>IF(ISBLANK(INDEX('Policy Characteristics'!A:A,MATCH($C1143,'Policy Characteristics'!$C:$C,0))),"",INDEX('Policy Characteristics'!A:A,MATCH($C1143,'Policy Characteristics'!$C:$C,0)))</f>
        <v>Industry</v>
      </c>
      <c r="B1143" s="200"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1686</v>
      </c>
      <c r="F1143" t="s">
        <v>1267</v>
      </c>
      <c r="G1143" s="88" t="s">
        <v>1693</v>
      </c>
      <c r="H1143" s="15">
        <v>2062</v>
      </c>
      <c r="I1143" s="213" t="s">
        <v>44</v>
      </c>
      <c r="J1143" s="202"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05">
        <f>IF(ISBLANK(INDEX('Policy Characteristics'!F:F,MATCH($C1143,'Policy Characteristics'!$C:$C,0))),"",INDEX('Policy Characteristics'!F:F,MATCH($C1143,'Policy Characteristics'!$C:$C,0)))</f>
        <v>0</v>
      </c>
      <c r="M1143" s="205">
        <f>IF(ISBLANK(INDEX('Policy Characteristics'!G:G,MATCH($C1143,'Policy Characteristics'!$C:$C,0))),"",INDEX('Policy Characteristics'!G:G,MATCH($C1143,'Policy Characteristics'!$C:$C,0)))</f>
        <v>1</v>
      </c>
      <c r="N1143" s="205">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75">
      <c r="A1144" s="76" t="str">
        <f>IF(ISBLANK(INDEX('Policy Characteristics'!A:A,MATCH($C1144,'Policy Characteristics'!$C:$C,0))),"",INDEX('Policy Characteristics'!A:A,MATCH($C1144,'Policy Characteristics'!$C:$C,0)))</f>
        <v>Industry</v>
      </c>
      <c r="B1144" s="200"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1687</v>
      </c>
      <c r="F1144" t="s">
        <v>1267</v>
      </c>
      <c r="G1144" s="88" t="s">
        <v>1694</v>
      </c>
      <c r="H1144" s="15">
        <v>2063</v>
      </c>
      <c r="I1144" s="213" t="s">
        <v>44</v>
      </c>
      <c r="J1144" s="202"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05">
        <f>IF(ISBLANK(INDEX('Policy Characteristics'!F:F,MATCH($C1144,'Policy Characteristics'!$C:$C,0))),"",INDEX('Policy Characteristics'!F:F,MATCH($C1144,'Policy Characteristics'!$C:$C,0)))</f>
        <v>0</v>
      </c>
      <c r="M1144" s="205">
        <f>IF(ISBLANK(INDEX('Policy Characteristics'!G:G,MATCH($C1144,'Policy Characteristics'!$C:$C,0))),"",INDEX('Policy Characteristics'!G:G,MATCH($C1144,'Policy Characteristics'!$C:$C,0)))</f>
        <v>1</v>
      </c>
      <c r="N1144" s="205">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75">
      <c r="A1145" s="76" t="str">
        <f>IF(ISBLANK(INDEX('Policy Characteristics'!A:A,MATCH($C1145,'Policy Characteristics'!$C:$C,0))),"",INDEX('Policy Characteristics'!A:A,MATCH($C1145,'Policy Characteristics'!$C:$C,0)))</f>
        <v>Industry</v>
      </c>
      <c r="B1145" s="200"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1688</v>
      </c>
      <c r="F1145" t="s">
        <v>1267</v>
      </c>
      <c r="G1145" s="88" t="s">
        <v>1695</v>
      </c>
      <c r="H1145" s="15">
        <v>2064</v>
      </c>
      <c r="I1145" s="213" t="s">
        <v>44</v>
      </c>
      <c r="J1145" s="202"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05">
        <f>IF(ISBLANK(INDEX('Policy Characteristics'!F:F,MATCH($C1145,'Policy Characteristics'!$C:$C,0))),"",INDEX('Policy Characteristics'!F:F,MATCH($C1145,'Policy Characteristics'!$C:$C,0)))</f>
        <v>0</v>
      </c>
      <c r="M1145" s="205">
        <f>IF(ISBLANK(INDEX('Policy Characteristics'!G:G,MATCH($C1145,'Policy Characteristics'!$C:$C,0))),"",INDEX('Policy Characteristics'!G:G,MATCH($C1145,'Policy Characteristics'!$C:$C,0)))</f>
        <v>1</v>
      </c>
      <c r="N1145" s="205">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75">
      <c r="A1146" s="76" t="str">
        <f>IF(ISBLANK(INDEX('Policy Characteristics'!A:A,MATCH($C1146,'Policy Characteristics'!$C:$C,0))),"",INDEX('Policy Characteristics'!A:A,MATCH($C1146,'Policy Characteristics'!$C:$C,0)))</f>
        <v>Industry</v>
      </c>
      <c r="B1146" s="200"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1824</v>
      </c>
      <c r="F1146" t="s">
        <v>1267</v>
      </c>
      <c r="G1146" s="88" t="s">
        <v>1824</v>
      </c>
      <c r="H1146" s="15">
        <v>2065</v>
      </c>
      <c r="I1146" s="213" t="s">
        <v>44</v>
      </c>
      <c r="J1146" s="202"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05">
        <f>IF(ISBLANK(INDEX('Policy Characteristics'!F:F,MATCH($C1146,'Policy Characteristics'!$C:$C,0))),"",INDEX('Policy Characteristics'!F:F,MATCH($C1146,'Policy Characteristics'!$C:$C,0)))</f>
        <v>0</v>
      </c>
      <c r="M1146" s="205">
        <f>IF(ISBLANK(INDEX('Policy Characteristics'!G:G,MATCH($C1146,'Policy Characteristics'!$C:$C,0))),"",INDEX('Policy Characteristics'!G:G,MATCH($C1146,'Policy Characteristics'!$C:$C,0)))</f>
        <v>1</v>
      </c>
      <c r="N1146" s="205">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75">
      <c r="A1147" s="76" t="str">
        <f>IF(ISBLANK(INDEX('Policy Characteristics'!A:A,MATCH($C1147,'Policy Characteristics'!$C:$C,0))),"",INDEX('Policy Characteristics'!A:A,MATCH($C1147,'Policy Characteristics'!$C:$C,0)))</f>
        <v>Industry</v>
      </c>
      <c r="B1147" s="200"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1682</v>
      </c>
      <c r="F1147" t="s">
        <v>1268</v>
      </c>
      <c r="G1147" s="88" t="s">
        <v>1689</v>
      </c>
      <c r="H1147" s="15">
        <v>2066</v>
      </c>
      <c r="I1147" s="213" t="s">
        <v>43</v>
      </c>
      <c r="J1147" s="202"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05">
        <f>IF(ISBLANK(INDEX('Policy Characteristics'!F:F,MATCH($C1147,'Policy Characteristics'!$C:$C,0))),"",INDEX('Policy Characteristics'!F:F,MATCH($C1147,'Policy Characteristics'!$C:$C,0)))</f>
        <v>0</v>
      </c>
      <c r="M1147" s="205">
        <f>IF(ISBLANK(INDEX('Policy Characteristics'!G:G,MATCH($C1147,'Policy Characteristics'!$C:$C,0))),"",INDEX('Policy Characteristics'!G:G,MATCH($C1147,'Policy Characteristics'!$C:$C,0)))</f>
        <v>1</v>
      </c>
      <c r="N1147" s="205">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75">
      <c r="A1148" s="76" t="str">
        <f>IF(ISBLANK(INDEX('Policy Characteristics'!A:A,MATCH($C1148,'Policy Characteristics'!$C:$C,0))),"",INDEX('Policy Characteristics'!A:A,MATCH($C1148,'Policy Characteristics'!$C:$C,0)))</f>
        <v>Industry</v>
      </c>
      <c r="B1148" s="200"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1683</v>
      </c>
      <c r="F1148" t="s">
        <v>1268</v>
      </c>
      <c r="G1148" s="88" t="s">
        <v>1690</v>
      </c>
      <c r="H1148" s="15">
        <v>2067</v>
      </c>
      <c r="I1148" s="213" t="s">
        <v>43</v>
      </c>
      <c r="J1148" s="202"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05">
        <f>IF(ISBLANK(INDEX('Policy Characteristics'!F:F,MATCH($C1148,'Policy Characteristics'!$C:$C,0))),"",INDEX('Policy Characteristics'!F:F,MATCH($C1148,'Policy Characteristics'!$C:$C,0)))</f>
        <v>0</v>
      </c>
      <c r="M1148" s="205">
        <f>IF(ISBLANK(INDEX('Policy Characteristics'!G:G,MATCH($C1148,'Policy Characteristics'!$C:$C,0))),"",INDEX('Policy Characteristics'!G:G,MATCH($C1148,'Policy Characteristics'!$C:$C,0)))</f>
        <v>1</v>
      </c>
      <c r="N1148" s="205">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75">
      <c r="A1149" s="76" t="str">
        <f>IF(ISBLANK(INDEX('Policy Characteristics'!A:A,MATCH($C1149,'Policy Characteristics'!$C:$C,0))),"",INDEX('Policy Characteristics'!A:A,MATCH($C1149,'Policy Characteristics'!$C:$C,0)))</f>
        <v>Industry</v>
      </c>
      <c r="B1149" s="200"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1684</v>
      </c>
      <c r="F1149" t="s">
        <v>1268</v>
      </c>
      <c r="G1149" s="88" t="s">
        <v>1691</v>
      </c>
      <c r="H1149" s="15">
        <v>2068</v>
      </c>
      <c r="I1149" s="213" t="s">
        <v>43</v>
      </c>
      <c r="J1149" s="202"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05">
        <f>IF(ISBLANK(INDEX('Policy Characteristics'!F:F,MATCH($C1149,'Policy Characteristics'!$C:$C,0))),"",INDEX('Policy Characteristics'!F:F,MATCH($C1149,'Policy Characteristics'!$C:$C,0)))</f>
        <v>0</v>
      </c>
      <c r="M1149" s="205">
        <f>IF(ISBLANK(INDEX('Policy Characteristics'!G:G,MATCH($C1149,'Policy Characteristics'!$C:$C,0))),"",INDEX('Policy Characteristics'!G:G,MATCH($C1149,'Policy Characteristics'!$C:$C,0)))</f>
        <v>1</v>
      </c>
      <c r="N1149" s="205">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75">
      <c r="A1150" s="76" t="str">
        <f>IF(ISBLANK(INDEX('Policy Characteristics'!A:A,MATCH($C1150,'Policy Characteristics'!$C:$C,0))),"",INDEX('Policy Characteristics'!A:A,MATCH($C1150,'Policy Characteristics'!$C:$C,0)))</f>
        <v>Industry</v>
      </c>
      <c r="B1150" s="200"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1685</v>
      </c>
      <c r="F1150" t="s">
        <v>1268</v>
      </c>
      <c r="G1150" s="88" t="s">
        <v>1692</v>
      </c>
      <c r="H1150" s="15">
        <v>2069</v>
      </c>
      <c r="I1150" s="213" t="s">
        <v>44</v>
      </c>
      <c r="J1150" s="202"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05">
        <f>IF(ISBLANK(INDEX('Policy Characteristics'!F:F,MATCH($C1150,'Policy Characteristics'!$C:$C,0))),"",INDEX('Policy Characteristics'!F:F,MATCH($C1150,'Policy Characteristics'!$C:$C,0)))</f>
        <v>0</v>
      </c>
      <c r="M1150" s="205">
        <f>IF(ISBLANK(INDEX('Policy Characteristics'!G:G,MATCH($C1150,'Policy Characteristics'!$C:$C,0))),"",INDEX('Policy Characteristics'!G:G,MATCH($C1150,'Policy Characteristics'!$C:$C,0)))</f>
        <v>1</v>
      </c>
      <c r="N1150" s="205">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75">
      <c r="A1151" s="76" t="str">
        <f>IF(ISBLANK(INDEX('Policy Characteristics'!A:A,MATCH($C1151,'Policy Characteristics'!$C:$C,0))),"",INDEX('Policy Characteristics'!A:A,MATCH($C1151,'Policy Characteristics'!$C:$C,0)))</f>
        <v>Industry</v>
      </c>
      <c r="B1151" s="200"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1686</v>
      </c>
      <c r="F1151" t="s">
        <v>1268</v>
      </c>
      <c r="G1151" s="88" t="s">
        <v>1693</v>
      </c>
      <c r="H1151" s="15">
        <v>2070</v>
      </c>
      <c r="I1151" s="213" t="s">
        <v>43</v>
      </c>
      <c r="J1151" s="202"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05">
        <f>IF(ISBLANK(INDEX('Policy Characteristics'!F:F,MATCH($C1151,'Policy Characteristics'!$C:$C,0))),"",INDEX('Policy Characteristics'!F:F,MATCH($C1151,'Policy Characteristics'!$C:$C,0)))</f>
        <v>0</v>
      </c>
      <c r="M1151" s="205">
        <f>IF(ISBLANK(INDEX('Policy Characteristics'!G:G,MATCH($C1151,'Policy Characteristics'!$C:$C,0))),"",INDEX('Policy Characteristics'!G:G,MATCH($C1151,'Policy Characteristics'!$C:$C,0)))</f>
        <v>1</v>
      </c>
      <c r="N1151" s="205">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75">
      <c r="A1152" s="76" t="str">
        <f>IF(ISBLANK(INDEX('Policy Characteristics'!A:A,MATCH($C1152,'Policy Characteristics'!$C:$C,0))),"",INDEX('Policy Characteristics'!A:A,MATCH($C1152,'Policy Characteristics'!$C:$C,0)))</f>
        <v>Industry</v>
      </c>
      <c r="B1152" s="200"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1687</v>
      </c>
      <c r="F1152" t="s">
        <v>1268</v>
      </c>
      <c r="G1152" s="88" t="s">
        <v>1694</v>
      </c>
      <c r="H1152" s="15">
        <v>2071</v>
      </c>
      <c r="I1152" s="213" t="s">
        <v>43</v>
      </c>
      <c r="J1152" s="202"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05">
        <f>IF(ISBLANK(INDEX('Policy Characteristics'!F:F,MATCH($C1152,'Policy Characteristics'!$C:$C,0))),"",INDEX('Policy Characteristics'!F:F,MATCH($C1152,'Policy Characteristics'!$C:$C,0)))</f>
        <v>0</v>
      </c>
      <c r="M1152" s="205">
        <f>IF(ISBLANK(INDEX('Policy Characteristics'!G:G,MATCH($C1152,'Policy Characteristics'!$C:$C,0))),"",INDEX('Policy Characteristics'!G:G,MATCH($C1152,'Policy Characteristics'!$C:$C,0)))</f>
        <v>1</v>
      </c>
      <c r="N1152" s="205">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75">
      <c r="A1153" s="76" t="str">
        <f>IF(ISBLANK(INDEX('Policy Characteristics'!A:A,MATCH($C1153,'Policy Characteristics'!$C:$C,0))),"",INDEX('Policy Characteristics'!A:A,MATCH($C1153,'Policy Characteristics'!$C:$C,0)))</f>
        <v>Industry</v>
      </c>
      <c r="B1153" s="200"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1688</v>
      </c>
      <c r="F1153" t="s">
        <v>1268</v>
      </c>
      <c r="G1153" s="88" t="s">
        <v>1695</v>
      </c>
      <c r="H1153" s="15">
        <v>2072</v>
      </c>
      <c r="I1153" s="213" t="s">
        <v>44</v>
      </c>
      <c r="J1153" s="202"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05">
        <f>IF(ISBLANK(INDEX('Policy Characteristics'!F:F,MATCH($C1153,'Policy Characteristics'!$C:$C,0))),"",INDEX('Policy Characteristics'!F:F,MATCH($C1153,'Policy Characteristics'!$C:$C,0)))</f>
        <v>0</v>
      </c>
      <c r="M1153" s="205">
        <f>IF(ISBLANK(INDEX('Policy Characteristics'!G:G,MATCH($C1153,'Policy Characteristics'!$C:$C,0))),"",INDEX('Policy Characteristics'!G:G,MATCH($C1153,'Policy Characteristics'!$C:$C,0)))</f>
        <v>1</v>
      </c>
      <c r="N1153" s="205">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75">
      <c r="A1154" s="76" t="str">
        <f>IF(ISBLANK(INDEX('Policy Characteristics'!A:A,MATCH($C1154,'Policy Characteristics'!$C:$C,0))),"",INDEX('Policy Characteristics'!A:A,MATCH($C1154,'Policy Characteristics'!$C:$C,0)))</f>
        <v>Industry</v>
      </c>
      <c r="B1154" s="200"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1824</v>
      </c>
      <c r="F1154" t="s">
        <v>1268</v>
      </c>
      <c r="G1154" s="88" t="s">
        <v>1824</v>
      </c>
      <c r="H1154" s="15">
        <v>2073</v>
      </c>
      <c r="I1154" s="213" t="s">
        <v>43</v>
      </c>
      <c r="J1154" s="202"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05">
        <f>IF(ISBLANK(INDEX('Policy Characteristics'!F:F,MATCH($C1154,'Policy Characteristics'!$C:$C,0))),"",INDEX('Policy Characteristics'!F:F,MATCH($C1154,'Policy Characteristics'!$C:$C,0)))</f>
        <v>0</v>
      </c>
      <c r="M1154" s="205">
        <f>IF(ISBLANK(INDEX('Policy Characteristics'!G:G,MATCH($C1154,'Policy Characteristics'!$C:$C,0))),"",INDEX('Policy Characteristics'!G:G,MATCH($C1154,'Policy Characteristics'!$C:$C,0)))</f>
        <v>1</v>
      </c>
      <c r="N1154" s="205">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75">
      <c r="A1155" s="76" t="str">
        <f>IF(ISBLANK(INDEX('Policy Characteristics'!A:A,MATCH($C1155,'Policy Characteristics'!$C:$C,0))),"",INDEX('Policy Characteristics'!A:A,MATCH($C1155,'Policy Characteristics'!$C:$C,0)))</f>
        <v>Industry</v>
      </c>
      <c r="B1155" s="200"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1682</v>
      </c>
      <c r="F1155" t="s">
        <v>1269</v>
      </c>
      <c r="G1155" s="88" t="s">
        <v>1689</v>
      </c>
      <c r="H1155" s="15">
        <v>2074</v>
      </c>
      <c r="I1155" s="213" t="s">
        <v>43</v>
      </c>
      <c r="J1155" s="202"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05">
        <f>IF(ISBLANK(INDEX('Policy Characteristics'!F:F,MATCH($C1155,'Policy Characteristics'!$C:$C,0))),"",INDEX('Policy Characteristics'!F:F,MATCH($C1155,'Policy Characteristics'!$C:$C,0)))</f>
        <v>0</v>
      </c>
      <c r="M1155" s="205">
        <f>IF(ISBLANK(INDEX('Policy Characteristics'!G:G,MATCH($C1155,'Policy Characteristics'!$C:$C,0))),"",INDEX('Policy Characteristics'!G:G,MATCH($C1155,'Policy Characteristics'!$C:$C,0)))</f>
        <v>1</v>
      </c>
      <c r="N1155" s="205">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75">
      <c r="A1156" s="76" t="str">
        <f>IF(ISBLANK(INDEX('Policy Characteristics'!A:A,MATCH($C1156,'Policy Characteristics'!$C:$C,0))),"",INDEX('Policy Characteristics'!A:A,MATCH($C1156,'Policy Characteristics'!$C:$C,0)))</f>
        <v>Industry</v>
      </c>
      <c r="B1156" s="200"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1683</v>
      </c>
      <c r="F1156" t="s">
        <v>1269</v>
      </c>
      <c r="G1156" s="88" t="s">
        <v>1690</v>
      </c>
      <c r="H1156" s="15">
        <v>2075</v>
      </c>
      <c r="I1156" s="213" t="s">
        <v>43</v>
      </c>
      <c r="J1156" s="202"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05">
        <f>IF(ISBLANK(INDEX('Policy Characteristics'!F:F,MATCH($C1156,'Policy Characteristics'!$C:$C,0))),"",INDEX('Policy Characteristics'!F:F,MATCH($C1156,'Policy Characteristics'!$C:$C,0)))</f>
        <v>0</v>
      </c>
      <c r="M1156" s="205">
        <f>IF(ISBLANK(INDEX('Policy Characteristics'!G:G,MATCH($C1156,'Policy Characteristics'!$C:$C,0))),"",INDEX('Policy Characteristics'!G:G,MATCH($C1156,'Policy Characteristics'!$C:$C,0)))</f>
        <v>1</v>
      </c>
      <c r="N1156" s="205">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75">
      <c r="A1157" s="76" t="str">
        <f>IF(ISBLANK(INDEX('Policy Characteristics'!A:A,MATCH($C1157,'Policy Characteristics'!$C:$C,0))),"",INDEX('Policy Characteristics'!A:A,MATCH($C1157,'Policy Characteristics'!$C:$C,0)))</f>
        <v>Industry</v>
      </c>
      <c r="B1157" s="200"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1684</v>
      </c>
      <c r="F1157" t="s">
        <v>1269</v>
      </c>
      <c r="G1157" s="88" t="s">
        <v>1691</v>
      </c>
      <c r="H1157" s="15">
        <v>2076</v>
      </c>
      <c r="I1157" s="213" t="s">
        <v>43</v>
      </c>
      <c r="J1157" s="202"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05">
        <f>IF(ISBLANK(INDEX('Policy Characteristics'!F:F,MATCH($C1157,'Policy Characteristics'!$C:$C,0))),"",INDEX('Policy Characteristics'!F:F,MATCH($C1157,'Policy Characteristics'!$C:$C,0)))</f>
        <v>0</v>
      </c>
      <c r="M1157" s="205">
        <f>IF(ISBLANK(INDEX('Policy Characteristics'!G:G,MATCH($C1157,'Policy Characteristics'!$C:$C,0))),"",INDEX('Policy Characteristics'!G:G,MATCH($C1157,'Policy Characteristics'!$C:$C,0)))</f>
        <v>1</v>
      </c>
      <c r="N1157" s="205">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75">
      <c r="A1158" s="76" t="str">
        <f>IF(ISBLANK(INDEX('Policy Characteristics'!A:A,MATCH($C1158,'Policy Characteristics'!$C:$C,0))),"",INDEX('Policy Characteristics'!A:A,MATCH($C1158,'Policy Characteristics'!$C:$C,0)))</f>
        <v>Industry</v>
      </c>
      <c r="B1158" s="200"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1685</v>
      </c>
      <c r="F1158" t="s">
        <v>1269</v>
      </c>
      <c r="G1158" s="88" t="s">
        <v>1692</v>
      </c>
      <c r="H1158" s="15">
        <v>2077</v>
      </c>
      <c r="I1158" s="213" t="s">
        <v>44</v>
      </c>
      <c r="J1158" s="202"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05">
        <f>IF(ISBLANK(INDEX('Policy Characteristics'!F:F,MATCH($C1158,'Policy Characteristics'!$C:$C,0))),"",INDEX('Policy Characteristics'!F:F,MATCH($C1158,'Policy Characteristics'!$C:$C,0)))</f>
        <v>0</v>
      </c>
      <c r="M1158" s="205">
        <f>IF(ISBLANK(INDEX('Policy Characteristics'!G:G,MATCH($C1158,'Policy Characteristics'!$C:$C,0))),"",INDEX('Policy Characteristics'!G:G,MATCH($C1158,'Policy Characteristics'!$C:$C,0)))</f>
        <v>1</v>
      </c>
      <c r="N1158" s="205">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75">
      <c r="A1159" s="76" t="str">
        <f>IF(ISBLANK(INDEX('Policy Characteristics'!A:A,MATCH($C1159,'Policy Characteristics'!$C:$C,0))),"",INDEX('Policy Characteristics'!A:A,MATCH($C1159,'Policy Characteristics'!$C:$C,0)))</f>
        <v>Industry</v>
      </c>
      <c r="B1159" s="200"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1686</v>
      </c>
      <c r="F1159" t="s">
        <v>1269</v>
      </c>
      <c r="G1159" s="88" t="s">
        <v>1693</v>
      </c>
      <c r="H1159" s="15">
        <v>2078</v>
      </c>
      <c r="I1159" s="213" t="s">
        <v>44</v>
      </c>
      <c r="J1159" s="202"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05">
        <f>IF(ISBLANK(INDEX('Policy Characteristics'!F:F,MATCH($C1159,'Policy Characteristics'!$C:$C,0))),"",INDEX('Policy Characteristics'!F:F,MATCH($C1159,'Policy Characteristics'!$C:$C,0)))</f>
        <v>0</v>
      </c>
      <c r="M1159" s="205">
        <f>IF(ISBLANK(INDEX('Policy Characteristics'!G:G,MATCH($C1159,'Policy Characteristics'!$C:$C,0))),"",INDEX('Policy Characteristics'!G:G,MATCH($C1159,'Policy Characteristics'!$C:$C,0)))</f>
        <v>1</v>
      </c>
      <c r="N1159" s="205">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75">
      <c r="A1160" s="76" t="str">
        <f>IF(ISBLANK(INDEX('Policy Characteristics'!A:A,MATCH($C1160,'Policy Characteristics'!$C:$C,0))),"",INDEX('Policy Characteristics'!A:A,MATCH($C1160,'Policy Characteristics'!$C:$C,0)))</f>
        <v>Industry</v>
      </c>
      <c r="B1160" s="200"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1687</v>
      </c>
      <c r="F1160" t="s">
        <v>1269</v>
      </c>
      <c r="G1160" s="88" t="s">
        <v>1694</v>
      </c>
      <c r="H1160" s="15">
        <v>2079</v>
      </c>
      <c r="I1160" s="213" t="s">
        <v>43</v>
      </c>
      <c r="J1160" s="202"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05">
        <f>IF(ISBLANK(INDEX('Policy Characteristics'!F:F,MATCH($C1160,'Policy Characteristics'!$C:$C,0))),"",INDEX('Policy Characteristics'!F:F,MATCH($C1160,'Policy Characteristics'!$C:$C,0)))</f>
        <v>0</v>
      </c>
      <c r="M1160" s="205">
        <f>IF(ISBLANK(INDEX('Policy Characteristics'!G:G,MATCH($C1160,'Policy Characteristics'!$C:$C,0))),"",INDEX('Policy Characteristics'!G:G,MATCH($C1160,'Policy Characteristics'!$C:$C,0)))</f>
        <v>1</v>
      </c>
      <c r="N1160" s="205">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75">
      <c r="A1161" s="76" t="str">
        <f>IF(ISBLANK(INDEX('Policy Characteristics'!A:A,MATCH($C1161,'Policy Characteristics'!$C:$C,0))),"",INDEX('Policy Characteristics'!A:A,MATCH($C1161,'Policy Characteristics'!$C:$C,0)))</f>
        <v>Industry</v>
      </c>
      <c r="B1161" s="200"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1688</v>
      </c>
      <c r="F1161" t="s">
        <v>1269</v>
      </c>
      <c r="G1161" s="88" t="s">
        <v>1695</v>
      </c>
      <c r="H1161" s="15">
        <v>2080</v>
      </c>
      <c r="I1161" s="213" t="s">
        <v>44</v>
      </c>
      <c r="J1161" s="202"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05">
        <f>IF(ISBLANK(INDEX('Policy Characteristics'!F:F,MATCH($C1161,'Policy Characteristics'!$C:$C,0))),"",INDEX('Policy Characteristics'!F:F,MATCH($C1161,'Policy Characteristics'!$C:$C,0)))</f>
        <v>0</v>
      </c>
      <c r="M1161" s="205">
        <f>IF(ISBLANK(INDEX('Policy Characteristics'!G:G,MATCH($C1161,'Policy Characteristics'!$C:$C,0))),"",INDEX('Policy Characteristics'!G:G,MATCH($C1161,'Policy Characteristics'!$C:$C,0)))</f>
        <v>1</v>
      </c>
      <c r="N1161" s="205">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75">
      <c r="A1162" s="76" t="str">
        <f>IF(ISBLANK(INDEX('Policy Characteristics'!A:A,MATCH($C1162,'Policy Characteristics'!$C:$C,0))),"",INDEX('Policy Characteristics'!A:A,MATCH($C1162,'Policy Characteristics'!$C:$C,0)))</f>
        <v>Industry</v>
      </c>
      <c r="B1162" s="200"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1824</v>
      </c>
      <c r="F1162" t="s">
        <v>1269</v>
      </c>
      <c r="G1162" s="88" t="s">
        <v>1824</v>
      </c>
      <c r="H1162" s="15">
        <v>2081</v>
      </c>
      <c r="I1162" s="213" t="s">
        <v>44</v>
      </c>
      <c r="J1162" s="202"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05">
        <f>IF(ISBLANK(INDEX('Policy Characteristics'!F:F,MATCH($C1162,'Policy Characteristics'!$C:$C,0))),"",INDEX('Policy Characteristics'!F:F,MATCH($C1162,'Policy Characteristics'!$C:$C,0)))</f>
        <v>0</v>
      </c>
      <c r="M1162" s="205">
        <f>IF(ISBLANK(INDEX('Policy Characteristics'!G:G,MATCH($C1162,'Policy Characteristics'!$C:$C,0))),"",INDEX('Policy Characteristics'!G:G,MATCH($C1162,'Policy Characteristics'!$C:$C,0)))</f>
        <v>1</v>
      </c>
      <c r="N1162" s="205">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75">
      <c r="A1163" s="76" t="str">
        <f>IF(ISBLANK(INDEX('Policy Characteristics'!A:A,MATCH($C1163,'Policy Characteristics'!$C:$C,0))),"",INDEX('Policy Characteristics'!A:A,MATCH($C1163,'Policy Characteristics'!$C:$C,0)))</f>
        <v>Industry</v>
      </c>
      <c r="B1163" s="200"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1682</v>
      </c>
      <c r="F1163" t="s">
        <v>1270</v>
      </c>
      <c r="G1163" s="88" t="s">
        <v>1689</v>
      </c>
      <c r="H1163" s="15">
        <v>2082</v>
      </c>
      <c r="I1163" s="213" t="s">
        <v>43</v>
      </c>
      <c r="J1163" s="202"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05">
        <f>IF(ISBLANK(INDEX('Policy Characteristics'!F:F,MATCH($C1163,'Policy Characteristics'!$C:$C,0))),"",INDEX('Policy Characteristics'!F:F,MATCH($C1163,'Policy Characteristics'!$C:$C,0)))</f>
        <v>0</v>
      </c>
      <c r="M1163" s="205">
        <f>IF(ISBLANK(INDEX('Policy Characteristics'!G:G,MATCH($C1163,'Policy Characteristics'!$C:$C,0))),"",INDEX('Policy Characteristics'!G:G,MATCH($C1163,'Policy Characteristics'!$C:$C,0)))</f>
        <v>1</v>
      </c>
      <c r="N1163" s="205">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75">
      <c r="A1164" s="76" t="str">
        <f>IF(ISBLANK(INDEX('Policy Characteristics'!A:A,MATCH($C1164,'Policy Characteristics'!$C:$C,0))),"",INDEX('Policy Characteristics'!A:A,MATCH($C1164,'Policy Characteristics'!$C:$C,0)))</f>
        <v>Industry</v>
      </c>
      <c r="B1164" s="200"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1683</v>
      </c>
      <c r="F1164" t="s">
        <v>1270</v>
      </c>
      <c r="G1164" s="88" t="s">
        <v>1690</v>
      </c>
      <c r="H1164" s="15">
        <v>2083</v>
      </c>
      <c r="I1164" s="213" t="s">
        <v>43</v>
      </c>
      <c r="J1164" s="202"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05">
        <f>IF(ISBLANK(INDEX('Policy Characteristics'!F:F,MATCH($C1164,'Policy Characteristics'!$C:$C,0))),"",INDEX('Policy Characteristics'!F:F,MATCH($C1164,'Policy Characteristics'!$C:$C,0)))</f>
        <v>0</v>
      </c>
      <c r="M1164" s="205">
        <f>IF(ISBLANK(INDEX('Policy Characteristics'!G:G,MATCH($C1164,'Policy Characteristics'!$C:$C,0))),"",INDEX('Policy Characteristics'!G:G,MATCH($C1164,'Policy Characteristics'!$C:$C,0)))</f>
        <v>1</v>
      </c>
      <c r="N1164" s="205">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75">
      <c r="A1165" s="76" t="str">
        <f>IF(ISBLANK(INDEX('Policy Characteristics'!A:A,MATCH($C1165,'Policy Characteristics'!$C:$C,0))),"",INDEX('Policy Characteristics'!A:A,MATCH($C1165,'Policy Characteristics'!$C:$C,0)))</f>
        <v>Industry</v>
      </c>
      <c r="B1165" s="200"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1684</v>
      </c>
      <c r="F1165" t="s">
        <v>1270</v>
      </c>
      <c r="G1165" s="88" t="s">
        <v>1691</v>
      </c>
      <c r="H1165" s="15">
        <v>2084</v>
      </c>
      <c r="I1165" s="213" t="s">
        <v>43</v>
      </c>
      <c r="J1165" s="202"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05">
        <f>IF(ISBLANK(INDEX('Policy Characteristics'!F:F,MATCH($C1165,'Policy Characteristics'!$C:$C,0))),"",INDEX('Policy Characteristics'!F:F,MATCH($C1165,'Policy Characteristics'!$C:$C,0)))</f>
        <v>0</v>
      </c>
      <c r="M1165" s="205">
        <f>IF(ISBLANK(INDEX('Policy Characteristics'!G:G,MATCH($C1165,'Policy Characteristics'!$C:$C,0))),"",INDEX('Policy Characteristics'!G:G,MATCH($C1165,'Policy Characteristics'!$C:$C,0)))</f>
        <v>1</v>
      </c>
      <c r="N1165" s="205">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75">
      <c r="A1166" s="76" t="str">
        <f>IF(ISBLANK(INDEX('Policy Characteristics'!A:A,MATCH($C1166,'Policy Characteristics'!$C:$C,0))),"",INDEX('Policy Characteristics'!A:A,MATCH($C1166,'Policy Characteristics'!$C:$C,0)))</f>
        <v>Industry</v>
      </c>
      <c r="B1166" s="200"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1685</v>
      </c>
      <c r="F1166" t="s">
        <v>1270</v>
      </c>
      <c r="G1166" s="88" t="s">
        <v>1692</v>
      </c>
      <c r="H1166" s="15">
        <v>2085</v>
      </c>
      <c r="I1166" s="213" t="s">
        <v>44</v>
      </c>
      <c r="J1166" s="202"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05">
        <f>IF(ISBLANK(INDEX('Policy Characteristics'!F:F,MATCH($C1166,'Policy Characteristics'!$C:$C,0))),"",INDEX('Policy Characteristics'!F:F,MATCH($C1166,'Policy Characteristics'!$C:$C,0)))</f>
        <v>0</v>
      </c>
      <c r="M1166" s="205">
        <f>IF(ISBLANK(INDEX('Policy Characteristics'!G:G,MATCH($C1166,'Policy Characteristics'!$C:$C,0))),"",INDEX('Policy Characteristics'!G:G,MATCH($C1166,'Policy Characteristics'!$C:$C,0)))</f>
        <v>1</v>
      </c>
      <c r="N1166" s="205">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75">
      <c r="A1167" s="76" t="str">
        <f>IF(ISBLANK(INDEX('Policy Characteristics'!A:A,MATCH($C1167,'Policy Characteristics'!$C:$C,0))),"",INDEX('Policy Characteristics'!A:A,MATCH($C1167,'Policy Characteristics'!$C:$C,0)))</f>
        <v>Industry</v>
      </c>
      <c r="B1167" s="200"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1686</v>
      </c>
      <c r="F1167" t="s">
        <v>1270</v>
      </c>
      <c r="G1167" s="88" t="s">
        <v>1693</v>
      </c>
      <c r="H1167" s="15">
        <v>2086</v>
      </c>
      <c r="I1167" s="213" t="s">
        <v>44</v>
      </c>
      <c r="J1167" s="202"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05">
        <f>IF(ISBLANK(INDEX('Policy Characteristics'!F:F,MATCH($C1167,'Policy Characteristics'!$C:$C,0))),"",INDEX('Policy Characteristics'!F:F,MATCH($C1167,'Policy Characteristics'!$C:$C,0)))</f>
        <v>0</v>
      </c>
      <c r="M1167" s="205">
        <f>IF(ISBLANK(INDEX('Policy Characteristics'!G:G,MATCH($C1167,'Policy Characteristics'!$C:$C,0))),"",INDEX('Policy Characteristics'!G:G,MATCH($C1167,'Policy Characteristics'!$C:$C,0)))</f>
        <v>1</v>
      </c>
      <c r="N1167" s="205">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75">
      <c r="A1168" s="76" t="str">
        <f>IF(ISBLANK(INDEX('Policy Characteristics'!A:A,MATCH($C1168,'Policy Characteristics'!$C:$C,0))),"",INDEX('Policy Characteristics'!A:A,MATCH($C1168,'Policy Characteristics'!$C:$C,0)))</f>
        <v>Industry</v>
      </c>
      <c r="B1168" s="200"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1687</v>
      </c>
      <c r="F1168" t="s">
        <v>1270</v>
      </c>
      <c r="G1168" s="88" t="s">
        <v>1694</v>
      </c>
      <c r="H1168" s="15">
        <v>2087</v>
      </c>
      <c r="I1168" s="213" t="s">
        <v>43</v>
      </c>
      <c r="J1168" s="202"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05">
        <f>IF(ISBLANK(INDEX('Policy Characteristics'!F:F,MATCH($C1168,'Policy Characteristics'!$C:$C,0))),"",INDEX('Policy Characteristics'!F:F,MATCH($C1168,'Policy Characteristics'!$C:$C,0)))</f>
        <v>0</v>
      </c>
      <c r="M1168" s="205">
        <f>IF(ISBLANK(INDEX('Policy Characteristics'!G:G,MATCH($C1168,'Policy Characteristics'!$C:$C,0))),"",INDEX('Policy Characteristics'!G:G,MATCH($C1168,'Policy Characteristics'!$C:$C,0)))</f>
        <v>1</v>
      </c>
      <c r="N1168" s="205">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75">
      <c r="A1169" s="76" t="str">
        <f>IF(ISBLANK(INDEX('Policy Characteristics'!A:A,MATCH($C1169,'Policy Characteristics'!$C:$C,0))),"",INDEX('Policy Characteristics'!A:A,MATCH($C1169,'Policy Characteristics'!$C:$C,0)))</f>
        <v>Industry</v>
      </c>
      <c r="B1169" s="200"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1688</v>
      </c>
      <c r="F1169" t="s">
        <v>1270</v>
      </c>
      <c r="G1169" s="88" t="s">
        <v>1695</v>
      </c>
      <c r="H1169" s="15">
        <v>2088</v>
      </c>
      <c r="I1169" s="213" t="s">
        <v>44</v>
      </c>
      <c r="J1169" s="202"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05">
        <f>IF(ISBLANK(INDEX('Policy Characteristics'!F:F,MATCH($C1169,'Policy Characteristics'!$C:$C,0))),"",INDEX('Policy Characteristics'!F:F,MATCH($C1169,'Policy Characteristics'!$C:$C,0)))</f>
        <v>0</v>
      </c>
      <c r="M1169" s="205">
        <f>IF(ISBLANK(INDEX('Policy Characteristics'!G:G,MATCH($C1169,'Policy Characteristics'!$C:$C,0))),"",INDEX('Policy Characteristics'!G:G,MATCH($C1169,'Policy Characteristics'!$C:$C,0)))</f>
        <v>1</v>
      </c>
      <c r="N1169" s="205">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75">
      <c r="A1170" s="76" t="str">
        <f>IF(ISBLANK(INDEX('Policy Characteristics'!A:A,MATCH($C1170,'Policy Characteristics'!$C:$C,0))),"",INDEX('Policy Characteristics'!A:A,MATCH($C1170,'Policy Characteristics'!$C:$C,0)))</f>
        <v>Industry</v>
      </c>
      <c r="B1170" s="200"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1824</v>
      </c>
      <c r="F1170" t="s">
        <v>1270</v>
      </c>
      <c r="G1170" s="88" t="s">
        <v>1824</v>
      </c>
      <c r="H1170" s="15">
        <v>2089</v>
      </c>
      <c r="I1170" s="213" t="s">
        <v>43</v>
      </c>
      <c r="J1170" s="202"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05">
        <f>IF(ISBLANK(INDEX('Policy Characteristics'!F:F,MATCH($C1170,'Policy Characteristics'!$C:$C,0))),"",INDEX('Policy Characteristics'!F:F,MATCH($C1170,'Policy Characteristics'!$C:$C,0)))</f>
        <v>0</v>
      </c>
      <c r="M1170" s="205">
        <f>IF(ISBLANK(INDEX('Policy Characteristics'!G:G,MATCH($C1170,'Policy Characteristics'!$C:$C,0))),"",INDEX('Policy Characteristics'!G:G,MATCH($C1170,'Policy Characteristics'!$C:$C,0)))</f>
        <v>1</v>
      </c>
      <c r="N1170" s="205">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75">
      <c r="A1171" s="76" t="str">
        <f>IF(ISBLANK(INDEX('Policy Characteristics'!A:A,MATCH($C1171,'Policy Characteristics'!$C:$C,0))),"",INDEX('Policy Characteristics'!A:A,MATCH($C1171,'Policy Characteristics'!$C:$C,0)))</f>
        <v>Industry</v>
      </c>
      <c r="B1171" s="200"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1682</v>
      </c>
      <c r="F1171" t="s">
        <v>1271</v>
      </c>
      <c r="G1171" s="88" t="s">
        <v>1689</v>
      </c>
      <c r="H1171" s="15">
        <v>2090</v>
      </c>
      <c r="I1171" s="213" t="s">
        <v>43</v>
      </c>
      <c r="J1171" s="202"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05">
        <f>IF(ISBLANK(INDEX('Policy Characteristics'!F:F,MATCH($C1171,'Policy Characteristics'!$C:$C,0))),"",INDEX('Policy Characteristics'!F:F,MATCH($C1171,'Policy Characteristics'!$C:$C,0)))</f>
        <v>0</v>
      </c>
      <c r="M1171" s="205">
        <f>IF(ISBLANK(INDEX('Policy Characteristics'!G:G,MATCH($C1171,'Policy Characteristics'!$C:$C,0))),"",INDEX('Policy Characteristics'!G:G,MATCH($C1171,'Policy Characteristics'!$C:$C,0)))</f>
        <v>1</v>
      </c>
      <c r="N1171" s="205">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75">
      <c r="A1172" s="76" t="str">
        <f>IF(ISBLANK(INDEX('Policy Characteristics'!A:A,MATCH($C1172,'Policy Characteristics'!$C:$C,0))),"",INDEX('Policy Characteristics'!A:A,MATCH($C1172,'Policy Characteristics'!$C:$C,0)))</f>
        <v>Industry</v>
      </c>
      <c r="B1172" s="200"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1683</v>
      </c>
      <c r="F1172" t="s">
        <v>1271</v>
      </c>
      <c r="G1172" s="88" t="s">
        <v>1690</v>
      </c>
      <c r="H1172" s="15">
        <v>2091</v>
      </c>
      <c r="I1172" s="213" t="s">
        <v>43</v>
      </c>
      <c r="J1172" s="202"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05">
        <f>IF(ISBLANK(INDEX('Policy Characteristics'!F:F,MATCH($C1172,'Policy Characteristics'!$C:$C,0))),"",INDEX('Policy Characteristics'!F:F,MATCH($C1172,'Policy Characteristics'!$C:$C,0)))</f>
        <v>0</v>
      </c>
      <c r="M1172" s="205">
        <f>IF(ISBLANK(INDEX('Policy Characteristics'!G:G,MATCH($C1172,'Policy Characteristics'!$C:$C,0))),"",INDEX('Policy Characteristics'!G:G,MATCH($C1172,'Policy Characteristics'!$C:$C,0)))</f>
        <v>1</v>
      </c>
      <c r="N1172" s="205">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75">
      <c r="A1173" s="76" t="str">
        <f>IF(ISBLANK(INDEX('Policy Characteristics'!A:A,MATCH($C1173,'Policy Characteristics'!$C:$C,0))),"",INDEX('Policy Characteristics'!A:A,MATCH($C1173,'Policy Characteristics'!$C:$C,0)))</f>
        <v>Industry</v>
      </c>
      <c r="B1173" s="200"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1684</v>
      </c>
      <c r="F1173" t="s">
        <v>1271</v>
      </c>
      <c r="G1173" s="88" t="s">
        <v>1691</v>
      </c>
      <c r="H1173" s="15">
        <v>2092</v>
      </c>
      <c r="I1173" s="213" t="s">
        <v>43</v>
      </c>
      <c r="J1173" s="202"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05">
        <f>IF(ISBLANK(INDEX('Policy Characteristics'!F:F,MATCH($C1173,'Policy Characteristics'!$C:$C,0))),"",INDEX('Policy Characteristics'!F:F,MATCH($C1173,'Policy Characteristics'!$C:$C,0)))</f>
        <v>0</v>
      </c>
      <c r="M1173" s="205">
        <f>IF(ISBLANK(INDEX('Policy Characteristics'!G:G,MATCH($C1173,'Policy Characteristics'!$C:$C,0))),"",INDEX('Policy Characteristics'!G:G,MATCH($C1173,'Policy Characteristics'!$C:$C,0)))</f>
        <v>1</v>
      </c>
      <c r="N1173" s="205">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75">
      <c r="A1174" s="76" t="str">
        <f>IF(ISBLANK(INDEX('Policy Characteristics'!A:A,MATCH($C1174,'Policy Characteristics'!$C:$C,0))),"",INDEX('Policy Characteristics'!A:A,MATCH($C1174,'Policy Characteristics'!$C:$C,0)))</f>
        <v>Industry</v>
      </c>
      <c r="B1174" s="200"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1685</v>
      </c>
      <c r="F1174" t="s">
        <v>1271</v>
      </c>
      <c r="G1174" s="88" t="s">
        <v>1692</v>
      </c>
      <c r="H1174" s="15">
        <v>2093</v>
      </c>
      <c r="I1174" s="213" t="s">
        <v>43</v>
      </c>
      <c r="J1174" s="202"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05">
        <f>IF(ISBLANK(INDEX('Policy Characteristics'!F:F,MATCH($C1174,'Policy Characteristics'!$C:$C,0))),"",INDEX('Policy Characteristics'!F:F,MATCH($C1174,'Policy Characteristics'!$C:$C,0)))</f>
        <v>0</v>
      </c>
      <c r="M1174" s="205">
        <f>IF(ISBLANK(INDEX('Policy Characteristics'!G:G,MATCH($C1174,'Policy Characteristics'!$C:$C,0))),"",INDEX('Policy Characteristics'!G:G,MATCH($C1174,'Policy Characteristics'!$C:$C,0)))</f>
        <v>1</v>
      </c>
      <c r="N1174" s="205">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75">
      <c r="A1175" s="76" t="str">
        <f>IF(ISBLANK(INDEX('Policy Characteristics'!A:A,MATCH($C1175,'Policy Characteristics'!$C:$C,0))),"",INDEX('Policy Characteristics'!A:A,MATCH($C1175,'Policy Characteristics'!$C:$C,0)))</f>
        <v>Industry</v>
      </c>
      <c r="B1175" s="200"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1686</v>
      </c>
      <c r="F1175" t="s">
        <v>1271</v>
      </c>
      <c r="G1175" s="88" t="s">
        <v>1693</v>
      </c>
      <c r="H1175" s="15">
        <v>2094</v>
      </c>
      <c r="I1175" s="213" t="s">
        <v>44</v>
      </c>
      <c r="J1175" s="202"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05">
        <f>IF(ISBLANK(INDEX('Policy Characteristics'!F:F,MATCH($C1175,'Policy Characteristics'!$C:$C,0))),"",INDEX('Policy Characteristics'!F:F,MATCH($C1175,'Policy Characteristics'!$C:$C,0)))</f>
        <v>0</v>
      </c>
      <c r="M1175" s="205">
        <f>IF(ISBLANK(INDEX('Policy Characteristics'!G:G,MATCH($C1175,'Policy Characteristics'!$C:$C,0))),"",INDEX('Policy Characteristics'!G:G,MATCH($C1175,'Policy Characteristics'!$C:$C,0)))</f>
        <v>1</v>
      </c>
      <c r="N1175" s="205">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75">
      <c r="A1176" s="76" t="str">
        <f>IF(ISBLANK(INDEX('Policy Characteristics'!A:A,MATCH($C1176,'Policy Characteristics'!$C:$C,0))),"",INDEX('Policy Characteristics'!A:A,MATCH($C1176,'Policy Characteristics'!$C:$C,0)))</f>
        <v>Industry</v>
      </c>
      <c r="B1176" s="200"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1687</v>
      </c>
      <c r="F1176" t="s">
        <v>1271</v>
      </c>
      <c r="G1176" s="88" t="s">
        <v>1694</v>
      </c>
      <c r="H1176" s="15">
        <v>2095</v>
      </c>
      <c r="I1176" s="213" t="s">
        <v>43</v>
      </c>
      <c r="J1176" s="202"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05">
        <f>IF(ISBLANK(INDEX('Policy Characteristics'!F:F,MATCH($C1176,'Policy Characteristics'!$C:$C,0))),"",INDEX('Policy Characteristics'!F:F,MATCH($C1176,'Policy Characteristics'!$C:$C,0)))</f>
        <v>0</v>
      </c>
      <c r="M1176" s="205">
        <f>IF(ISBLANK(INDEX('Policy Characteristics'!G:G,MATCH($C1176,'Policy Characteristics'!$C:$C,0))),"",INDEX('Policy Characteristics'!G:G,MATCH($C1176,'Policy Characteristics'!$C:$C,0)))</f>
        <v>1</v>
      </c>
      <c r="N1176" s="205">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75">
      <c r="A1177" s="76" t="str">
        <f>IF(ISBLANK(INDEX('Policy Characteristics'!A:A,MATCH($C1177,'Policy Characteristics'!$C:$C,0))),"",INDEX('Policy Characteristics'!A:A,MATCH($C1177,'Policy Characteristics'!$C:$C,0)))</f>
        <v>Industry</v>
      </c>
      <c r="B1177" s="200"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1688</v>
      </c>
      <c r="F1177" t="s">
        <v>1271</v>
      </c>
      <c r="G1177" s="88" t="s">
        <v>1695</v>
      </c>
      <c r="H1177" s="15">
        <v>2096</v>
      </c>
      <c r="I1177" s="213" t="s">
        <v>44</v>
      </c>
      <c r="J1177" s="202"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05">
        <f>IF(ISBLANK(INDEX('Policy Characteristics'!F:F,MATCH($C1177,'Policy Characteristics'!$C:$C,0))),"",INDEX('Policy Characteristics'!F:F,MATCH($C1177,'Policy Characteristics'!$C:$C,0)))</f>
        <v>0</v>
      </c>
      <c r="M1177" s="205">
        <f>IF(ISBLANK(INDEX('Policy Characteristics'!G:G,MATCH($C1177,'Policy Characteristics'!$C:$C,0))),"",INDEX('Policy Characteristics'!G:G,MATCH($C1177,'Policy Characteristics'!$C:$C,0)))</f>
        <v>1</v>
      </c>
      <c r="N1177" s="205">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75">
      <c r="A1178" s="76" t="str">
        <f>IF(ISBLANK(INDEX('Policy Characteristics'!A:A,MATCH($C1178,'Policy Characteristics'!$C:$C,0))),"",INDEX('Policy Characteristics'!A:A,MATCH($C1178,'Policy Characteristics'!$C:$C,0)))</f>
        <v>Industry</v>
      </c>
      <c r="B1178" s="200"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1824</v>
      </c>
      <c r="F1178" t="s">
        <v>1271</v>
      </c>
      <c r="G1178" s="88" t="s">
        <v>1824</v>
      </c>
      <c r="H1178" s="15">
        <v>2097</v>
      </c>
      <c r="I1178" s="213" t="s">
        <v>43</v>
      </c>
      <c r="J1178" s="202"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05">
        <f>IF(ISBLANK(INDEX('Policy Characteristics'!F:F,MATCH($C1178,'Policy Characteristics'!$C:$C,0))),"",INDEX('Policy Characteristics'!F:F,MATCH($C1178,'Policy Characteristics'!$C:$C,0)))</f>
        <v>0</v>
      </c>
      <c r="M1178" s="205">
        <f>IF(ISBLANK(INDEX('Policy Characteristics'!G:G,MATCH($C1178,'Policy Characteristics'!$C:$C,0))),"",INDEX('Policy Characteristics'!G:G,MATCH($C1178,'Policy Characteristics'!$C:$C,0)))</f>
        <v>1</v>
      </c>
      <c r="N1178" s="205">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75">
      <c r="A1179" s="76" t="str">
        <f>IF(ISBLANK(INDEX('Policy Characteristics'!A:A,MATCH($C1179,'Policy Characteristics'!$C:$C,0))),"",INDEX('Policy Characteristics'!A:A,MATCH($C1179,'Policy Characteristics'!$C:$C,0)))</f>
        <v>Industry</v>
      </c>
      <c r="B1179" s="200"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1682</v>
      </c>
      <c r="F1179" t="s">
        <v>1272</v>
      </c>
      <c r="G1179" s="88" t="s">
        <v>1689</v>
      </c>
      <c r="H1179" s="15">
        <v>2098</v>
      </c>
      <c r="I1179" s="213" t="s">
        <v>43</v>
      </c>
      <c r="J1179" s="202"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05">
        <f>IF(ISBLANK(INDEX('Policy Characteristics'!F:F,MATCH($C1179,'Policy Characteristics'!$C:$C,0))),"",INDEX('Policy Characteristics'!F:F,MATCH($C1179,'Policy Characteristics'!$C:$C,0)))</f>
        <v>0</v>
      </c>
      <c r="M1179" s="205">
        <f>IF(ISBLANK(INDEX('Policy Characteristics'!G:G,MATCH($C1179,'Policy Characteristics'!$C:$C,0))),"",INDEX('Policy Characteristics'!G:G,MATCH($C1179,'Policy Characteristics'!$C:$C,0)))</f>
        <v>1</v>
      </c>
      <c r="N1179" s="205">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75">
      <c r="A1180" s="76" t="str">
        <f>IF(ISBLANK(INDEX('Policy Characteristics'!A:A,MATCH($C1180,'Policy Characteristics'!$C:$C,0))),"",INDEX('Policy Characteristics'!A:A,MATCH($C1180,'Policy Characteristics'!$C:$C,0)))</f>
        <v>Industry</v>
      </c>
      <c r="B1180" s="200"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1683</v>
      </c>
      <c r="F1180" t="s">
        <v>1272</v>
      </c>
      <c r="G1180" s="88" t="s">
        <v>1690</v>
      </c>
      <c r="H1180" s="15">
        <v>2099</v>
      </c>
      <c r="I1180" s="213" t="s">
        <v>43</v>
      </c>
      <c r="J1180" s="202"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05">
        <f>IF(ISBLANK(INDEX('Policy Characteristics'!F:F,MATCH($C1180,'Policy Characteristics'!$C:$C,0))),"",INDEX('Policy Characteristics'!F:F,MATCH($C1180,'Policy Characteristics'!$C:$C,0)))</f>
        <v>0</v>
      </c>
      <c r="M1180" s="205">
        <f>IF(ISBLANK(INDEX('Policy Characteristics'!G:G,MATCH($C1180,'Policy Characteristics'!$C:$C,0))),"",INDEX('Policy Characteristics'!G:G,MATCH($C1180,'Policy Characteristics'!$C:$C,0)))</f>
        <v>1</v>
      </c>
      <c r="N1180" s="205">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75">
      <c r="A1181" s="76" t="str">
        <f>IF(ISBLANK(INDEX('Policy Characteristics'!A:A,MATCH($C1181,'Policy Characteristics'!$C:$C,0))),"",INDEX('Policy Characteristics'!A:A,MATCH($C1181,'Policy Characteristics'!$C:$C,0)))</f>
        <v>Industry</v>
      </c>
      <c r="B1181" s="200"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1684</v>
      </c>
      <c r="F1181" t="s">
        <v>1272</v>
      </c>
      <c r="G1181" s="88" t="s">
        <v>1691</v>
      </c>
      <c r="H1181" s="15">
        <v>2100</v>
      </c>
      <c r="I1181" s="213" t="s">
        <v>43</v>
      </c>
      <c r="J1181" s="202"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05">
        <f>IF(ISBLANK(INDEX('Policy Characteristics'!F:F,MATCH($C1181,'Policy Characteristics'!$C:$C,0))),"",INDEX('Policy Characteristics'!F:F,MATCH($C1181,'Policy Characteristics'!$C:$C,0)))</f>
        <v>0</v>
      </c>
      <c r="M1181" s="205">
        <f>IF(ISBLANK(INDEX('Policy Characteristics'!G:G,MATCH($C1181,'Policy Characteristics'!$C:$C,0))),"",INDEX('Policy Characteristics'!G:G,MATCH($C1181,'Policy Characteristics'!$C:$C,0)))</f>
        <v>1</v>
      </c>
      <c r="N1181" s="205">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75">
      <c r="A1182" s="76" t="str">
        <f>IF(ISBLANK(INDEX('Policy Characteristics'!A:A,MATCH($C1182,'Policy Characteristics'!$C:$C,0))),"",INDEX('Policy Characteristics'!A:A,MATCH($C1182,'Policy Characteristics'!$C:$C,0)))</f>
        <v>Industry</v>
      </c>
      <c r="B1182" s="200"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1685</v>
      </c>
      <c r="F1182" t="s">
        <v>1272</v>
      </c>
      <c r="G1182" s="88" t="s">
        <v>1692</v>
      </c>
      <c r="H1182" s="15">
        <v>2101</v>
      </c>
      <c r="I1182" s="213" t="s">
        <v>43</v>
      </c>
      <c r="J1182" s="202"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05">
        <f>IF(ISBLANK(INDEX('Policy Characteristics'!F:F,MATCH($C1182,'Policy Characteristics'!$C:$C,0))),"",INDEX('Policy Characteristics'!F:F,MATCH($C1182,'Policy Characteristics'!$C:$C,0)))</f>
        <v>0</v>
      </c>
      <c r="M1182" s="205">
        <f>IF(ISBLANK(INDEX('Policy Characteristics'!G:G,MATCH($C1182,'Policy Characteristics'!$C:$C,0))),"",INDEX('Policy Characteristics'!G:G,MATCH($C1182,'Policy Characteristics'!$C:$C,0)))</f>
        <v>1</v>
      </c>
      <c r="N1182" s="205">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75">
      <c r="A1183" s="76" t="str">
        <f>IF(ISBLANK(INDEX('Policy Characteristics'!A:A,MATCH($C1183,'Policy Characteristics'!$C:$C,0))),"",INDEX('Policy Characteristics'!A:A,MATCH($C1183,'Policy Characteristics'!$C:$C,0)))</f>
        <v>Industry</v>
      </c>
      <c r="B1183" s="200"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1686</v>
      </c>
      <c r="F1183" t="s">
        <v>1272</v>
      </c>
      <c r="G1183" s="88" t="s">
        <v>1693</v>
      </c>
      <c r="H1183" s="15">
        <v>2102</v>
      </c>
      <c r="I1183" s="213" t="s">
        <v>43</v>
      </c>
      <c r="J1183" s="202"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05">
        <f>IF(ISBLANK(INDEX('Policy Characteristics'!F:F,MATCH($C1183,'Policy Characteristics'!$C:$C,0))),"",INDEX('Policy Characteristics'!F:F,MATCH($C1183,'Policy Characteristics'!$C:$C,0)))</f>
        <v>0</v>
      </c>
      <c r="M1183" s="205">
        <f>IF(ISBLANK(INDEX('Policy Characteristics'!G:G,MATCH($C1183,'Policy Characteristics'!$C:$C,0))),"",INDEX('Policy Characteristics'!G:G,MATCH($C1183,'Policy Characteristics'!$C:$C,0)))</f>
        <v>1</v>
      </c>
      <c r="N1183" s="205">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75">
      <c r="A1184" s="76" t="str">
        <f>IF(ISBLANK(INDEX('Policy Characteristics'!A:A,MATCH($C1184,'Policy Characteristics'!$C:$C,0))),"",INDEX('Policy Characteristics'!A:A,MATCH($C1184,'Policy Characteristics'!$C:$C,0)))</f>
        <v>Industry</v>
      </c>
      <c r="B1184" s="200"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1687</v>
      </c>
      <c r="F1184" t="s">
        <v>1272</v>
      </c>
      <c r="G1184" s="88" t="s">
        <v>1694</v>
      </c>
      <c r="H1184" s="15">
        <v>2103</v>
      </c>
      <c r="I1184" s="213" t="s">
        <v>43</v>
      </c>
      <c r="J1184" s="202"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05">
        <f>IF(ISBLANK(INDEX('Policy Characteristics'!F:F,MATCH($C1184,'Policy Characteristics'!$C:$C,0))),"",INDEX('Policy Characteristics'!F:F,MATCH($C1184,'Policy Characteristics'!$C:$C,0)))</f>
        <v>0</v>
      </c>
      <c r="M1184" s="205">
        <f>IF(ISBLANK(INDEX('Policy Characteristics'!G:G,MATCH($C1184,'Policy Characteristics'!$C:$C,0))),"",INDEX('Policy Characteristics'!G:G,MATCH($C1184,'Policy Characteristics'!$C:$C,0)))</f>
        <v>1</v>
      </c>
      <c r="N1184" s="205">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75">
      <c r="A1185" s="76" t="str">
        <f>IF(ISBLANK(INDEX('Policy Characteristics'!A:A,MATCH($C1185,'Policy Characteristics'!$C:$C,0))),"",INDEX('Policy Characteristics'!A:A,MATCH($C1185,'Policy Characteristics'!$C:$C,0)))</f>
        <v>Industry</v>
      </c>
      <c r="B1185" s="200"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1688</v>
      </c>
      <c r="F1185" t="s">
        <v>1272</v>
      </c>
      <c r="G1185" s="88" t="s">
        <v>1695</v>
      </c>
      <c r="H1185" s="15">
        <v>2104</v>
      </c>
      <c r="I1185" s="213" t="s">
        <v>44</v>
      </c>
      <c r="J1185" s="202"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05">
        <f>IF(ISBLANK(INDEX('Policy Characteristics'!F:F,MATCH($C1185,'Policy Characteristics'!$C:$C,0))),"",INDEX('Policy Characteristics'!F:F,MATCH($C1185,'Policy Characteristics'!$C:$C,0)))</f>
        <v>0</v>
      </c>
      <c r="M1185" s="205">
        <f>IF(ISBLANK(INDEX('Policy Characteristics'!G:G,MATCH($C1185,'Policy Characteristics'!$C:$C,0))),"",INDEX('Policy Characteristics'!G:G,MATCH($C1185,'Policy Characteristics'!$C:$C,0)))</f>
        <v>1</v>
      </c>
      <c r="N1185" s="205">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75">
      <c r="A1186" s="76" t="str">
        <f>IF(ISBLANK(INDEX('Policy Characteristics'!A:A,MATCH($C1186,'Policy Characteristics'!$C:$C,0))),"",INDEX('Policy Characteristics'!A:A,MATCH($C1186,'Policy Characteristics'!$C:$C,0)))</f>
        <v>Industry</v>
      </c>
      <c r="B1186" s="200"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1824</v>
      </c>
      <c r="F1186" t="s">
        <v>1272</v>
      </c>
      <c r="G1186" s="88" t="s">
        <v>1824</v>
      </c>
      <c r="H1186" s="15">
        <v>2105</v>
      </c>
      <c r="I1186" s="213" t="s">
        <v>43</v>
      </c>
      <c r="J1186" s="202"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05">
        <f>IF(ISBLANK(INDEX('Policy Characteristics'!F:F,MATCH($C1186,'Policy Characteristics'!$C:$C,0))),"",INDEX('Policy Characteristics'!F:F,MATCH($C1186,'Policy Characteristics'!$C:$C,0)))</f>
        <v>0</v>
      </c>
      <c r="M1186" s="205">
        <f>IF(ISBLANK(INDEX('Policy Characteristics'!G:G,MATCH($C1186,'Policy Characteristics'!$C:$C,0))),"",INDEX('Policy Characteristics'!G:G,MATCH($C1186,'Policy Characteristics'!$C:$C,0)))</f>
        <v>1</v>
      </c>
      <c r="N1186" s="205">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75">
      <c r="A1187" s="76" t="str">
        <f>IF(ISBLANK(INDEX('Policy Characteristics'!A:A,MATCH($C1187,'Policy Characteristics'!$C:$C,0))),"",INDEX('Policy Characteristics'!A:A,MATCH($C1187,'Policy Characteristics'!$C:$C,0)))</f>
        <v>Industry</v>
      </c>
      <c r="B1187" s="200"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1682</v>
      </c>
      <c r="F1187" t="s">
        <v>819</v>
      </c>
      <c r="G1187" s="88" t="s">
        <v>1689</v>
      </c>
      <c r="H1187" s="15">
        <v>2106</v>
      </c>
      <c r="I1187" s="213" t="s">
        <v>43</v>
      </c>
      <c r="J1187" s="202"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05">
        <f>IF(ISBLANK(INDEX('Policy Characteristics'!F:F,MATCH($C1187,'Policy Characteristics'!$C:$C,0))),"",INDEX('Policy Characteristics'!F:F,MATCH($C1187,'Policy Characteristics'!$C:$C,0)))</f>
        <v>0</v>
      </c>
      <c r="M1187" s="205">
        <f>IF(ISBLANK(INDEX('Policy Characteristics'!G:G,MATCH($C1187,'Policy Characteristics'!$C:$C,0))),"",INDEX('Policy Characteristics'!G:G,MATCH($C1187,'Policy Characteristics'!$C:$C,0)))</f>
        <v>1</v>
      </c>
      <c r="N1187" s="205">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75">
      <c r="A1188" s="76" t="str">
        <f>IF(ISBLANK(INDEX('Policy Characteristics'!A:A,MATCH($C1188,'Policy Characteristics'!$C:$C,0))),"",INDEX('Policy Characteristics'!A:A,MATCH($C1188,'Policy Characteristics'!$C:$C,0)))</f>
        <v>Industry</v>
      </c>
      <c r="B1188" s="200"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1683</v>
      </c>
      <c r="F1188" t="s">
        <v>819</v>
      </c>
      <c r="G1188" s="88" t="s">
        <v>1690</v>
      </c>
      <c r="H1188" s="15">
        <v>2107</v>
      </c>
      <c r="I1188" s="213" t="s">
        <v>43</v>
      </c>
      <c r="J1188" s="202"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05">
        <f>IF(ISBLANK(INDEX('Policy Characteristics'!F:F,MATCH($C1188,'Policy Characteristics'!$C:$C,0))),"",INDEX('Policy Characteristics'!F:F,MATCH($C1188,'Policy Characteristics'!$C:$C,0)))</f>
        <v>0</v>
      </c>
      <c r="M1188" s="205">
        <f>IF(ISBLANK(INDEX('Policy Characteristics'!G:G,MATCH($C1188,'Policy Characteristics'!$C:$C,0))),"",INDEX('Policy Characteristics'!G:G,MATCH($C1188,'Policy Characteristics'!$C:$C,0)))</f>
        <v>1</v>
      </c>
      <c r="N1188" s="205">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75">
      <c r="A1189" s="76" t="str">
        <f>IF(ISBLANK(INDEX('Policy Characteristics'!A:A,MATCH($C1189,'Policy Characteristics'!$C:$C,0))),"",INDEX('Policy Characteristics'!A:A,MATCH($C1189,'Policy Characteristics'!$C:$C,0)))</f>
        <v>Industry</v>
      </c>
      <c r="B1189" s="200"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1684</v>
      </c>
      <c r="F1189" t="s">
        <v>819</v>
      </c>
      <c r="G1189" s="88" t="s">
        <v>1691</v>
      </c>
      <c r="H1189" s="15">
        <v>2108</v>
      </c>
      <c r="I1189" s="213" t="s">
        <v>43</v>
      </c>
      <c r="J1189" s="202"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05">
        <f>IF(ISBLANK(INDEX('Policy Characteristics'!F:F,MATCH($C1189,'Policy Characteristics'!$C:$C,0))),"",INDEX('Policy Characteristics'!F:F,MATCH($C1189,'Policy Characteristics'!$C:$C,0)))</f>
        <v>0</v>
      </c>
      <c r="M1189" s="205">
        <f>IF(ISBLANK(INDEX('Policy Characteristics'!G:G,MATCH($C1189,'Policy Characteristics'!$C:$C,0))),"",INDEX('Policy Characteristics'!G:G,MATCH($C1189,'Policy Characteristics'!$C:$C,0)))</f>
        <v>1</v>
      </c>
      <c r="N1189" s="205">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75">
      <c r="A1190" s="76" t="str">
        <f>IF(ISBLANK(INDEX('Policy Characteristics'!A:A,MATCH($C1190,'Policy Characteristics'!$C:$C,0))),"",INDEX('Policy Characteristics'!A:A,MATCH($C1190,'Policy Characteristics'!$C:$C,0)))</f>
        <v>Industry</v>
      </c>
      <c r="B1190" s="200"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1685</v>
      </c>
      <c r="F1190" t="s">
        <v>819</v>
      </c>
      <c r="G1190" s="88" t="s">
        <v>1692</v>
      </c>
      <c r="H1190" s="15">
        <v>2109</v>
      </c>
      <c r="I1190" s="213" t="s">
        <v>43</v>
      </c>
      <c r="J1190" s="202"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05">
        <f>IF(ISBLANK(INDEX('Policy Characteristics'!F:F,MATCH($C1190,'Policy Characteristics'!$C:$C,0))),"",INDEX('Policy Characteristics'!F:F,MATCH($C1190,'Policy Characteristics'!$C:$C,0)))</f>
        <v>0</v>
      </c>
      <c r="M1190" s="205">
        <f>IF(ISBLANK(INDEX('Policy Characteristics'!G:G,MATCH($C1190,'Policy Characteristics'!$C:$C,0))),"",INDEX('Policy Characteristics'!G:G,MATCH($C1190,'Policy Characteristics'!$C:$C,0)))</f>
        <v>1</v>
      </c>
      <c r="N1190" s="205">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75">
      <c r="A1191" s="76" t="str">
        <f>IF(ISBLANK(INDEX('Policy Characteristics'!A:A,MATCH($C1191,'Policy Characteristics'!$C:$C,0))),"",INDEX('Policy Characteristics'!A:A,MATCH($C1191,'Policy Characteristics'!$C:$C,0)))</f>
        <v>Industry</v>
      </c>
      <c r="B1191" s="200"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1686</v>
      </c>
      <c r="F1191" t="s">
        <v>819</v>
      </c>
      <c r="G1191" s="88" t="s">
        <v>1693</v>
      </c>
      <c r="H1191" s="15">
        <v>2110</v>
      </c>
      <c r="I1191" s="213" t="s">
        <v>43</v>
      </c>
      <c r="J1191" s="202"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05">
        <f>IF(ISBLANK(INDEX('Policy Characteristics'!F:F,MATCH($C1191,'Policy Characteristics'!$C:$C,0))),"",INDEX('Policy Characteristics'!F:F,MATCH($C1191,'Policy Characteristics'!$C:$C,0)))</f>
        <v>0</v>
      </c>
      <c r="M1191" s="205">
        <f>IF(ISBLANK(INDEX('Policy Characteristics'!G:G,MATCH($C1191,'Policy Characteristics'!$C:$C,0))),"",INDEX('Policy Characteristics'!G:G,MATCH($C1191,'Policy Characteristics'!$C:$C,0)))</f>
        <v>1</v>
      </c>
      <c r="N1191" s="205">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75">
      <c r="A1192" s="76" t="str">
        <f>IF(ISBLANK(INDEX('Policy Characteristics'!A:A,MATCH($C1192,'Policy Characteristics'!$C:$C,0))),"",INDEX('Policy Characteristics'!A:A,MATCH($C1192,'Policy Characteristics'!$C:$C,0)))</f>
        <v>Industry</v>
      </c>
      <c r="B1192" s="200"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1687</v>
      </c>
      <c r="F1192" t="s">
        <v>819</v>
      </c>
      <c r="G1192" s="88" t="s">
        <v>1694</v>
      </c>
      <c r="H1192" s="15">
        <v>2111</v>
      </c>
      <c r="I1192" s="213" t="s">
        <v>43</v>
      </c>
      <c r="J1192" s="202"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05">
        <f>IF(ISBLANK(INDEX('Policy Characteristics'!F:F,MATCH($C1192,'Policy Characteristics'!$C:$C,0))),"",INDEX('Policy Characteristics'!F:F,MATCH($C1192,'Policy Characteristics'!$C:$C,0)))</f>
        <v>0</v>
      </c>
      <c r="M1192" s="205">
        <f>IF(ISBLANK(INDEX('Policy Characteristics'!G:G,MATCH($C1192,'Policy Characteristics'!$C:$C,0))),"",INDEX('Policy Characteristics'!G:G,MATCH($C1192,'Policy Characteristics'!$C:$C,0)))</f>
        <v>1</v>
      </c>
      <c r="N1192" s="205">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75">
      <c r="A1193" s="76" t="str">
        <f>IF(ISBLANK(INDEX('Policy Characteristics'!A:A,MATCH($C1193,'Policy Characteristics'!$C:$C,0))),"",INDEX('Policy Characteristics'!A:A,MATCH($C1193,'Policy Characteristics'!$C:$C,0)))</f>
        <v>Industry</v>
      </c>
      <c r="B1193" s="200"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1688</v>
      </c>
      <c r="F1193" t="s">
        <v>819</v>
      </c>
      <c r="G1193" s="88" t="s">
        <v>1695</v>
      </c>
      <c r="H1193" s="15">
        <v>2112</v>
      </c>
      <c r="I1193" s="213" t="s">
        <v>44</v>
      </c>
      <c r="J1193" s="202"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05">
        <f>IF(ISBLANK(INDEX('Policy Characteristics'!F:F,MATCH($C1193,'Policy Characteristics'!$C:$C,0))),"",INDEX('Policy Characteristics'!F:F,MATCH($C1193,'Policy Characteristics'!$C:$C,0)))</f>
        <v>0</v>
      </c>
      <c r="M1193" s="205">
        <f>IF(ISBLANK(INDEX('Policy Characteristics'!G:G,MATCH($C1193,'Policy Characteristics'!$C:$C,0))),"",INDEX('Policy Characteristics'!G:G,MATCH($C1193,'Policy Characteristics'!$C:$C,0)))</f>
        <v>1</v>
      </c>
      <c r="N1193" s="205">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75">
      <c r="A1194" s="76" t="str">
        <f>IF(ISBLANK(INDEX('Policy Characteristics'!A:A,MATCH($C1194,'Policy Characteristics'!$C:$C,0))),"",INDEX('Policy Characteristics'!A:A,MATCH($C1194,'Policy Characteristics'!$C:$C,0)))</f>
        <v>Industry</v>
      </c>
      <c r="B1194" s="200"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1824</v>
      </c>
      <c r="F1194" t="s">
        <v>819</v>
      </c>
      <c r="G1194" s="88" t="s">
        <v>1824</v>
      </c>
      <c r="H1194" s="15">
        <v>2113</v>
      </c>
      <c r="I1194" s="213" t="s">
        <v>43</v>
      </c>
      <c r="J1194" s="202"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05">
        <f>IF(ISBLANK(INDEX('Policy Characteristics'!F:F,MATCH($C1194,'Policy Characteristics'!$C:$C,0))),"",INDEX('Policy Characteristics'!F:F,MATCH($C1194,'Policy Characteristics'!$C:$C,0)))</f>
        <v>0</v>
      </c>
      <c r="M1194" s="205">
        <f>IF(ISBLANK(INDEX('Policy Characteristics'!G:G,MATCH($C1194,'Policy Characteristics'!$C:$C,0))),"",INDEX('Policy Characteristics'!G:G,MATCH($C1194,'Policy Characteristics'!$C:$C,0)))</f>
        <v>1</v>
      </c>
      <c r="N1194" s="205">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75">
      <c r="A1195" s="76" t="str">
        <f>IF(ISBLANK(INDEX('Policy Characteristics'!A:A,MATCH($C1195,'Policy Characteristics'!$C:$C,0))),"",INDEX('Policy Characteristics'!A:A,MATCH($C1195,'Policy Characteristics'!$C:$C,0)))</f>
        <v>Industry</v>
      </c>
      <c r="B1195" s="200"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1682</v>
      </c>
      <c r="F1195" t="s">
        <v>1273</v>
      </c>
      <c r="G1195" s="88" t="s">
        <v>1689</v>
      </c>
      <c r="H1195" s="15">
        <v>2114</v>
      </c>
      <c r="I1195" s="213" t="s">
        <v>43</v>
      </c>
      <c r="J1195" s="202"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05">
        <f>IF(ISBLANK(INDEX('Policy Characteristics'!F:F,MATCH($C1195,'Policy Characteristics'!$C:$C,0))),"",INDEX('Policy Characteristics'!F:F,MATCH($C1195,'Policy Characteristics'!$C:$C,0)))</f>
        <v>0</v>
      </c>
      <c r="M1195" s="205">
        <f>IF(ISBLANK(INDEX('Policy Characteristics'!G:G,MATCH($C1195,'Policy Characteristics'!$C:$C,0))),"",INDEX('Policy Characteristics'!G:G,MATCH($C1195,'Policy Characteristics'!$C:$C,0)))</f>
        <v>1</v>
      </c>
      <c r="N1195" s="205">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75">
      <c r="A1196" s="76" t="str">
        <f>IF(ISBLANK(INDEX('Policy Characteristics'!A:A,MATCH($C1196,'Policy Characteristics'!$C:$C,0))),"",INDEX('Policy Characteristics'!A:A,MATCH($C1196,'Policy Characteristics'!$C:$C,0)))</f>
        <v>Industry</v>
      </c>
      <c r="B1196" s="200"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1683</v>
      </c>
      <c r="F1196" t="s">
        <v>1273</v>
      </c>
      <c r="G1196" s="88" t="s">
        <v>1690</v>
      </c>
      <c r="H1196" s="15">
        <v>2115</v>
      </c>
      <c r="I1196" s="213" t="s">
        <v>43</v>
      </c>
      <c r="J1196" s="202"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05">
        <f>IF(ISBLANK(INDEX('Policy Characteristics'!F:F,MATCH($C1196,'Policy Characteristics'!$C:$C,0))),"",INDEX('Policy Characteristics'!F:F,MATCH($C1196,'Policy Characteristics'!$C:$C,0)))</f>
        <v>0</v>
      </c>
      <c r="M1196" s="205">
        <f>IF(ISBLANK(INDEX('Policy Characteristics'!G:G,MATCH($C1196,'Policy Characteristics'!$C:$C,0))),"",INDEX('Policy Characteristics'!G:G,MATCH($C1196,'Policy Characteristics'!$C:$C,0)))</f>
        <v>1</v>
      </c>
      <c r="N1196" s="205">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75">
      <c r="A1197" s="76" t="str">
        <f>IF(ISBLANK(INDEX('Policy Characteristics'!A:A,MATCH($C1197,'Policy Characteristics'!$C:$C,0))),"",INDEX('Policy Characteristics'!A:A,MATCH($C1197,'Policy Characteristics'!$C:$C,0)))</f>
        <v>Industry</v>
      </c>
      <c r="B1197" s="200"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1684</v>
      </c>
      <c r="F1197" t="s">
        <v>1273</v>
      </c>
      <c r="G1197" s="88" t="s">
        <v>1691</v>
      </c>
      <c r="H1197" s="15">
        <v>2116</v>
      </c>
      <c r="I1197" s="213" t="s">
        <v>43</v>
      </c>
      <c r="J1197" s="202"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05">
        <f>IF(ISBLANK(INDEX('Policy Characteristics'!F:F,MATCH($C1197,'Policy Characteristics'!$C:$C,0))),"",INDEX('Policy Characteristics'!F:F,MATCH($C1197,'Policy Characteristics'!$C:$C,0)))</f>
        <v>0</v>
      </c>
      <c r="M1197" s="205">
        <f>IF(ISBLANK(INDEX('Policy Characteristics'!G:G,MATCH($C1197,'Policy Characteristics'!$C:$C,0))),"",INDEX('Policy Characteristics'!G:G,MATCH($C1197,'Policy Characteristics'!$C:$C,0)))</f>
        <v>1</v>
      </c>
      <c r="N1197" s="205">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75">
      <c r="A1198" s="76" t="str">
        <f>IF(ISBLANK(INDEX('Policy Characteristics'!A:A,MATCH($C1198,'Policy Characteristics'!$C:$C,0))),"",INDEX('Policy Characteristics'!A:A,MATCH($C1198,'Policy Characteristics'!$C:$C,0)))</f>
        <v>Industry</v>
      </c>
      <c r="B1198" s="200"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1685</v>
      </c>
      <c r="F1198" t="s">
        <v>1273</v>
      </c>
      <c r="G1198" s="88" t="s">
        <v>1692</v>
      </c>
      <c r="H1198" s="15">
        <v>2117</v>
      </c>
      <c r="I1198" s="213" t="s">
        <v>43</v>
      </c>
      <c r="J1198" s="202"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05">
        <f>IF(ISBLANK(INDEX('Policy Characteristics'!F:F,MATCH($C1198,'Policy Characteristics'!$C:$C,0))),"",INDEX('Policy Characteristics'!F:F,MATCH($C1198,'Policy Characteristics'!$C:$C,0)))</f>
        <v>0</v>
      </c>
      <c r="M1198" s="205">
        <f>IF(ISBLANK(INDEX('Policy Characteristics'!G:G,MATCH($C1198,'Policy Characteristics'!$C:$C,0))),"",INDEX('Policy Characteristics'!G:G,MATCH($C1198,'Policy Characteristics'!$C:$C,0)))</f>
        <v>1</v>
      </c>
      <c r="N1198" s="205">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75">
      <c r="A1199" s="76" t="str">
        <f>IF(ISBLANK(INDEX('Policy Characteristics'!A:A,MATCH($C1199,'Policy Characteristics'!$C:$C,0))),"",INDEX('Policy Characteristics'!A:A,MATCH($C1199,'Policy Characteristics'!$C:$C,0)))</f>
        <v>Industry</v>
      </c>
      <c r="B1199" s="200"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1686</v>
      </c>
      <c r="F1199" t="s">
        <v>1273</v>
      </c>
      <c r="G1199" s="88" t="s">
        <v>1693</v>
      </c>
      <c r="H1199" s="15">
        <v>2118</v>
      </c>
      <c r="I1199" s="213" t="s">
        <v>44</v>
      </c>
      <c r="J1199" s="202"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05">
        <f>IF(ISBLANK(INDEX('Policy Characteristics'!F:F,MATCH($C1199,'Policy Characteristics'!$C:$C,0))),"",INDEX('Policy Characteristics'!F:F,MATCH($C1199,'Policy Characteristics'!$C:$C,0)))</f>
        <v>0</v>
      </c>
      <c r="M1199" s="205">
        <f>IF(ISBLANK(INDEX('Policy Characteristics'!G:G,MATCH($C1199,'Policy Characteristics'!$C:$C,0))),"",INDEX('Policy Characteristics'!G:G,MATCH($C1199,'Policy Characteristics'!$C:$C,0)))</f>
        <v>1</v>
      </c>
      <c r="N1199" s="205">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75">
      <c r="A1200" s="76" t="str">
        <f>IF(ISBLANK(INDEX('Policy Characteristics'!A:A,MATCH($C1200,'Policy Characteristics'!$C:$C,0))),"",INDEX('Policy Characteristics'!A:A,MATCH($C1200,'Policy Characteristics'!$C:$C,0)))</f>
        <v>Industry</v>
      </c>
      <c r="B1200" s="200"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1687</v>
      </c>
      <c r="F1200" t="s">
        <v>1273</v>
      </c>
      <c r="G1200" s="88" t="s">
        <v>1694</v>
      </c>
      <c r="H1200" s="15">
        <v>2119</v>
      </c>
      <c r="I1200" s="213" t="s">
        <v>44</v>
      </c>
      <c r="J1200" s="202"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05">
        <f>IF(ISBLANK(INDEX('Policy Characteristics'!F:F,MATCH($C1200,'Policy Characteristics'!$C:$C,0))),"",INDEX('Policy Characteristics'!F:F,MATCH($C1200,'Policy Characteristics'!$C:$C,0)))</f>
        <v>0</v>
      </c>
      <c r="M1200" s="205">
        <f>IF(ISBLANK(INDEX('Policy Characteristics'!G:G,MATCH($C1200,'Policy Characteristics'!$C:$C,0))),"",INDEX('Policy Characteristics'!G:G,MATCH($C1200,'Policy Characteristics'!$C:$C,0)))</f>
        <v>1</v>
      </c>
      <c r="N1200" s="205">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75">
      <c r="A1201" s="76" t="str">
        <f>IF(ISBLANK(INDEX('Policy Characteristics'!A:A,MATCH($C1201,'Policy Characteristics'!$C:$C,0))),"",INDEX('Policy Characteristics'!A:A,MATCH($C1201,'Policy Characteristics'!$C:$C,0)))</f>
        <v>Industry</v>
      </c>
      <c r="B1201" s="200"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1688</v>
      </c>
      <c r="F1201" t="s">
        <v>1273</v>
      </c>
      <c r="G1201" s="88" t="s">
        <v>1695</v>
      </c>
      <c r="H1201" s="15">
        <v>2120</v>
      </c>
      <c r="I1201" s="213" t="s">
        <v>44</v>
      </c>
      <c r="J1201" s="202"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05">
        <f>IF(ISBLANK(INDEX('Policy Characteristics'!F:F,MATCH($C1201,'Policy Characteristics'!$C:$C,0))),"",INDEX('Policy Characteristics'!F:F,MATCH($C1201,'Policy Characteristics'!$C:$C,0)))</f>
        <v>0</v>
      </c>
      <c r="M1201" s="205">
        <f>IF(ISBLANK(INDEX('Policy Characteristics'!G:G,MATCH($C1201,'Policy Characteristics'!$C:$C,0))),"",INDEX('Policy Characteristics'!G:G,MATCH($C1201,'Policy Characteristics'!$C:$C,0)))</f>
        <v>1</v>
      </c>
      <c r="N1201" s="205">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75">
      <c r="A1202" s="76" t="str">
        <f>IF(ISBLANK(INDEX('Policy Characteristics'!A:A,MATCH($C1202,'Policy Characteristics'!$C:$C,0))),"",INDEX('Policy Characteristics'!A:A,MATCH($C1202,'Policy Characteristics'!$C:$C,0)))</f>
        <v>Industry</v>
      </c>
      <c r="B1202" s="200"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1824</v>
      </c>
      <c r="F1202" t="s">
        <v>1273</v>
      </c>
      <c r="G1202" s="88" t="s">
        <v>1824</v>
      </c>
      <c r="H1202" s="15">
        <v>2121</v>
      </c>
      <c r="I1202" s="213" t="s">
        <v>44</v>
      </c>
      <c r="J1202" s="202"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05">
        <f>IF(ISBLANK(INDEX('Policy Characteristics'!F:F,MATCH($C1202,'Policy Characteristics'!$C:$C,0))),"",INDEX('Policy Characteristics'!F:F,MATCH($C1202,'Policy Characteristics'!$C:$C,0)))</f>
        <v>0</v>
      </c>
      <c r="M1202" s="205">
        <f>IF(ISBLANK(INDEX('Policy Characteristics'!G:G,MATCH($C1202,'Policy Characteristics'!$C:$C,0))),"",INDEX('Policy Characteristics'!G:G,MATCH($C1202,'Policy Characteristics'!$C:$C,0)))</f>
        <v>1</v>
      </c>
      <c r="N1202" s="205">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75">
      <c r="A1203" s="76" t="str">
        <f>IF(ISBLANK(INDEX('Policy Characteristics'!A:A,MATCH($C1203,'Policy Characteristics'!$C:$C,0))),"",INDEX('Policy Characteristics'!A:A,MATCH($C1203,'Policy Characteristics'!$C:$C,0)))</f>
        <v>Industry</v>
      </c>
      <c r="B1203" s="200"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1682</v>
      </c>
      <c r="F1203" t="s">
        <v>1274</v>
      </c>
      <c r="G1203" s="88" t="s">
        <v>1689</v>
      </c>
      <c r="H1203" s="15">
        <v>2122</v>
      </c>
      <c r="I1203" s="213" t="s">
        <v>44</v>
      </c>
      <c r="J1203" s="202"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05">
        <f>IF(ISBLANK(INDEX('Policy Characteristics'!F:F,MATCH($C1203,'Policy Characteristics'!$C:$C,0))),"",INDEX('Policy Characteristics'!F:F,MATCH($C1203,'Policy Characteristics'!$C:$C,0)))</f>
        <v>0</v>
      </c>
      <c r="M1203" s="205">
        <f>IF(ISBLANK(INDEX('Policy Characteristics'!G:G,MATCH($C1203,'Policy Characteristics'!$C:$C,0))),"",INDEX('Policy Characteristics'!G:G,MATCH($C1203,'Policy Characteristics'!$C:$C,0)))</f>
        <v>1</v>
      </c>
      <c r="N1203" s="205">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75">
      <c r="A1204" s="76" t="str">
        <f>IF(ISBLANK(INDEX('Policy Characteristics'!A:A,MATCH($C1204,'Policy Characteristics'!$C:$C,0))),"",INDEX('Policy Characteristics'!A:A,MATCH($C1204,'Policy Characteristics'!$C:$C,0)))</f>
        <v>Industry</v>
      </c>
      <c r="B1204" s="200"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1683</v>
      </c>
      <c r="F1204" t="s">
        <v>1274</v>
      </c>
      <c r="G1204" s="88" t="s">
        <v>1690</v>
      </c>
      <c r="H1204" s="15">
        <v>2123</v>
      </c>
      <c r="I1204" s="213" t="s">
        <v>44</v>
      </c>
      <c r="J1204" s="202"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05">
        <f>IF(ISBLANK(INDEX('Policy Characteristics'!F:F,MATCH($C1204,'Policy Characteristics'!$C:$C,0))),"",INDEX('Policy Characteristics'!F:F,MATCH($C1204,'Policy Characteristics'!$C:$C,0)))</f>
        <v>0</v>
      </c>
      <c r="M1204" s="205">
        <f>IF(ISBLANK(INDEX('Policy Characteristics'!G:G,MATCH($C1204,'Policy Characteristics'!$C:$C,0))),"",INDEX('Policy Characteristics'!G:G,MATCH($C1204,'Policy Characteristics'!$C:$C,0)))</f>
        <v>1</v>
      </c>
      <c r="N1204" s="205">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75">
      <c r="A1205" s="76" t="str">
        <f>IF(ISBLANK(INDEX('Policy Characteristics'!A:A,MATCH($C1205,'Policy Characteristics'!$C:$C,0))),"",INDEX('Policy Characteristics'!A:A,MATCH($C1205,'Policy Characteristics'!$C:$C,0)))</f>
        <v>Industry</v>
      </c>
      <c r="B1205" s="200"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1684</v>
      </c>
      <c r="F1205" t="s">
        <v>1274</v>
      </c>
      <c r="G1205" s="88" t="s">
        <v>1691</v>
      </c>
      <c r="H1205" s="15">
        <v>2124</v>
      </c>
      <c r="I1205" s="213" t="s">
        <v>44</v>
      </c>
      <c r="J1205" s="202"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05">
        <f>IF(ISBLANK(INDEX('Policy Characteristics'!F:F,MATCH($C1205,'Policy Characteristics'!$C:$C,0))),"",INDEX('Policy Characteristics'!F:F,MATCH($C1205,'Policy Characteristics'!$C:$C,0)))</f>
        <v>0</v>
      </c>
      <c r="M1205" s="205">
        <f>IF(ISBLANK(INDEX('Policy Characteristics'!G:G,MATCH($C1205,'Policy Characteristics'!$C:$C,0))),"",INDEX('Policy Characteristics'!G:G,MATCH($C1205,'Policy Characteristics'!$C:$C,0)))</f>
        <v>1</v>
      </c>
      <c r="N1205" s="205">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75">
      <c r="A1206" s="76" t="str">
        <f>IF(ISBLANK(INDEX('Policy Characteristics'!A:A,MATCH($C1206,'Policy Characteristics'!$C:$C,0))),"",INDEX('Policy Characteristics'!A:A,MATCH($C1206,'Policy Characteristics'!$C:$C,0)))</f>
        <v>Industry</v>
      </c>
      <c r="B1206" s="200"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1685</v>
      </c>
      <c r="F1206" t="s">
        <v>1274</v>
      </c>
      <c r="G1206" s="88" t="s">
        <v>1692</v>
      </c>
      <c r="H1206" s="15">
        <v>2125</v>
      </c>
      <c r="I1206" s="213" t="s">
        <v>43</v>
      </c>
      <c r="J1206" s="202"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05">
        <f>IF(ISBLANK(INDEX('Policy Characteristics'!F:F,MATCH($C1206,'Policy Characteristics'!$C:$C,0))),"",INDEX('Policy Characteristics'!F:F,MATCH($C1206,'Policy Characteristics'!$C:$C,0)))</f>
        <v>0</v>
      </c>
      <c r="M1206" s="205">
        <f>IF(ISBLANK(INDEX('Policy Characteristics'!G:G,MATCH($C1206,'Policy Characteristics'!$C:$C,0))),"",INDEX('Policy Characteristics'!G:G,MATCH($C1206,'Policy Characteristics'!$C:$C,0)))</f>
        <v>1</v>
      </c>
      <c r="N1206" s="205">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75">
      <c r="A1207" s="76" t="str">
        <f>IF(ISBLANK(INDEX('Policy Characteristics'!A:A,MATCH($C1207,'Policy Characteristics'!$C:$C,0))),"",INDEX('Policy Characteristics'!A:A,MATCH($C1207,'Policy Characteristics'!$C:$C,0)))</f>
        <v>Industry</v>
      </c>
      <c r="B1207" s="200"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1686</v>
      </c>
      <c r="F1207" t="s">
        <v>1274</v>
      </c>
      <c r="G1207" s="88" t="s">
        <v>1693</v>
      </c>
      <c r="H1207" s="15">
        <v>2126</v>
      </c>
      <c r="I1207" s="213" t="s">
        <v>44</v>
      </c>
      <c r="J1207" s="202"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05">
        <f>IF(ISBLANK(INDEX('Policy Characteristics'!F:F,MATCH($C1207,'Policy Characteristics'!$C:$C,0))),"",INDEX('Policy Characteristics'!F:F,MATCH($C1207,'Policy Characteristics'!$C:$C,0)))</f>
        <v>0</v>
      </c>
      <c r="M1207" s="205">
        <f>IF(ISBLANK(INDEX('Policy Characteristics'!G:G,MATCH($C1207,'Policy Characteristics'!$C:$C,0))),"",INDEX('Policy Characteristics'!G:G,MATCH($C1207,'Policy Characteristics'!$C:$C,0)))</f>
        <v>1</v>
      </c>
      <c r="N1207" s="205">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75">
      <c r="A1208" s="76" t="str">
        <f>IF(ISBLANK(INDEX('Policy Characteristics'!A:A,MATCH($C1208,'Policy Characteristics'!$C:$C,0))),"",INDEX('Policy Characteristics'!A:A,MATCH($C1208,'Policy Characteristics'!$C:$C,0)))</f>
        <v>Industry</v>
      </c>
      <c r="B1208" s="200"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1687</v>
      </c>
      <c r="F1208" t="s">
        <v>1274</v>
      </c>
      <c r="G1208" s="88" t="s">
        <v>1694</v>
      </c>
      <c r="H1208" s="15">
        <v>2127</v>
      </c>
      <c r="I1208" s="213" t="s">
        <v>43</v>
      </c>
      <c r="J1208" s="202"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05">
        <f>IF(ISBLANK(INDEX('Policy Characteristics'!F:F,MATCH($C1208,'Policy Characteristics'!$C:$C,0))),"",INDEX('Policy Characteristics'!F:F,MATCH($C1208,'Policy Characteristics'!$C:$C,0)))</f>
        <v>0</v>
      </c>
      <c r="M1208" s="205">
        <f>IF(ISBLANK(INDEX('Policy Characteristics'!G:G,MATCH($C1208,'Policy Characteristics'!$C:$C,0))),"",INDEX('Policy Characteristics'!G:G,MATCH($C1208,'Policy Characteristics'!$C:$C,0)))</f>
        <v>1</v>
      </c>
      <c r="N1208" s="205">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75">
      <c r="A1209" s="76" t="str">
        <f>IF(ISBLANK(INDEX('Policy Characteristics'!A:A,MATCH($C1209,'Policy Characteristics'!$C:$C,0))),"",INDEX('Policy Characteristics'!A:A,MATCH($C1209,'Policy Characteristics'!$C:$C,0)))</f>
        <v>Industry</v>
      </c>
      <c r="B1209" s="200"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1688</v>
      </c>
      <c r="F1209" t="s">
        <v>1274</v>
      </c>
      <c r="G1209" s="88" t="s">
        <v>1695</v>
      </c>
      <c r="H1209" s="15">
        <v>2128</v>
      </c>
      <c r="I1209" s="213" t="s">
        <v>44</v>
      </c>
      <c r="J1209" s="202"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05">
        <f>IF(ISBLANK(INDEX('Policy Characteristics'!F:F,MATCH($C1209,'Policy Characteristics'!$C:$C,0))),"",INDEX('Policy Characteristics'!F:F,MATCH($C1209,'Policy Characteristics'!$C:$C,0)))</f>
        <v>0</v>
      </c>
      <c r="M1209" s="205">
        <f>IF(ISBLANK(INDEX('Policy Characteristics'!G:G,MATCH($C1209,'Policy Characteristics'!$C:$C,0))),"",INDEX('Policy Characteristics'!G:G,MATCH($C1209,'Policy Characteristics'!$C:$C,0)))</f>
        <v>1</v>
      </c>
      <c r="N1209" s="205">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75">
      <c r="A1210" s="76" t="str">
        <f>IF(ISBLANK(INDEX('Policy Characteristics'!A:A,MATCH($C1210,'Policy Characteristics'!$C:$C,0))),"",INDEX('Policy Characteristics'!A:A,MATCH($C1210,'Policy Characteristics'!$C:$C,0)))</f>
        <v>Industry</v>
      </c>
      <c r="B1210" s="200"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1824</v>
      </c>
      <c r="F1210" t="s">
        <v>1274</v>
      </c>
      <c r="G1210" s="88" t="s">
        <v>1824</v>
      </c>
      <c r="H1210" s="15">
        <v>2129</v>
      </c>
      <c r="I1210" s="213" t="s">
        <v>44</v>
      </c>
      <c r="J1210" s="202"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05">
        <f>IF(ISBLANK(INDEX('Policy Characteristics'!F:F,MATCH($C1210,'Policy Characteristics'!$C:$C,0))),"",INDEX('Policy Characteristics'!F:F,MATCH($C1210,'Policy Characteristics'!$C:$C,0)))</f>
        <v>0</v>
      </c>
      <c r="M1210" s="205">
        <f>IF(ISBLANK(INDEX('Policy Characteristics'!G:G,MATCH($C1210,'Policy Characteristics'!$C:$C,0))),"",INDEX('Policy Characteristics'!G:G,MATCH($C1210,'Policy Characteristics'!$C:$C,0)))</f>
        <v>1</v>
      </c>
      <c r="N1210" s="205">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75">
      <c r="A1211" s="76" t="str">
        <f>IF(ISBLANK(INDEX('Policy Characteristics'!A:A,MATCH($C1211,'Policy Characteristics'!$C:$C,0))),"",INDEX('Policy Characteristics'!A:A,MATCH($C1211,'Policy Characteristics'!$C:$C,0)))</f>
        <v>Industry</v>
      </c>
      <c r="B1211" s="200"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1682</v>
      </c>
      <c r="F1211" t="s">
        <v>1275</v>
      </c>
      <c r="G1211" s="88" t="s">
        <v>1689</v>
      </c>
      <c r="H1211" s="15">
        <v>2130</v>
      </c>
      <c r="I1211" s="213" t="s">
        <v>43</v>
      </c>
      <c r="J1211" s="202"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05">
        <f>IF(ISBLANK(INDEX('Policy Characteristics'!F:F,MATCH($C1211,'Policy Characteristics'!$C:$C,0))),"",INDEX('Policy Characteristics'!F:F,MATCH($C1211,'Policy Characteristics'!$C:$C,0)))</f>
        <v>0</v>
      </c>
      <c r="M1211" s="205">
        <f>IF(ISBLANK(INDEX('Policy Characteristics'!G:G,MATCH($C1211,'Policy Characteristics'!$C:$C,0))),"",INDEX('Policy Characteristics'!G:G,MATCH($C1211,'Policy Characteristics'!$C:$C,0)))</f>
        <v>1</v>
      </c>
      <c r="N1211" s="205">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75">
      <c r="A1212" s="76" t="str">
        <f>IF(ISBLANK(INDEX('Policy Characteristics'!A:A,MATCH($C1212,'Policy Characteristics'!$C:$C,0))),"",INDEX('Policy Characteristics'!A:A,MATCH($C1212,'Policy Characteristics'!$C:$C,0)))</f>
        <v>Industry</v>
      </c>
      <c r="B1212" s="200"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1683</v>
      </c>
      <c r="F1212" t="s">
        <v>1275</v>
      </c>
      <c r="G1212" s="88" t="s">
        <v>1690</v>
      </c>
      <c r="H1212" s="15">
        <v>2131</v>
      </c>
      <c r="I1212" s="213" t="s">
        <v>43</v>
      </c>
      <c r="J1212" s="202"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05">
        <f>IF(ISBLANK(INDEX('Policy Characteristics'!F:F,MATCH($C1212,'Policy Characteristics'!$C:$C,0))),"",INDEX('Policy Characteristics'!F:F,MATCH($C1212,'Policy Characteristics'!$C:$C,0)))</f>
        <v>0</v>
      </c>
      <c r="M1212" s="205">
        <f>IF(ISBLANK(INDEX('Policy Characteristics'!G:G,MATCH($C1212,'Policy Characteristics'!$C:$C,0))),"",INDEX('Policy Characteristics'!G:G,MATCH($C1212,'Policy Characteristics'!$C:$C,0)))</f>
        <v>1</v>
      </c>
      <c r="N1212" s="205">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75">
      <c r="A1213" s="76" t="str">
        <f>IF(ISBLANK(INDEX('Policy Characteristics'!A:A,MATCH($C1213,'Policy Characteristics'!$C:$C,0))),"",INDEX('Policy Characteristics'!A:A,MATCH($C1213,'Policy Characteristics'!$C:$C,0)))</f>
        <v>Industry</v>
      </c>
      <c r="B1213" s="200"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1684</v>
      </c>
      <c r="F1213" t="s">
        <v>1275</v>
      </c>
      <c r="G1213" s="88" t="s">
        <v>1691</v>
      </c>
      <c r="H1213" s="15">
        <v>2132</v>
      </c>
      <c r="I1213" s="213" t="s">
        <v>43</v>
      </c>
      <c r="J1213" s="202"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05">
        <f>IF(ISBLANK(INDEX('Policy Characteristics'!F:F,MATCH($C1213,'Policy Characteristics'!$C:$C,0))),"",INDEX('Policy Characteristics'!F:F,MATCH($C1213,'Policy Characteristics'!$C:$C,0)))</f>
        <v>0</v>
      </c>
      <c r="M1213" s="205">
        <f>IF(ISBLANK(INDEX('Policy Characteristics'!G:G,MATCH($C1213,'Policy Characteristics'!$C:$C,0))),"",INDEX('Policy Characteristics'!G:G,MATCH($C1213,'Policy Characteristics'!$C:$C,0)))</f>
        <v>1</v>
      </c>
      <c r="N1213" s="205">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75">
      <c r="A1214" s="76" t="str">
        <f>IF(ISBLANK(INDEX('Policy Characteristics'!A:A,MATCH($C1214,'Policy Characteristics'!$C:$C,0))),"",INDEX('Policy Characteristics'!A:A,MATCH($C1214,'Policy Characteristics'!$C:$C,0)))</f>
        <v>Industry</v>
      </c>
      <c r="B1214" s="200"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1685</v>
      </c>
      <c r="F1214" t="s">
        <v>1275</v>
      </c>
      <c r="G1214" s="88" t="s">
        <v>1692</v>
      </c>
      <c r="H1214" s="15">
        <v>2133</v>
      </c>
      <c r="I1214" s="213" t="s">
        <v>43</v>
      </c>
      <c r="J1214" s="202"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05">
        <f>IF(ISBLANK(INDEX('Policy Characteristics'!F:F,MATCH($C1214,'Policy Characteristics'!$C:$C,0))),"",INDEX('Policy Characteristics'!F:F,MATCH($C1214,'Policy Characteristics'!$C:$C,0)))</f>
        <v>0</v>
      </c>
      <c r="M1214" s="205">
        <f>IF(ISBLANK(INDEX('Policy Characteristics'!G:G,MATCH($C1214,'Policy Characteristics'!$C:$C,0))),"",INDEX('Policy Characteristics'!G:G,MATCH($C1214,'Policy Characteristics'!$C:$C,0)))</f>
        <v>1</v>
      </c>
      <c r="N1214" s="205">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75">
      <c r="A1215" s="76" t="str">
        <f>IF(ISBLANK(INDEX('Policy Characteristics'!A:A,MATCH($C1215,'Policy Characteristics'!$C:$C,0))),"",INDEX('Policy Characteristics'!A:A,MATCH($C1215,'Policy Characteristics'!$C:$C,0)))</f>
        <v>Industry</v>
      </c>
      <c r="B1215" s="200"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1686</v>
      </c>
      <c r="F1215" t="s">
        <v>1275</v>
      </c>
      <c r="G1215" s="88" t="s">
        <v>1693</v>
      </c>
      <c r="H1215" s="15">
        <v>2134</v>
      </c>
      <c r="I1215" s="213" t="s">
        <v>43</v>
      </c>
      <c r="J1215" s="202"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05">
        <f>IF(ISBLANK(INDEX('Policy Characteristics'!F:F,MATCH($C1215,'Policy Characteristics'!$C:$C,0))),"",INDEX('Policy Characteristics'!F:F,MATCH($C1215,'Policy Characteristics'!$C:$C,0)))</f>
        <v>0</v>
      </c>
      <c r="M1215" s="205">
        <f>IF(ISBLANK(INDEX('Policy Characteristics'!G:G,MATCH($C1215,'Policy Characteristics'!$C:$C,0))),"",INDEX('Policy Characteristics'!G:G,MATCH($C1215,'Policy Characteristics'!$C:$C,0)))</f>
        <v>1</v>
      </c>
      <c r="N1215" s="205">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75">
      <c r="A1216" s="76" t="str">
        <f>IF(ISBLANK(INDEX('Policy Characteristics'!A:A,MATCH($C1216,'Policy Characteristics'!$C:$C,0))),"",INDEX('Policy Characteristics'!A:A,MATCH($C1216,'Policy Characteristics'!$C:$C,0)))</f>
        <v>Industry</v>
      </c>
      <c r="B1216" s="200"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1687</v>
      </c>
      <c r="F1216" t="s">
        <v>1275</v>
      </c>
      <c r="G1216" s="88" t="s">
        <v>1694</v>
      </c>
      <c r="H1216" s="15">
        <v>2135</v>
      </c>
      <c r="I1216" s="213" t="s">
        <v>43</v>
      </c>
      <c r="J1216" s="202"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05">
        <f>IF(ISBLANK(INDEX('Policy Characteristics'!F:F,MATCH($C1216,'Policy Characteristics'!$C:$C,0))),"",INDEX('Policy Characteristics'!F:F,MATCH($C1216,'Policy Characteristics'!$C:$C,0)))</f>
        <v>0</v>
      </c>
      <c r="M1216" s="205">
        <f>IF(ISBLANK(INDEX('Policy Characteristics'!G:G,MATCH($C1216,'Policy Characteristics'!$C:$C,0))),"",INDEX('Policy Characteristics'!G:G,MATCH($C1216,'Policy Characteristics'!$C:$C,0)))</f>
        <v>1</v>
      </c>
      <c r="N1216" s="205">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75">
      <c r="A1217" s="76" t="str">
        <f>IF(ISBLANK(INDEX('Policy Characteristics'!A:A,MATCH($C1217,'Policy Characteristics'!$C:$C,0))),"",INDEX('Policy Characteristics'!A:A,MATCH($C1217,'Policy Characteristics'!$C:$C,0)))</f>
        <v>Industry</v>
      </c>
      <c r="B1217" s="200"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1688</v>
      </c>
      <c r="F1217" t="s">
        <v>1275</v>
      </c>
      <c r="G1217" s="88" t="s">
        <v>1695</v>
      </c>
      <c r="H1217" s="15">
        <v>2136</v>
      </c>
      <c r="I1217" s="213" t="s">
        <v>44</v>
      </c>
      <c r="J1217" s="202"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05">
        <f>IF(ISBLANK(INDEX('Policy Characteristics'!F:F,MATCH($C1217,'Policy Characteristics'!$C:$C,0))),"",INDEX('Policy Characteristics'!F:F,MATCH($C1217,'Policy Characteristics'!$C:$C,0)))</f>
        <v>0</v>
      </c>
      <c r="M1217" s="205">
        <f>IF(ISBLANK(INDEX('Policy Characteristics'!G:G,MATCH($C1217,'Policy Characteristics'!$C:$C,0))),"",INDEX('Policy Characteristics'!G:G,MATCH($C1217,'Policy Characteristics'!$C:$C,0)))</f>
        <v>1</v>
      </c>
      <c r="N1217" s="205">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75">
      <c r="A1218" s="76" t="str">
        <f>IF(ISBLANK(INDEX('Policy Characteristics'!A:A,MATCH($C1218,'Policy Characteristics'!$C:$C,0))),"",INDEX('Policy Characteristics'!A:A,MATCH($C1218,'Policy Characteristics'!$C:$C,0)))</f>
        <v>Industry</v>
      </c>
      <c r="B1218" s="200"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1824</v>
      </c>
      <c r="F1218" t="s">
        <v>1275</v>
      </c>
      <c r="G1218" s="88" t="s">
        <v>1824</v>
      </c>
      <c r="H1218" s="15">
        <v>2137</v>
      </c>
      <c r="I1218" s="213" t="s">
        <v>44</v>
      </c>
      <c r="J1218" s="202"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05">
        <f>IF(ISBLANK(INDEX('Policy Characteristics'!F:F,MATCH($C1218,'Policy Characteristics'!$C:$C,0))),"",INDEX('Policy Characteristics'!F:F,MATCH($C1218,'Policy Characteristics'!$C:$C,0)))</f>
        <v>0</v>
      </c>
      <c r="M1218" s="205">
        <f>IF(ISBLANK(INDEX('Policy Characteristics'!G:G,MATCH($C1218,'Policy Characteristics'!$C:$C,0))),"",INDEX('Policy Characteristics'!G:G,MATCH($C1218,'Policy Characteristics'!$C:$C,0)))</f>
        <v>1</v>
      </c>
      <c r="N1218" s="205">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75">
      <c r="A1219" s="76" t="str">
        <f>IF(ISBLANK(INDEX('Policy Characteristics'!A:A,MATCH($C1219,'Policy Characteristics'!$C:$C,0))),"",INDEX('Policy Characteristics'!A:A,MATCH($C1219,'Policy Characteristics'!$C:$C,0)))</f>
        <v>Industry</v>
      </c>
      <c r="B1219" s="200"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1682</v>
      </c>
      <c r="F1219" t="s">
        <v>820</v>
      </c>
      <c r="G1219" s="88" t="s">
        <v>1689</v>
      </c>
      <c r="H1219" s="15">
        <v>2138</v>
      </c>
      <c r="I1219" s="213" t="s">
        <v>43</v>
      </c>
      <c r="J1219" s="202"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05">
        <f>IF(ISBLANK(INDEX('Policy Characteristics'!F:F,MATCH($C1219,'Policy Characteristics'!$C:$C,0))),"",INDEX('Policy Characteristics'!F:F,MATCH($C1219,'Policy Characteristics'!$C:$C,0)))</f>
        <v>0</v>
      </c>
      <c r="M1219" s="205">
        <f>IF(ISBLANK(INDEX('Policy Characteristics'!G:G,MATCH($C1219,'Policy Characteristics'!$C:$C,0))),"",INDEX('Policy Characteristics'!G:G,MATCH($C1219,'Policy Characteristics'!$C:$C,0)))</f>
        <v>1</v>
      </c>
      <c r="N1219" s="205">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75">
      <c r="A1220" s="76" t="str">
        <f>IF(ISBLANK(INDEX('Policy Characteristics'!A:A,MATCH($C1220,'Policy Characteristics'!$C:$C,0))),"",INDEX('Policy Characteristics'!A:A,MATCH($C1220,'Policy Characteristics'!$C:$C,0)))</f>
        <v>Industry</v>
      </c>
      <c r="B1220" s="200"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1683</v>
      </c>
      <c r="F1220" t="s">
        <v>820</v>
      </c>
      <c r="G1220" s="88" t="s">
        <v>1690</v>
      </c>
      <c r="H1220" s="15">
        <v>2139</v>
      </c>
      <c r="I1220" s="213" t="s">
        <v>43</v>
      </c>
      <c r="J1220" s="202"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05">
        <f>IF(ISBLANK(INDEX('Policy Characteristics'!F:F,MATCH($C1220,'Policy Characteristics'!$C:$C,0))),"",INDEX('Policy Characteristics'!F:F,MATCH($C1220,'Policy Characteristics'!$C:$C,0)))</f>
        <v>0</v>
      </c>
      <c r="M1220" s="205">
        <f>IF(ISBLANK(INDEX('Policy Characteristics'!G:G,MATCH($C1220,'Policy Characteristics'!$C:$C,0))),"",INDEX('Policy Characteristics'!G:G,MATCH($C1220,'Policy Characteristics'!$C:$C,0)))</f>
        <v>1</v>
      </c>
      <c r="N1220" s="205">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75">
      <c r="A1221" s="76" t="str">
        <f>IF(ISBLANK(INDEX('Policy Characteristics'!A:A,MATCH($C1221,'Policy Characteristics'!$C:$C,0))),"",INDEX('Policy Characteristics'!A:A,MATCH($C1221,'Policy Characteristics'!$C:$C,0)))</f>
        <v>Industry</v>
      </c>
      <c r="B1221" s="200"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1684</v>
      </c>
      <c r="F1221" t="s">
        <v>820</v>
      </c>
      <c r="G1221" s="88" t="s">
        <v>1691</v>
      </c>
      <c r="H1221" s="15">
        <v>2140</v>
      </c>
      <c r="I1221" s="213" t="s">
        <v>43</v>
      </c>
      <c r="J1221" s="202"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05">
        <f>IF(ISBLANK(INDEX('Policy Characteristics'!F:F,MATCH($C1221,'Policy Characteristics'!$C:$C,0))),"",INDEX('Policy Characteristics'!F:F,MATCH($C1221,'Policy Characteristics'!$C:$C,0)))</f>
        <v>0</v>
      </c>
      <c r="M1221" s="205">
        <f>IF(ISBLANK(INDEX('Policy Characteristics'!G:G,MATCH($C1221,'Policy Characteristics'!$C:$C,0))),"",INDEX('Policy Characteristics'!G:G,MATCH($C1221,'Policy Characteristics'!$C:$C,0)))</f>
        <v>1</v>
      </c>
      <c r="N1221" s="205">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75">
      <c r="A1222" s="76" t="str">
        <f>IF(ISBLANK(INDEX('Policy Characteristics'!A:A,MATCH($C1222,'Policy Characteristics'!$C:$C,0))),"",INDEX('Policy Characteristics'!A:A,MATCH($C1222,'Policy Characteristics'!$C:$C,0)))</f>
        <v>Industry</v>
      </c>
      <c r="B1222" s="200"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1685</v>
      </c>
      <c r="F1222" t="s">
        <v>820</v>
      </c>
      <c r="G1222" s="88" t="s">
        <v>1692</v>
      </c>
      <c r="H1222" s="15">
        <v>2141</v>
      </c>
      <c r="I1222" s="213" t="s">
        <v>43</v>
      </c>
      <c r="J1222" s="202"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05">
        <f>IF(ISBLANK(INDEX('Policy Characteristics'!F:F,MATCH($C1222,'Policy Characteristics'!$C:$C,0))),"",INDEX('Policy Characteristics'!F:F,MATCH($C1222,'Policy Characteristics'!$C:$C,0)))</f>
        <v>0</v>
      </c>
      <c r="M1222" s="205">
        <f>IF(ISBLANK(INDEX('Policy Characteristics'!G:G,MATCH($C1222,'Policy Characteristics'!$C:$C,0))),"",INDEX('Policy Characteristics'!G:G,MATCH($C1222,'Policy Characteristics'!$C:$C,0)))</f>
        <v>1</v>
      </c>
      <c r="N1222" s="205">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75">
      <c r="A1223" s="76" t="str">
        <f>IF(ISBLANK(INDEX('Policy Characteristics'!A:A,MATCH($C1223,'Policy Characteristics'!$C:$C,0))),"",INDEX('Policy Characteristics'!A:A,MATCH($C1223,'Policy Characteristics'!$C:$C,0)))</f>
        <v>Industry</v>
      </c>
      <c r="B1223" s="200"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1686</v>
      </c>
      <c r="F1223" t="s">
        <v>820</v>
      </c>
      <c r="G1223" s="88" t="s">
        <v>1693</v>
      </c>
      <c r="H1223" s="15">
        <v>2142</v>
      </c>
      <c r="I1223" s="213" t="s">
        <v>43</v>
      </c>
      <c r="J1223" s="202"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05">
        <f>IF(ISBLANK(INDEX('Policy Characteristics'!F:F,MATCH($C1223,'Policy Characteristics'!$C:$C,0))),"",INDEX('Policy Characteristics'!F:F,MATCH($C1223,'Policy Characteristics'!$C:$C,0)))</f>
        <v>0</v>
      </c>
      <c r="M1223" s="205">
        <f>IF(ISBLANK(INDEX('Policy Characteristics'!G:G,MATCH($C1223,'Policy Characteristics'!$C:$C,0))),"",INDEX('Policy Characteristics'!G:G,MATCH($C1223,'Policy Characteristics'!$C:$C,0)))</f>
        <v>1</v>
      </c>
      <c r="N1223" s="205">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75">
      <c r="A1224" s="76" t="str">
        <f>IF(ISBLANK(INDEX('Policy Characteristics'!A:A,MATCH($C1224,'Policy Characteristics'!$C:$C,0))),"",INDEX('Policy Characteristics'!A:A,MATCH($C1224,'Policy Characteristics'!$C:$C,0)))</f>
        <v>Industry</v>
      </c>
      <c r="B1224" s="200"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1687</v>
      </c>
      <c r="F1224" t="s">
        <v>820</v>
      </c>
      <c r="G1224" s="88" t="s">
        <v>1694</v>
      </c>
      <c r="H1224" s="15">
        <v>2143</v>
      </c>
      <c r="I1224" s="213" t="s">
        <v>43</v>
      </c>
      <c r="J1224" s="202"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05">
        <f>IF(ISBLANK(INDEX('Policy Characteristics'!F:F,MATCH($C1224,'Policy Characteristics'!$C:$C,0))),"",INDEX('Policy Characteristics'!F:F,MATCH($C1224,'Policy Characteristics'!$C:$C,0)))</f>
        <v>0</v>
      </c>
      <c r="M1224" s="205">
        <f>IF(ISBLANK(INDEX('Policy Characteristics'!G:G,MATCH($C1224,'Policy Characteristics'!$C:$C,0))),"",INDEX('Policy Characteristics'!G:G,MATCH($C1224,'Policy Characteristics'!$C:$C,0)))</f>
        <v>1</v>
      </c>
      <c r="N1224" s="205">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75">
      <c r="A1225" s="76" t="str">
        <f>IF(ISBLANK(INDEX('Policy Characteristics'!A:A,MATCH($C1225,'Policy Characteristics'!$C:$C,0))),"",INDEX('Policy Characteristics'!A:A,MATCH($C1225,'Policy Characteristics'!$C:$C,0)))</f>
        <v>Industry</v>
      </c>
      <c r="B1225" s="200"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1688</v>
      </c>
      <c r="F1225" t="s">
        <v>820</v>
      </c>
      <c r="G1225" s="88" t="s">
        <v>1695</v>
      </c>
      <c r="H1225" s="15">
        <v>2144</v>
      </c>
      <c r="I1225" s="213" t="s">
        <v>44</v>
      </c>
      <c r="J1225" s="202"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05">
        <f>IF(ISBLANK(INDEX('Policy Characteristics'!F:F,MATCH($C1225,'Policy Characteristics'!$C:$C,0))),"",INDEX('Policy Characteristics'!F:F,MATCH($C1225,'Policy Characteristics'!$C:$C,0)))</f>
        <v>0</v>
      </c>
      <c r="M1225" s="205">
        <f>IF(ISBLANK(INDEX('Policy Characteristics'!G:G,MATCH($C1225,'Policy Characteristics'!$C:$C,0))),"",INDEX('Policy Characteristics'!G:G,MATCH($C1225,'Policy Characteristics'!$C:$C,0)))</f>
        <v>1</v>
      </c>
      <c r="N1225" s="205">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75">
      <c r="A1226" s="76" t="str">
        <f>IF(ISBLANK(INDEX('Policy Characteristics'!A:A,MATCH($C1226,'Policy Characteristics'!$C:$C,0))),"",INDEX('Policy Characteristics'!A:A,MATCH($C1226,'Policy Characteristics'!$C:$C,0)))</f>
        <v>Industry</v>
      </c>
      <c r="B1226" s="200"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1824</v>
      </c>
      <c r="F1226" t="s">
        <v>820</v>
      </c>
      <c r="G1226" s="88" t="s">
        <v>1824</v>
      </c>
      <c r="H1226" s="15">
        <v>2145</v>
      </c>
      <c r="I1226" s="213" t="s">
        <v>43</v>
      </c>
      <c r="J1226" s="202"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05">
        <f>IF(ISBLANK(INDEX('Policy Characteristics'!F:F,MATCH($C1226,'Policy Characteristics'!$C:$C,0))),"",INDEX('Policy Characteristics'!F:F,MATCH($C1226,'Policy Characteristics'!$C:$C,0)))</f>
        <v>0</v>
      </c>
      <c r="M1226" s="205">
        <f>IF(ISBLANK(INDEX('Policy Characteristics'!G:G,MATCH($C1226,'Policy Characteristics'!$C:$C,0))),"",INDEX('Policy Characteristics'!G:G,MATCH($C1226,'Policy Characteristics'!$C:$C,0)))</f>
        <v>1</v>
      </c>
      <c r="N1226" s="205">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75">
      <c r="A1227" s="76" t="str">
        <f>IF(ISBLANK(INDEX('Policy Characteristics'!A:A,MATCH($C1227,'Policy Characteristics'!$C:$C,0))),"",INDEX('Policy Characteristics'!A:A,MATCH($C1227,'Policy Characteristics'!$C:$C,0)))</f>
        <v>Industry</v>
      </c>
      <c r="B1227" s="200"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1682</v>
      </c>
      <c r="F1227" t="s">
        <v>1276</v>
      </c>
      <c r="G1227" s="88" t="s">
        <v>1689</v>
      </c>
      <c r="H1227" s="15">
        <v>2146</v>
      </c>
      <c r="I1227" s="213" t="s">
        <v>43</v>
      </c>
      <c r="J1227" s="202"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05">
        <f>IF(ISBLANK(INDEX('Policy Characteristics'!F:F,MATCH($C1227,'Policy Characteristics'!$C:$C,0))),"",INDEX('Policy Characteristics'!F:F,MATCH($C1227,'Policy Characteristics'!$C:$C,0)))</f>
        <v>0</v>
      </c>
      <c r="M1227" s="205">
        <f>IF(ISBLANK(INDEX('Policy Characteristics'!G:G,MATCH($C1227,'Policy Characteristics'!$C:$C,0))),"",INDEX('Policy Characteristics'!G:G,MATCH($C1227,'Policy Characteristics'!$C:$C,0)))</f>
        <v>1</v>
      </c>
      <c r="N1227" s="205">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75">
      <c r="A1228" s="76" t="str">
        <f>IF(ISBLANK(INDEX('Policy Characteristics'!A:A,MATCH($C1228,'Policy Characteristics'!$C:$C,0))),"",INDEX('Policy Characteristics'!A:A,MATCH($C1228,'Policy Characteristics'!$C:$C,0)))</f>
        <v>Industry</v>
      </c>
      <c r="B1228" s="200"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1683</v>
      </c>
      <c r="F1228" t="s">
        <v>1276</v>
      </c>
      <c r="G1228" s="88" t="s">
        <v>1690</v>
      </c>
      <c r="H1228" s="15">
        <v>2147</v>
      </c>
      <c r="I1228" s="213" t="s">
        <v>43</v>
      </c>
      <c r="J1228" s="202"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05">
        <f>IF(ISBLANK(INDEX('Policy Characteristics'!F:F,MATCH($C1228,'Policy Characteristics'!$C:$C,0))),"",INDEX('Policy Characteristics'!F:F,MATCH($C1228,'Policy Characteristics'!$C:$C,0)))</f>
        <v>0</v>
      </c>
      <c r="M1228" s="205">
        <f>IF(ISBLANK(INDEX('Policy Characteristics'!G:G,MATCH($C1228,'Policy Characteristics'!$C:$C,0))),"",INDEX('Policy Characteristics'!G:G,MATCH($C1228,'Policy Characteristics'!$C:$C,0)))</f>
        <v>1</v>
      </c>
      <c r="N1228" s="205">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75">
      <c r="A1229" s="76" t="str">
        <f>IF(ISBLANK(INDEX('Policy Characteristics'!A:A,MATCH($C1229,'Policy Characteristics'!$C:$C,0))),"",INDEX('Policy Characteristics'!A:A,MATCH($C1229,'Policy Characteristics'!$C:$C,0)))</f>
        <v>Industry</v>
      </c>
      <c r="B1229" s="200"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1684</v>
      </c>
      <c r="F1229" t="s">
        <v>1276</v>
      </c>
      <c r="G1229" s="88" t="s">
        <v>1691</v>
      </c>
      <c r="H1229" s="15">
        <v>2148</v>
      </c>
      <c r="I1229" s="213" t="s">
        <v>43</v>
      </c>
      <c r="J1229" s="202"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05">
        <f>IF(ISBLANK(INDEX('Policy Characteristics'!F:F,MATCH($C1229,'Policy Characteristics'!$C:$C,0))),"",INDEX('Policy Characteristics'!F:F,MATCH($C1229,'Policy Characteristics'!$C:$C,0)))</f>
        <v>0</v>
      </c>
      <c r="M1229" s="205">
        <f>IF(ISBLANK(INDEX('Policy Characteristics'!G:G,MATCH($C1229,'Policy Characteristics'!$C:$C,0))),"",INDEX('Policy Characteristics'!G:G,MATCH($C1229,'Policy Characteristics'!$C:$C,0)))</f>
        <v>1</v>
      </c>
      <c r="N1229" s="205">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75">
      <c r="A1230" s="76" t="str">
        <f>IF(ISBLANK(INDEX('Policy Characteristics'!A:A,MATCH($C1230,'Policy Characteristics'!$C:$C,0))),"",INDEX('Policy Characteristics'!A:A,MATCH($C1230,'Policy Characteristics'!$C:$C,0)))</f>
        <v>Industry</v>
      </c>
      <c r="B1230" s="200"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1685</v>
      </c>
      <c r="F1230" t="s">
        <v>1276</v>
      </c>
      <c r="G1230" s="88" t="s">
        <v>1692</v>
      </c>
      <c r="H1230" s="15">
        <v>2149</v>
      </c>
      <c r="I1230" s="213" t="s">
        <v>43</v>
      </c>
      <c r="J1230" s="202"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05">
        <f>IF(ISBLANK(INDEX('Policy Characteristics'!F:F,MATCH($C1230,'Policy Characteristics'!$C:$C,0))),"",INDEX('Policy Characteristics'!F:F,MATCH($C1230,'Policy Characteristics'!$C:$C,0)))</f>
        <v>0</v>
      </c>
      <c r="M1230" s="205">
        <f>IF(ISBLANK(INDEX('Policy Characteristics'!G:G,MATCH($C1230,'Policy Characteristics'!$C:$C,0))),"",INDEX('Policy Characteristics'!G:G,MATCH($C1230,'Policy Characteristics'!$C:$C,0)))</f>
        <v>1</v>
      </c>
      <c r="N1230" s="205">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75">
      <c r="A1231" s="76" t="str">
        <f>IF(ISBLANK(INDEX('Policy Characteristics'!A:A,MATCH($C1231,'Policy Characteristics'!$C:$C,0))),"",INDEX('Policy Characteristics'!A:A,MATCH($C1231,'Policy Characteristics'!$C:$C,0)))</f>
        <v>Industry</v>
      </c>
      <c r="B1231" s="200"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1686</v>
      </c>
      <c r="F1231" t="s">
        <v>1276</v>
      </c>
      <c r="G1231" s="88" t="s">
        <v>1693</v>
      </c>
      <c r="H1231" s="15">
        <v>2150</v>
      </c>
      <c r="I1231" s="213" t="s">
        <v>44</v>
      </c>
      <c r="J1231" s="202"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05">
        <f>IF(ISBLANK(INDEX('Policy Characteristics'!F:F,MATCH($C1231,'Policy Characteristics'!$C:$C,0))),"",INDEX('Policy Characteristics'!F:F,MATCH($C1231,'Policy Characteristics'!$C:$C,0)))</f>
        <v>0</v>
      </c>
      <c r="M1231" s="205">
        <f>IF(ISBLANK(INDEX('Policy Characteristics'!G:G,MATCH($C1231,'Policy Characteristics'!$C:$C,0))),"",INDEX('Policy Characteristics'!G:G,MATCH($C1231,'Policy Characteristics'!$C:$C,0)))</f>
        <v>1</v>
      </c>
      <c r="N1231" s="205">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75">
      <c r="A1232" s="76" t="str">
        <f>IF(ISBLANK(INDEX('Policy Characteristics'!A:A,MATCH($C1232,'Policy Characteristics'!$C:$C,0))),"",INDEX('Policy Characteristics'!A:A,MATCH($C1232,'Policy Characteristics'!$C:$C,0)))</f>
        <v>Industry</v>
      </c>
      <c r="B1232" s="200"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1687</v>
      </c>
      <c r="F1232" t="s">
        <v>1276</v>
      </c>
      <c r="G1232" s="88" t="s">
        <v>1694</v>
      </c>
      <c r="H1232" s="15">
        <v>2151</v>
      </c>
      <c r="I1232" s="213" t="s">
        <v>44</v>
      </c>
      <c r="J1232" s="202"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05">
        <f>IF(ISBLANK(INDEX('Policy Characteristics'!F:F,MATCH($C1232,'Policy Characteristics'!$C:$C,0))),"",INDEX('Policy Characteristics'!F:F,MATCH($C1232,'Policy Characteristics'!$C:$C,0)))</f>
        <v>0</v>
      </c>
      <c r="M1232" s="205">
        <f>IF(ISBLANK(INDEX('Policy Characteristics'!G:G,MATCH($C1232,'Policy Characteristics'!$C:$C,0))),"",INDEX('Policy Characteristics'!G:G,MATCH($C1232,'Policy Characteristics'!$C:$C,0)))</f>
        <v>1</v>
      </c>
      <c r="N1232" s="205">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75">
      <c r="A1233" s="76" t="str">
        <f>IF(ISBLANK(INDEX('Policy Characteristics'!A:A,MATCH($C1233,'Policy Characteristics'!$C:$C,0))),"",INDEX('Policy Characteristics'!A:A,MATCH($C1233,'Policy Characteristics'!$C:$C,0)))</f>
        <v>Industry</v>
      </c>
      <c r="B1233" s="200"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1688</v>
      </c>
      <c r="F1233" t="s">
        <v>1276</v>
      </c>
      <c r="G1233" s="88" t="s">
        <v>1695</v>
      </c>
      <c r="H1233" s="15">
        <v>2152</v>
      </c>
      <c r="I1233" s="213" t="s">
        <v>44</v>
      </c>
      <c r="J1233" s="202"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05">
        <f>IF(ISBLANK(INDEX('Policy Characteristics'!F:F,MATCH($C1233,'Policy Characteristics'!$C:$C,0))),"",INDEX('Policy Characteristics'!F:F,MATCH($C1233,'Policy Characteristics'!$C:$C,0)))</f>
        <v>0</v>
      </c>
      <c r="M1233" s="205">
        <f>IF(ISBLANK(INDEX('Policy Characteristics'!G:G,MATCH($C1233,'Policy Characteristics'!$C:$C,0))),"",INDEX('Policy Characteristics'!G:G,MATCH($C1233,'Policy Characteristics'!$C:$C,0)))</f>
        <v>1</v>
      </c>
      <c r="N1233" s="205">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75">
      <c r="A1234" s="76" t="str">
        <f>IF(ISBLANK(INDEX('Policy Characteristics'!A:A,MATCH($C1234,'Policy Characteristics'!$C:$C,0))),"",INDEX('Policy Characteristics'!A:A,MATCH($C1234,'Policy Characteristics'!$C:$C,0)))</f>
        <v>Industry</v>
      </c>
      <c r="B1234" s="200"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1824</v>
      </c>
      <c r="F1234" t="s">
        <v>1276</v>
      </c>
      <c r="G1234" s="88" t="s">
        <v>1824</v>
      </c>
      <c r="H1234" s="15">
        <v>2153</v>
      </c>
      <c r="I1234" s="213" t="s">
        <v>44</v>
      </c>
      <c r="J1234" s="202"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05">
        <f>IF(ISBLANK(INDEX('Policy Characteristics'!F:F,MATCH($C1234,'Policy Characteristics'!$C:$C,0))),"",INDEX('Policy Characteristics'!F:F,MATCH($C1234,'Policy Characteristics'!$C:$C,0)))</f>
        <v>0</v>
      </c>
      <c r="M1234" s="205">
        <f>IF(ISBLANK(INDEX('Policy Characteristics'!G:G,MATCH($C1234,'Policy Characteristics'!$C:$C,0))),"",INDEX('Policy Characteristics'!G:G,MATCH($C1234,'Policy Characteristics'!$C:$C,0)))</f>
        <v>1</v>
      </c>
      <c r="N1234" s="205">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75">
      <c r="A1235" s="76" t="str">
        <f>IF(ISBLANK(INDEX('Policy Characteristics'!A:A,MATCH($C1235,'Policy Characteristics'!$C:$C,0))),"",INDEX('Policy Characteristics'!A:A,MATCH($C1235,'Policy Characteristics'!$C:$C,0)))</f>
        <v>Industry</v>
      </c>
      <c r="B1235" s="200"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1682</v>
      </c>
      <c r="F1235" t="s">
        <v>1277</v>
      </c>
      <c r="G1235" s="88" t="s">
        <v>1689</v>
      </c>
      <c r="H1235" s="15">
        <v>2154</v>
      </c>
      <c r="I1235" s="213" t="s">
        <v>43</v>
      </c>
      <c r="J1235" s="202"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05">
        <f>IF(ISBLANK(INDEX('Policy Characteristics'!F:F,MATCH($C1235,'Policy Characteristics'!$C:$C,0))),"",INDEX('Policy Characteristics'!F:F,MATCH($C1235,'Policy Characteristics'!$C:$C,0)))</f>
        <v>0</v>
      </c>
      <c r="M1235" s="205">
        <f>IF(ISBLANK(INDEX('Policy Characteristics'!G:G,MATCH($C1235,'Policy Characteristics'!$C:$C,0))),"",INDEX('Policy Characteristics'!G:G,MATCH($C1235,'Policy Characteristics'!$C:$C,0)))</f>
        <v>1</v>
      </c>
      <c r="N1235" s="205">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75">
      <c r="A1236" s="76" t="str">
        <f>IF(ISBLANK(INDEX('Policy Characteristics'!A:A,MATCH($C1236,'Policy Characteristics'!$C:$C,0))),"",INDEX('Policy Characteristics'!A:A,MATCH($C1236,'Policy Characteristics'!$C:$C,0)))</f>
        <v>Industry</v>
      </c>
      <c r="B1236" s="200"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1683</v>
      </c>
      <c r="F1236" t="s">
        <v>1277</v>
      </c>
      <c r="G1236" s="88" t="s">
        <v>1690</v>
      </c>
      <c r="H1236" s="15">
        <v>2155</v>
      </c>
      <c r="I1236" s="213" t="s">
        <v>43</v>
      </c>
      <c r="J1236" s="202"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05">
        <f>IF(ISBLANK(INDEX('Policy Characteristics'!F:F,MATCH($C1236,'Policy Characteristics'!$C:$C,0))),"",INDEX('Policy Characteristics'!F:F,MATCH($C1236,'Policy Characteristics'!$C:$C,0)))</f>
        <v>0</v>
      </c>
      <c r="M1236" s="205">
        <f>IF(ISBLANK(INDEX('Policy Characteristics'!G:G,MATCH($C1236,'Policy Characteristics'!$C:$C,0))),"",INDEX('Policy Characteristics'!G:G,MATCH($C1236,'Policy Characteristics'!$C:$C,0)))</f>
        <v>1</v>
      </c>
      <c r="N1236" s="205">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75">
      <c r="A1237" s="76" t="str">
        <f>IF(ISBLANK(INDEX('Policy Characteristics'!A:A,MATCH($C1237,'Policy Characteristics'!$C:$C,0))),"",INDEX('Policy Characteristics'!A:A,MATCH($C1237,'Policy Characteristics'!$C:$C,0)))</f>
        <v>Industry</v>
      </c>
      <c r="B1237" s="200"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1684</v>
      </c>
      <c r="F1237" t="s">
        <v>1277</v>
      </c>
      <c r="G1237" s="88" t="s">
        <v>1691</v>
      </c>
      <c r="H1237" s="15">
        <v>2156</v>
      </c>
      <c r="I1237" s="213" t="s">
        <v>43</v>
      </c>
      <c r="J1237" s="202"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05">
        <f>IF(ISBLANK(INDEX('Policy Characteristics'!F:F,MATCH($C1237,'Policy Characteristics'!$C:$C,0))),"",INDEX('Policy Characteristics'!F:F,MATCH($C1237,'Policy Characteristics'!$C:$C,0)))</f>
        <v>0</v>
      </c>
      <c r="M1237" s="205">
        <f>IF(ISBLANK(INDEX('Policy Characteristics'!G:G,MATCH($C1237,'Policy Characteristics'!$C:$C,0))),"",INDEX('Policy Characteristics'!G:G,MATCH($C1237,'Policy Characteristics'!$C:$C,0)))</f>
        <v>1</v>
      </c>
      <c r="N1237" s="205">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75">
      <c r="A1238" s="76" t="str">
        <f>IF(ISBLANK(INDEX('Policy Characteristics'!A:A,MATCH($C1238,'Policy Characteristics'!$C:$C,0))),"",INDEX('Policy Characteristics'!A:A,MATCH($C1238,'Policy Characteristics'!$C:$C,0)))</f>
        <v>Industry</v>
      </c>
      <c r="B1238" s="200"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1685</v>
      </c>
      <c r="F1238" t="s">
        <v>1277</v>
      </c>
      <c r="G1238" s="88" t="s">
        <v>1692</v>
      </c>
      <c r="H1238" s="15">
        <v>2157</v>
      </c>
      <c r="I1238" s="213" t="s">
        <v>43</v>
      </c>
      <c r="J1238" s="202"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05">
        <f>IF(ISBLANK(INDEX('Policy Characteristics'!F:F,MATCH($C1238,'Policy Characteristics'!$C:$C,0))),"",INDEX('Policy Characteristics'!F:F,MATCH($C1238,'Policy Characteristics'!$C:$C,0)))</f>
        <v>0</v>
      </c>
      <c r="M1238" s="205">
        <f>IF(ISBLANK(INDEX('Policy Characteristics'!G:G,MATCH($C1238,'Policy Characteristics'!$C:$C,0))),"",INDEX('Policy Characteristics'!G:G,MATCH($C1238,'Policy Characteristics'!$C:$C,0)))</f>
        <v>1</v>
      </c>
      <c r="N1238" s="205">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75">
      <c r="A1239" s="76" t="str">
        <f>IF(ISBLANK(INDEX('Policy Characteristics'!A:A,MATCH($C1239,'Policy Characteristics'!$C:$C,0))),"",INDEX('Policy Characteristics'!A:A,MATCH($C1239,'Policy Characteristics'!$C:$C,0)))</f>
        <v>Industry</v>
      </c>
      <c r="B1239" s="200"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1686</v>
      </c>
      <c r="F1239" t="s">
        <v>1277</v>
      </c>
      <c r="G1239" s="88" t="s">
        <v>1693</v>
      </c>
      <c r="H1239" s="15">
        <v>2158</v>
      </c>
      <c r="I1239" s="213" t="s">
        <v>44</v>
      </c>
      <c r="J1239" s="202"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05">
        <f>IF(ISBLANK(INDEX('Policy Characteristics'!F:F,MATCH($C1239,'Policy Characteristics'!$C:$C,0))),"",INDEX('Policy Characteristics'!F:F,MATCH($C1239,'Policy Characteristics'!$C:$C,0)))</f>
        <v>0</v>
      </c>
      <c r="M1239" s="205">
        <f>IF(ISBLANK(INDEX('Policy Characteristics'!G:G,MATCH($C1239,'Policy Characteristics'!$C:$C,0))),"",INDEX('Policy Characteristics'!G:G,MATCH($C1239,'Policy Characteristics'!$C:$C,0)))</f>
        <v>1</v>
      </c>
      <c r="N1239" s="205">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75">
      <c r="A1240" s="76" t="str">
        <f>IF(ISBLANK(INDEX('Policy Characteristics'!A:A,MATCH($C1240,'Policy Characteristics'!$C:$C,0))),"",INDEX('Policy Characteristics'!A:A,MATCH($C1240,'Policy Characteristics'!$C:$C,0)))</f>
        <v>Industry</v>
      </c>
      <c r="B1240" s="200"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1687</v>
      </c>
      <c r="F1240" t="s">
        <v>1277</v>
      </c>
      <c r="G1240" s="88" t="s">
        <v>1694</v>
      </c>
      <c r="H1240" s="15">
        <v>2159</v>
      </c>
      <c r="I1240" s="213" t="s">
        <v>44</v>
      </c>
      <c r="J1240" s="202"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05">
        <f>IF(ISBLANK(INDEX('Policy Characteristics'!F:F,MATCH($C1240,'Policy Characteristics'!$C:$C,0))),"",INDEX('Policy Characteristics'!F:F,MATCH($C1240,'Policy Characteristics'!$C:$C,0)))</f>
        <v>0</v>
      </c>
      <c r="M1240" s="205">
        <f>IF(ISBLANK(INDEX('Policy Characteristics'!G:G,MATCH($C1240,'Policy Characteristics'!$C:$C,0))),"",INDEX('Policy Characteristics'!G:G,MATCH($C1240,'Policy Characteristics'!$C:$C,0)))</f>
        <v>1</v>
      </c>
      <c r="N1240" s="205">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75">
      <c r="A1241" s="76" t="str">
        <f>IF(ISBLANK(INDEX('Policy Characteristics'!A:A,MATCH($C1241,'Policy Characteristics'!$C:$C,0))),"",INDEX('Policy Characteristics'!A:A,MATCH($C1241,'Policy Characteristics'!$C:$C,0)))</f>
        <v>Industry</v>
      </c>
      <c r="B1241" s="200"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1688</v>
      </c>
      <c r="F1241" t="s">
        <v>1277</v>
      </c>
      <c r="G1241" s="88" t="s">
        <v>1695</v>
      </c>
      <c r="H1241" s="15">
        <v>2160</v>
      </c>
      <c r="I1241" s="213" t="s">
        <v>44</v>
      </c>
      <c r="J1241" s="202"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05">
        <f>IF(ISBLANK(INDEX('Policy Characteristics'!F:F,MATCH($C1241,'Policy Characteristics'!$C:$C,0))),"",INDEX('Policy Characteristics'!F:F,MATCH($C1241,'Policy Characteristics'!$C:$C,0)))</f>
        <v>0</v>
      </c>
      <c r="M1241" s="205">
        <f>IF(ISBLANK(INDEX('Policy Characteristics'!G:G,MATCH($C1241,'Policy Characteristics'!$C:$C,0))),"",INDEX('Policy Characteristics'!G:G,MATCH($C1241,'Policy Characteristics'!$C:$C,0)))</f>
        <v>1</v>
      </c>
      <c r="N1241" s="205">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75">
      <c r="A1242" s="76" t="str">
        <f>IF(ISBLANK(INDEX('Policy Characteristics'!A:A,MATCH($C1242,'Policy Characteristics'!$C:$C,0))),"",INDEX('Policy Characteristics'!A:A,MATCH($C1242,'Policy Characteristics'!$C:$C,0)))</f>
        <v>Industry</v>
      </c>
      <c r="B1242" s="200"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1824</v>
      </c>
      <c r="F1242" t="s">
        <v>1277</v>
      </c>
      <c r="G1242" s="88" t="s">
        <v>1824</v>
      </c>
      <c r="H1242" s="15">
        <v>2161</v>
      </c>
      <c r="I1242" s="213" t="s">
        <v>44</v>
      </c>
      <c r="J1242" s="202"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05">
        <f>IF(ISBLANK(INDEX('Policy Characteristics'!F:F,MATCH($C1242,'Policy Characteristics'!$C:$C,0))),"",INDEX('Policy Characteristics'!F:F,MATCH($C1242,'Policy Characteristics'!$C:$C,0)))</f>
        <v>0</v>
      </c>
      <c r="M1242" s="205">
        <f>IF(ISBLANK(INDEX('Policy Characteristics'!G:G,MATCH($C1242,'Policy Characteristics'!$C:$C,0))),"",INDEX('Policy Characteristics'!G:G,MATCH($C1242,'Policy Characteristics'!$C:$C,0)))</f>
        <v>1</v>
      </c>
      <c r="N1242" s="205">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75">
      <c r="A1243" s="76" t="str">
        <f>IF(ISBLANK(INDEX('Policy Characteristics'!A:A,MATCH($C1243,'Policy Characteristics'!$C:$C,0))),"",INDEX('Policy Characteristics'!A:A,MATCH($C1243,'Policy Characteristics'!$C:$C,0)))</f>
        <v>Industry</v>
      </c>
      <c r="B1243" s="200"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1682</v>
      </c>
      <c r="F1243" t="s">
        <v>1278</v>
      </c>
      <c r="G1243" s="88" t="s">
        <v>1689</v>
      </c>
      <c r="H1243" s="15">
        <v>2162</v>
      </c>
      <c r="I1243" s="213" t="s">
        <v>43</v>
      </c>
      <c r="J1243" s="202"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05">
        <f>IF(ISBLANK(INDEX('Policy Characteristics'!F:F,MATCH($C1243,'Policy Characteristics'!$C:$C,0))),"",INDEX('Policy Characteristics'!F:F,MATCH($C1243,'Policy Characteristics'!$C:$C,0)))</f>
        <v>0</v>
      </c>
      <c r="M1243" s="205">
        <f>IF(ISBLANK(INDEX('Policy Characteristics'!G:G,MATCH($C1243,'Policy Characteristics'!$C:$C,0))),"",INDEX('Policy Characteristics'!G:G,MATCH($C1243,'Policy Characteristics'!$C:$C,0)))</f>
        <v>1</v>
      </c>
      <c r="N1243" s="205">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75">
      <c r="A1244" s="76" t="str">
        <f>IF(ISBLANK(INDEX('Policy Characteristics'!A:A,MATCH($C1244,'Policy Characteristics'!$C:$C,0))),"",INDEX('Policy Characteristics'!A:A,MATCH($C1244,'Policy Characteristics'!$C:$C,0)))</f>
        <v>Industry</v>
      </c>
      <c r="B1244" s="200"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1683</v>
      </c>
      <c r="F1244" t="s">
        <v>1278</v>
      </c>
      <c r="G1244" s="88" t="s">
        <v>1690</v>
      </c>
      <c r="H1244" s="15">
        <v>2163</v>
      </c>
      <c r="I1244" s="213" t="s">
        <v>43</v>
      </c>
      <c r="J1244" s="202"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05">
        <f>IF(ISBLANK(INDEX('Policy Characteristics'!F:F,MATCH($C1244,'Policy Characteristics'!$C:$C,0))),"",INDEX('Policy Characteristics'!F:F,MATCH($C1244,'Policy Characteristics'!$C:$C,0)))</f>
        <v>0</v>
      </c>
      <c r="M1244" s="205">
        <f>IF(ISBLANK(INDEX('Policy Characteristics'!G:G,MATCH($C1244,'Policy Characteristics'!$C:$C,0))),"",INDEX('Policy Characteristics'!G:G,MATCH($C1244,'Policy Characteristics'!$C:$C,0)))</f>
        <v>1</v>
      </c>
      <c r="N1244" s="205">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75">
      <c r="A1245" s="76" t="str">
        <f>IF(ISBLANK(INDEX('Policy Characteristics'!A:A,MATCH($C1245,'Policy Characteristics'!$C:$C,0))),"",INDEX('Policy Characteristics'!A:A,MATCH($C1245,'Policy Characteristics'!$C:$C,0)))</f>
        <v>Industry</v>
      </c>
      <c r="B1245" s="200"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1684</v>
      </c>
      <c r="F1245" t="s">
        <v>1278</v>
      </c>
      <c r="G1245" s="88" t="s">
        <v>1691</v>
      </c>
      <c r="H1245" s="15">
        <v>2164</v>
      </c>
      <c r="I1245" s="213" t="s">
        <v>43</v>
      </c>
      <c r="J1245" s="202"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05">
        <f>IF(ISBLANK(INDEX('Policy Characteristics'!F:F,MATCH($C1245,'Policy Characteristics'!$C:$C,0))),"",INDEX('Policy Characteristics'!F:F,MATCH($C1245,'Policy Characteristics'!$C:$C,0)))</f>
        <v>0</v>
      </c>
      <c r="M1245" s="205">
        <f>IF(ISBLANK(INDEX('Policy Characteristics'!G:G,MATCH($C1245,'Policy Characteristics'!$C:$C,0))),"",INDEX('Policy Characteristics'!G:G,MATCH($C1245,'Policy Characteristics'!$C:$C,0)))</f>
        <v>1</v>
      </c>
      <c r="N1245" s="205">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75">
      <c r="A1246" s="76" t="str">
        <f>IF(ISBLANK(INDEX('Policy Characteristics'!A:A,MATCH($C1246,'Policy Characteristics'!$C:$C,0))),"",INDEX('Policy Characteristics'!A:A,MATCH($C1246,'Policy Characteristics'!$C:$C,0)))</f>
        <v>Industry</v>
      </c>
      <c r="B1246" s="200"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1685</v>
      </c>
      <c r="F1246" t="s">
        <v>1278</v>
      </c>
      <c r="G1246" s="88" t="s">
        <v>1692</v>
      </c>
      <c r="H1246" s="15">
        <v>2165</v>
      </c>
      <c r="I1246" s="213" t="s">
        <v>43</v>
      </c>
      <c r="J1246" s="202"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05">
        <f>IF(ISBLANK(INDEX('Policy Characteristics'!F:F,MATCH($C1246,'Policy Characteristics'!$C:$C,0))),"",INDEX('Policy Characteristics'!F:F,MATCH($C1246,'Policy Characteristics'!$C:$C,0)))</f>
        <v>0</v>
      </c>
      <c r="M1246" s="205">
        <f>IF(ISBLANK(INDEX('Policy Characteristics'!G:G,MATCH($C1246,'Policy Characteristics'!$C:$C,0))),"",INDEX('Policy Characteristics'!G:G,MATCH($C1246,'Policy Characteristics'!$C:$C,0)))</f>
        <v>1</v>
      </c>
      <c r="N1246" s="205">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75">
      <c r="A1247" s="76" t="str">
        <f>IF(ISBLANK(INDEX('Policy Characteristics'!A:A,MATCH($C1247,'Policy Characteristics'!$C:$C,0))),"",INDEX('Policy Characteristics'!A:A,MATCH($C1247,'Policy Characteristics'!$C:$C,0)))</f>
        <v>Industry</v>
      </c>
      <c r="B1247" s="200"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1686</v>
      </c>
      <c r="F1247" t="s">
        <v>1278</v>
      </c>
      <c r="G1247" s="88" t="s">
        <v>1693</v>
      </c>
      <c r="H1247" s="15">
        <v>2166</v>
      </c>
      <c r="I1247" s="213" t="s">
        <v>44</v>
      </c>
      <c r="J1247" s="202"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05">
        <f>IF(ISBLANK(INDEX('Policy Characteristics'!F:F,MATCH($C1247,'Policy Characteristics'!$C:$C,0))),"",INDEX('Policy Characteristics'!F:F,MATCH($C1247,'Policy Characteristics'!$C:$C,0)))</f>
        <v>0</v>
      </c>
      <c r="M1247" s="205">
        <f>IF(ISBLANK(INDEX('Policy Characteristics'!G:G,MATCH($C1247,'Policy Characteristics'!$C:$C,0))),"",INDEX('Policy Characteristics'!G:G,MATCH($C1247,'Policy Characteristics'!$C:$C,0)))</f>
        <v>1</v>
      </c>
      <c r="N1247" s="205">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75">
      <c r="A1248" s="76" t="str">
        <f>IF(ISBLANK(INDEX('Policy Characteristics'!A:A,MATCH($C1248,'Policy Characteristics'!$C:$C,0))),"",INDEX('Policy Characteristics'!A:A,MATCH($C1248,'Policy Characteristics'!$C:$C,0)))</f>
        <v>Industry</v>
      </c>
      <c r="B1248" s="200"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1687</v>
      </c>
      <c r="F1248" t="s">
        <v>1278</v>
      </c>
      <c r="G1248" s="88" t="s">
        <v>1694</v>
      </c>
      <c r="H1248" s="15">
        <v>2167</v>
      </c>
      <c r="I1248" s="213" t="s">
        <v>44</v>
      </c>
      <c r="J1248" s="202"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05">
        <f>IF(ISBLANK(INDEX('Policy Characteristics'!F:F,MATCH($C1248,'Policy Characteristics'!$C:$C,0))),"",INDEX('Policy Characteristics'!F:F,MATCH($C1248,'Policy Characteristics'!$C:$C,0)))</f>
        <v>0</v>
      </c>
      <c r="M1248" s="205">
        <f>IF(ISBLANK(INDEX('Policy Characteristics'!G:G,MATCH($C1248,'Policy Characteristics'!$C:$C,0))),"",INDEX('Policy Characteristics'!G:G,MATCH($C1248,'Policy Characteristics'!$C:$C,0)))</f>
        <v>1</v>
      </c>
      <c r="N1248" s="205">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75">
      <c r="A1249" s="76" t="str">
        <f>IF(ISBLANK(INDEX('Policy Characteristics'!A:A,MATCH($C1249,'Policy Characteristics'!$C:$C,0))),"",INDEX('Policy Characteristics'!A:A,MATCH($C1249,'Policy Characteristics'!$C:$C,0)))</f>
        <v>Industry</v>
      </c>
      <c r="B1249" s="200"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1688</v>
      </c>
      <c r="F1249" t="s">
        <v>1278</v>
      </c>
      <c r="G1249" s="88" t="s">
        <v>1695</v>
      </c>
      <c r="H1249" s="15">
        <v>2168</v>
      </c>
      <c r="I1249" s="213" t="s">
        <v>44</v>
      </c>
      <c r="J1249" s="202"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05">
        <f>IF(ISBLANK(INDEX('Policy Characteristics'!F:F,MATCH($C1249,'Policy Characteristics'!$C:$C,0))),"",INDEX('Policy Characteristics'!F:F,MATCH($C1249,'Policy Characteristics'!$C:$C,0)))</f>
        <v>0</v>
      </c>
      <c r="M1249" s="205">
        <f>IF(ISBLANK(INDEX('Policy Characteristics'!G:G,MATCH($C1249,'Policy Characteristics'!$C:$C,0))),"",INDEX('Policy Characteristics'!G:G,MATCH($C1249,'Policy Characteristics'!$C:$C,0)))</f>
        <v>1</v>
      </c>
      <c r="N1249" s="205">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75">
      <c r="A1250" s="76" t="str">
        <f>IF(ISBLANK(INDEX('Policy Characteristics'!A:A,MATCH($C1250,'Policy Characteristics'!$C:$C,0))),"",INDEX('Policy Characteristics'!A:A,MATCH($C1250,'Policy Characteristics'!$C:$C,0)))</f>
        <v>Industry</v>
      </c>
      <c r="B1250" s="200"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1824</v>
      </c>
      <c r="F1250" t="s">
        <v>1278</v>
      </c>
      <c r="G1250" s="88" t="s">
        <v>1824</v>
      </c>
      <c r="H1250" s="15">
        <v>2169</v>
      </c>
      <c r="I1250" s="213" t="s">
        <v>43</v>
      </c>
      <c r="J1250" s="202"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05">
        <f>IF(ISBLANK(INDEX('Policy Characteristics'!F:F,MATCH($C1250,'Policy Characteristics'!$C:$C,0))),"",INDEX('Policy Characteristics'!F:F,MATCH($C1250,'Policy Characteristics'!$C:$C,0)))</f>
        <v>0</v>
      </c>
      <c r="M1250" s="205">
        <f>IF(ISBLANK(INDEX('Policy Characteristics'!G:G,MATCH($C1250,'Policy Characteristics'!$C:$C,0))),"",INDEX('Policy Characteristics'!G:G,MATCH($C1250,'Policy Characteristics'!$C:$C,0)))</f>
        <v>1</v>
      </c>
      <c r="N1250" s="205">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75">
      <c r="A1251" s="76" t="str">
        <f>IF(ISBLANK(INDEX('Policy Characteristics'!A:A,MATCH($C1251,'Policy Characteristics'!$C:$C,0))),"",INDEX('Policy Characteristics'!A:A,MATCH($C1251,'Policy Characteristics'!$C:$C,0)))</f>
        <v>Industry</v>
      </c>
      <c r="B1251" s="200"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1682</v>
      </c>
      <c r="F1251" t="s">
        <v>1279</v>
      </c>
      <c r="G1251" s="88" t="s">
        <v>1689</v>
      </c>
      <c r="H1251" s="15">
        <v>2170</v>
      </c>
      <c r="I1251" s="213" t="s">
        <v>43</v>
      </c>
      <c r="J1251" s="202"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05">
        <f>IF(ISBLANK(INDEX('Policy Characteristics'!F:F,MATCH($C1251,'Policy Characteristics'!$C:$C,0))),"",INDEX('Policy Characteristics'!F:F,MATCH($C1251,'Policy Characteristics'!$C:$C,0)))</f>
        <v>0</v>
      </c>
      <c r="M1251" s="205">
        <f>IF(ISBLANK(INDEX('Policy Characteristics'!G:G,MATCH($C1251,'Policy Characteristics'!$C:$C,0))),"",INDEX('Policy Characteristics'!G:G,MATCH($C1251,'Policy Characteristics'!$C:$C,0)))</f>
        <v>1</v>
      </c>
      <c r="N1251" s="205">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75">
      <c r="A1252" s="76" t="str">
        <f>IF(ISBLANK(INDEX('Policy Characteristics'!A:A,MATCH($C1252,'Policy Characteristics'!$C:$C,0))),"",INDEX('Policy Characteristics'!A:A,MATCH($C1252,'Policy Characteristics'!$C:$C,0)))</f>
        <v>Industry</v>
      </c>
      <c r="B1252" s="200"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1683</v>
      </c>
      <c r="F1252" t="s">
        <v>1279</v>
      </c>
      <c r="G1252" s="88" t="s">
        <v>1690</v>
      </c>
      <c r="H1252" s="15">
        <v>2171</v>
      </c>
      <c r="I1252" s="213" t="s">
        <v>43</v>
      </c>
      <c r="J1252" s="202"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05">
        <f>IF(ISBLANK(INDEX('Policy Characteristics'!F:F,MATCH($C1252,'Policy Characteristics'!$C:$C,0))),"",INDEX('Policy Characteristics'!F:F,MATCH($C1252,'Policy Characteristics'!$C:$C,0)))</f>
        <v>0</v>
      </c>
      <c r="M1252" s="205">
        <f>IF(ISBLANK(INDEX('Policy Characteristics'!G:G,MATCH($C1252,'Policy Characteristics'!$C:$C,0))),"",INDEX('Policy Characteristics'!G:G,MATCH($C1252,'Policy Characteristics'!$C:$C,0)))</f>
        <v>1</v>
      </c>
      <c r="N1252" s="205">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75">
      <c r="A1253" s="76" t="str">
        <f>IF(ISBLANK(INDEX('Policy Characteristics'!A:A,MATCH($C1253,'Policy Characteristics'!$C:$C,0))),"",INDEX('Policy Characteristics'!A:A,MATCH($C1253,'Policy Characteristics'!$C:$C,0)))</f>
        <v>Industry</v>
      </c>
      <c r="B1253" s="200"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1684</v>
      </c>
      <c r="F1253" t="s">
        <v>1279</v>
      </c>
      <c r="G1253" s="88" t="s">
        <v>1691</v>
      </c>
      <c r="H1253" s="15">
        <v>2172</v>
      </c>
      <c r="I1253" s="213" t="s">
        <v>43</v>
      </c>
      <c r="J1253" s="202"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05">
        <f>IF(ISBLANK(INDEX('Policy Characteristics'!F:F,MATCH($C1253,'Policy Characteristics'!$C:$C,0))),"",INDEX('Policy Characteristics'!F:F,MATCH($C1253,'Policy Characteristics'!$C:$C,0)))</f>
        <v>0</v>
      </c>
      <c r="M1253" s="205">
        <f>IF(ISBLANK(INDEX('Policy Characteristics'!G:G,MATCH($C1253,'Policy Characteristics'!$C:$C,0))),"",INDEX('Policy Characteristics'!G:G,MATCH($C1253,'Policy Characteristics'!$C:$C,0)))</f>
        <v>1</v>
      </c>
      <c r="N1253" s="205">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75">
      <c r="A1254" s="76" t="str">
        <f>IF(ISBLANK(INDEX('Policy Characteristics'!A:A,MATCH($C1254,'Policy Characteristics'!$C:$C,0))),"",INDEX('Policy Characteristics'!A:A,MATCH($C1254,'Policy Characteristics'!$C:$C,0)))</f>
        <v>Industry</v>
      </c>
      <c r="B1254" s="200"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1685</v>
      </c>
      <c r="F1254" t="s">
        <v>1279</v>
      </c>
      <c r="G1254" s="88" t="s">
        <v>1692</v>
      </c>
      <c r="H1254" s="15">
        <v>2173</v>
      </c>
      <c r="I1254" s="213" t="s">
        <v>43</v>
      </c>
      <c r="J1254" s="202"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05">
        <f>IF(ISBLANK(INDEX('Policy Characteristics'!F:F,MATCH($C1254,'Policy Characteristics'!$C:$C,0))),"",INDEX('Policy Characteristics'!F:F,MATCH($C1254,'Policy Characteristics'!$C:$C,0)))</f>
        <v>0</v>
      </c>
      <c r="M1254" s="205">
        <f>IF(ISBLANK(INDEX('Policy Characteristics'!G:G,MATCH($C1254,'Policy Characteristics'!$C:$C,0))),"",INDEX('Policy Characteristics'!G:G,MATCH($C1254,'Policy Characteristics'!$C:$C,0)))</f>
        <v>1</v>
      </c>
      <c r="N1254" s="205">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75">
      <c r="A1255" s="76" t="str">
        <f>IF(ISBLANK(INDEX('Policy Characteristics'!A:A,MATCH($C1255,'Policy Characteristics'!$C:$C,0))),"",INDEX('Policy Characteristics'!A:A,MATCH($C1255,'Policy Characteristics'!$C:$C,0)))</f>
        <v>Industry</v>
      </c>
      <c r="B1255" s="200"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1686</v>
      </c>
      <c r="F1255" t="s">
        <v>1279</v>
      </c>
      <c r="G1255" s="88" t="s">
        <v>1693</v>
      </c>
      <c r="H1255" s="15">
        <v>2174</v>
      </c>
      <c r="I1255" s="213" t="s">
        <v>44</v>
      </c>
      <c r="J1255" s="202"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05">
        <f>IF(ISBLANK(INDEX('Policy Characteristics'!F:F,MATCH($C1255,'Policy Characteristics'!$C:$C,0))),"",INDEX('Policy Characteristics'!F:F,MATCH($C1255,'Policy Characteristics'!$C:$C,0)))</f>
        <v>0</v>
      </c>
      <c r="M1255" s="205">
        <f>IF(ISBLANK(INDEX('Policy Characteristics'!G:G,MATCH($C1255,'Policy Characteristics'!$C:$C,0))),"",INDEX('Policy Characteristics'!G:G,MATCH($C1255,'Policy Characteristics'!$C:$C,0)))</f>
        <v>1</v>
      </c>
      <c r="N1255" s="205">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75">
      <c r="A1256" s="76" t="str">
        <f>IF(ISBLANK(INDEX('Policy Characteristics'!A:A,MATCH($C1256,'Policy Characteristics'!$C:$C,0))),"",INDEX('Policy Characteristics'!A:A,MATCH($C1256,'Policy Characteristics'!$C:$C,0)))</f>
        <v>Industry</v>
      </c>
      <c r="B1256" s="200"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1687</v>
      </c>
      <c r="F1256" t="s">
        <v>1279</v>
      </c>
      <c r="G1256" s="88" t="s">
        <v>1694</v>
      </c>
      <c r="H1256" s="15">
        <v>2175</v>
      </c>
      <c r="I1256" s="213" t="s">
        <v>44</v>
      </c>
      <c r="J1256" s="202"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05">
        <f>IF(ISBLANK(INDEX('Policy Characteristics'!F:F,MATCH($C1256,'Policy Characteristics'!$C:$C,0))),"",INDEX('Policy Characteristics'!F:F,MATCH($C1256,'Policy Characteristics'!$C:$C,0)))</f>
        <v>0</v>
      </c>
      <c r="M1256" s="205">
        <f>IF(ISBLANK(INDEX('Policy Characteristics'!G:G,MATCH($C1256,'Policy Characteristics'!$C:$C,0))),"",INDEX('Policy Characteristics'!G:G,MATCH($C1256,'Policy Characteristics'!$C:$C,0)))</f>
        <v>1</v>
      </c>
      <c r="N1256" s="205">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75">
      <c r="A1257" s="76" t="str">
        <f>IF(ISBLANK(INDEX('Policy Characteristics'!A:A,MATCH($C1257,'Policy Characteristics'!$C:$C,0))),"",INDEX('Policy Characteristics'!A:A,MATCH($C1257,'Policy Characteristics'!$C:$C,0)))</f>
        <v>Industry</v>
      </c>
      <c r="B1257" s="200"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1688</v>
      </c>
      <c r="F1257" t="s">
        <v>1279</v>
      </c>
      <c r="G1257" s="88" t="s">
        <v>1695</v>
      </c>
      <c r="H1257" s="15">
        <v>2176</v>
      </c>
      <c r="I1257" s="213" t="s">
        <v>44</v>
      </c>
      <c r="J1257" s="202"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05">
        <f>IF(ISBLANK(INDEX('Policy Characteristics'!F:F,MATCH($C1257,'Policy Characteristics'!$C:$C,0))),"",INDEX('Policy Characteristics'!F:F,MATCH($C1257,'Policy Characteristics'!$C:$C,0)))</f>
        <v>0</v>
      </c>
      <c r="M1257" s="205">
        <f>IF(ISBLANK(INDEX('Policy Characteristics'!G:G,MATCH($C1257,'Policy Characteristics'!$C:$C,0))),"",INDEX('Policy Characteristics'!G:G,MATCH($C1257,'Policy Characteristics'!$C:$C,0)))</f>
        <v>1</v>
      </c>
      <c r="N1257" s="205">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75">
      <c r="A1258" s="76" t="str">
        <f>IF(ISBLANK(INDEX('Policy Characteristics'!A:A,MATCH($C1258,'Policy Characteristics'!$C:$C,0))),"",INDEX('Policy Characteristics'!A:A,MATCH($C1258,'Policy Characteristics'!$C:$C,0)))</f>
        <v>Industry</v>
      </c>
      <c r="B1258" s="200"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1824</v>
      </c>
      <c r="F1258" t="s">
        <v>1279</v>
      </c>
      <c r="G1258" s="88" t="s">
        <v>1824</v>
      </c>
      <c r="H1258" s="15">
        <v>2177</v>
      </c>
      <c r="I1258" s="213" t="s">
        <v>44</v>
      </c>
      <c r="J1258" s="202"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05">
        <f>IF(ISBLANK(INDEX('Policy Characteristics'!F:F,MATCH($C1258,'Policy Characteristics'!$C:$C,0))),"",INDEX('Policy Characteristics'!F:F,MATCH($C1258,'Policy Characteristics'!$C:$C,0)))</f>
        <v>0</v>
      </c>
      <c r="M1258" s="205">
        <f>IF(ISBLANK(INDEX('Policy Characteristics'!G:G,MATCH($C1258,'Policy Characteristics'!$C:$C,0))),"",INDEX('Policy Characteristics'!G:G,MATCH($C1258,'Policy Characteristics'!$C:$C,0)))</f>
        <v>1</v>
      </c>
      <c r="N1258" s="205">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75">
      <c r="A1259" s="76" t="str">
        <f>IF(ISBLANK(INDEX('Policy Characteristics'!A:A,MATCH($C1259,'Policy Characteristics'!$C:$C,0))),"",INDEX('Policy Characteristics'!A:A,MATCH($C1259,'Policy Characteristics'!$C:$C,0)))</f>
        <v>Industry</v>
      </c>
      <c r="B1259" s="200"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1682</v>
      </c>
      <c r="F1259" t="s">
        <v>1280</v>
      </c>
      <c r="G1259" s="88" t="s">
        <v>1689</v>
      </c>
      <c r="H1259" s="15">
        <v>2178</v>
      </c>
      <c r="I1259" s="213" t="s">
        <v>43</v>
      </c>
      <c r="J1259" s="202"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05">
        <f>IF(ISBLANK(INDEX('Policy Characteristics'!F:F,MATCH($C1259,'Policy Characteristics'!$C:$C,0))),"",INDEX('Policy Characteristics'!F:F,MATCH($C1259,'Policy Characteristics'!$C:$C,0)))</f>
        <v>0</v>
      </c>
      <c r="M1259" s="205">
        <f>IF(ISBLANK(INDEX('Policy Characteristics'!G:G,MATCH($C1259,'Policy Characteristics'!$C:$C,0))),"",INDEX('Policy Characteristics'!G:G,MATCH($C1259,'Policy Characteristics'!$C:$C,0)))</f>
        <v>1</v>
      </c>
      <c r="N1259" s="205">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75">
      <c r="A1260" s="76" t="str">
        <f>IF(ISBLANK(INDEX('Policy Characteristics'!A:A,MATCH($C1260,'Policy Characteristics'!$C:$C,0))),"",INDEX('Policy Characteristics'!A:A,MATCH($C1260,'Policy Characteristics'!$C:$C,0)))</f>
        <v>Industry</v>
      </c>
      <c r="B1260" s="200"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1683</v>
      </c>
      <c r="F1260" t="s">
        <v>1280</v>
      </c>
      <c r="G1260" s="88" t="s">
        <v>1690</v>
      </c>
      <c r="H1260" s="15">
        <v>2179</v>
      </c>
      <c r="I1260" s="213" t="s">
        <v>43</v>
      </c>
      <c r="J1260" s="202"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05">
        <f>IF(ISBLANK(INDEX('Policy Characteristics'!F:F,MATCH($C1260,'Policy Characteristics'!$C:$C,0))),"",INDEX('Policy Characteristics'!F:F,MATCH($C1260,'Policy Characteristics'!$C:$C,0)))</f>
        <v>0</v>
      </c>
      <c r="M1260" s="205">
        <f>IF(ISBLANK(INDEX('Policy Characteristics'!G:G,MATCH($C1260,'Policy Characteristics'!$C:$C,0))),"",INDEX('Policy Characteristics'!G:G,MATCH($C1260,'Policy Characteristics'!$C:$C,0)))</f>
        <v>1</v>
      </c>
      <c r="N1260" s="205">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75">
      <c r="A1261" s="76" t="str">
        <f>IF(ISBLANK(INDEX('Policy Characteristics'!A:A,MATCH($C1261,'Policy Characteristics'!$C:$C,0))),"",INDEX('Policy Characteristics'!A:A,MATCH($C1261,'Policy Characteristics'!$C:$C,0)))</f>
        <v>Industry</v>
      </c>
      <c r="B1261" s="200"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1684</v>
      </c>
      <c r="F1261" t="s">
        <v>1280</v>
      </c>
      <c r="G1261" s="88" t="s">
        <v>1691</v>
      </c>
      <c r="H1261" s="15">
        <v>2180</v>
      </c>
      <c r="I1261" s="213" t="s">
        <v>43</v>
      </c>
      <c r="J1261" s="202"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05">
        <f>IF(ISBLANK(INDEX('Policy Characteristics'!F:F,MATCH($C1261,'Policy Characteristics'!$C:$C,0))),"",INDEX('Policy Characteristics'!F:F,MATCH($C1261,'Policy Characteristics'!$C:$C,0)))</f>
        <v>0</v>
      </c>
      <c r="M1261" s="205">
        <f>IF(ISBLANK(INDEX('Policy Characteristics'!G:G,MATCH($C1261,'Policy Characteristics'!$C:$C,0))),"",INDEX('Policy Characteristics'!G:G,MATCH($C1261,'Policy Characteristics'!$C:$C,0)))</f>
        <v>1</v>
      </c>
      <c r="N1261" s="205">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75">
      <c r="A1262" s="76" t="str">
        <f>IF(ISBLANK(INDEX('Policy Characteristics'!A:A,MATCH($C1262,'Policy Characteristics'!$C:$C,0))),"",INDEX('Policy Characteristics'!A:A,MATCH($C1262,'Policy Characteristics'!$C:$C,0)))</f>
        <v>Industry</v>
      </c>
      <c r="B1262" s="200"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1685</v>
      </c>
      <c r="F1262" t="s">
        <v>1280</v>
      </c>
      <c r="G1262" s="88" t="s">
        <v>1692</v>
      </c>
      <c r="H1262" s="15">
        <v>2181</v>
      </c>
      <c r="I1262" s="213" t="s">
        <v>43</v>
      </c>
      <c r="J1262" s="202"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05">
        <f>IF(ISBLANK(INDEX('Policy Characteristics'!F:F,MATCH($C1262,'Policy Characteristics'!$C:$C,0))),"",INDEX('Policy Characteristics'!F:F,MATCH($C1262,'Policy Characteristics'!$C:$C,0)))</f>
        <v>0</v>
      </c>
      <c r="M1262" s="205">
        <f>IF(ISBLANK(INDEX('Policy Characteristics'!G:G,MATCH($C1262,'Policy Characteristics'!$C:$C,0))),"",INDEX('Policy Characteristics'!G:G,MATCH($C1262,'Policy Characteristics'!$C:$C,0)))</f>
        <v>1</v>
      </c>
      <c r="N1262" s="205">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75">
      <c r="A1263" s="76" t="str">
        <f>IF(ISBLANK(INDEX('Policy Characteristics'!A:A,MATCH($C1263,'Policy Characteristics'!$C:$C,0))),"",INDEX('Policy Characteristics'!A:A,MATCH($C1263,'Policy Characteristics'!$C:$C,0)))</f>
        <v>Industry</v>
      </c>
      <c r="B1263" s="200"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1686</v>
      </c>
      <c r="F1263" t="s">
        <v>1280</v>
      </c>
      <c r="G1263" s="88" t="s">
        <v>1693</v>
      </c>
      <c r="H1263" s="15">
        <v>2182</v>
      </c>
      <c r="I1263" s="213" t="s">
        <v>44</v>
      </c>
      <c r="J1263" s="202"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05">
        <f>IF(ISBLANK(INDEX('Policy Characteristics'!F:F,MATCH($C1263,'Policy Characteristics'!$C:$C,0))),"",INDEX('Policy Characteristics'!F:F,MATCH($C1263,'Policy Characteristics'!$C:$C,0)))</f>
        <v>0</v>
      </c>
      <c r="M1263" s="205">
        <f>IF(ISBLANK(INDEX('Policy Characteristics'!G:G,MATCH($C1263,'Policy Characteristics'!$C:$C,0))),"",INDEX('Policy Characteristics'!G:G,MATCH($C1263,'Policy Characteristics'!$C:$C,0)))</f>
        <v>1</v>
      </c>
      <c r="N1263" s="205">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75">
      <c r="A1264" s="76" t="str">
        <f>IF(ISBLANK(INDEX('Policy Characteristics'!A:A,MATCH($C1264,'Policy Characteristics'!$C:$C,0))),"",INDEX('Policy Characteristics'!A:A,MATCH($C1264,'Policy Characteristics'!$C:$C,0)))</f>
        <v>Industry</v>
      </c>
      <c r="B1264" s="200"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1687</v>
      </c>
      <c r="F1264" t="s">
        <v>1280</v>
      </c>
      <c r="G1264" s="88" t="s">
        <v>1694</v>
      </c>
      <c r="H1264" s="15">
        <v>2183</v>
      </c>
      <c r="I1264" s="213" t="s">
        <v>43</v>
      </c>
      <c r="J1264" s="202"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05">
        <f>IF(ISBLANK(INDEX('Policy Characteristics'!F:F,MATCH($C1264,'Policy Characteristics'!$C:$C,0))),"",INDEX('Policy Characteristics'!F:F,MATCH($C1264,'Policy Characteristics'!$C:$C,0)))</f>
        <v>0</v>
      </c>
      <c r="M1264" s="205">
        <f>IF(ISBLANK(INDEX('Policy Characteristics'!G:G,MATCH($C1264,'Policy Characteristics'!$C:$C,0))),"",INDEX('Policy Characteristics'!G:G,MATCH($C1264,'Policy Characteristics'!$C:$C,0)))</f>
        <v>1</v>
      </c>
      <c r="N1264" s="205">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75">
      <c r="A1265" s="76" t="str">
        <f>IF(ISBLANK(INDEX('Policy Characteristics'!A:A,MATCH($C1265,'Policy Characteristics'!$C:$C,0))),"",INDEX('Policy Characteristics'!A:A,MATCH($C1265,'Policy Characteristics'!$C:$C,0)))</f>
        <v>Industry</v>
      </c>
      <c r="B1265" s="200"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1688</v>
      </c>
      <c r="F1265" t="s">
        <v>1280</v>
      </c>
      <c r="G1265" s="88" t="s">
        <v>1695</v>
      </c>
      <c r="H1265" s="15">
        <v>2184</v>
      </c>
      <c r="I1265" s="213" t="s">
        <v>44</v>
      </c>
      <c r="J1265" s="202"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05">
        <f>IF(ISBLANK(INDEX('Policy Characteristics'!F:F,MATCH($C1265,'Policy Characteristics'!$C:$C,0))),"",INDEX('Policy Characteristics'!F:F,MATCH($C1265,'Policy Characteristics'!$C:$C,0)))</f>
        <v>0</v>
      </c>
      <c r="M1265" s="205">
        <f>IF(ISBLANK(INDEX('Policy Characteristics'!G:G,MATCH($C1265,'Policy Characteristics'!$C:$C,0))),"",INDEX('Policy Characteristics'!G:G,MATCH($C1265,'Policy Characteristics'!$C:$C,0)))</f>
        <v>1</v>
      </c>
      <c r="N1265" s="205">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75">
      <c r="A1266" s="76" t="str">
        <f>IF(ISBLANK(INDEX('Policy Characteristics'!A:A,MATCH($C1266,'Policy Characteristics'!$C:$C,0))),"",INDEX('Policy Characteristics'!A:A,MATCH($C1266,'Policy Characteristics'!$C:$C,0)))</f>
        <v>Industry</v>
      </c>
      <c r="B1266" s="200"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1824</v>
      </c>
      <c r="F1266" t="s">
        <v>1280</v>
      </c>
      <c r="G1266" s="88" t="s">
        <v>1824</v>
      </c>
      <c r="H1266" s="15">
        <v>2185</v>
      </c>
      <c r="I1266" s="213" t="s">
        <v>43</v>
      </c>
      <c r="J1266" s="202"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05">
        <f>IF(ISBLANK(INDEX('Policy Characteristics'!F:F,MATCH($C1266,'Policy Characteristics'!$C:$C,0))),"",INDEX('Policy Characteristics'!F:F,MATCH($C1266,'Policy Characteristics'!$C:$C,0)))</f>
        <v>0</v>
      </c>
      <c r="M1266" s="205">
        <f>IF(ISBLANK(INDEX('Policy Characteristics'!G:G,MATCH($C1266,'Policy Characteristics'!$C:$C,0))),"",INDEX('Policy Characteristics'!G:G,MATCH($C1266,'Policy Characteristics'!$C:$C,0)))</f>
        <v>1</v>
      </c>
      <c r="N1266" s="205">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75">
      <c r="A1267" s="76" t="str">
        <f>IF(ISBLANK(INDEX('Policy Characteristics'!A:A,MATCH($C1267,'Policy Characteristics'!$C:$C,0))),"",INDEX('Policy Characteristics'!A:A,MATCH($C1267,'Policy Characteristics'!$C:$C,0)))</f>
        <v>Industry</v>
      </c>
      <c r="B1267" s="200"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1682</v>
      </c>
      <c r="F1267" t="s">
        <v>1281</v>
      </c>
      <c r="G1267" s="88" t="s">
        <v>1689</v>
      </c>
      <c r="H1267" s="15">
        <v>2186</v>
      </c>
      <c r="I1267" s="213" t="s">
        <v>43</v>
      </c>
      <c r="J1267" s="202"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05">
        <f>IF(ISBLANK(INDEX('Policy Characteristics'!F:F,MATCH($C1267,'Policy Characteristics'!$C:$C,0))),"",INDEX('Policy Characteristics'!F:F,MATCH($C1267,'Policy Characteristics'!$C:$C,0)))</f>
        <v>0</v>
      </c>
      <c r="M1267" s="205">
        <f>IF(ISBLANK(INDEX('Policy Characteristics'!G:G,MATCH($C1267,'Policy Characteristics'!$C:$C,0))),"",INDEX('Policy Characteristics'!G:G,MATCH($C1267,'Policy Characteristics'!$C:$C,0)))</f>
        <v>1</v>
      </c>
      <c r="N1267" s="205">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75">
      <c r="A1268" s="76" t="str">
        <f>IF(ISBLANK(INDEX('Policy Characteristics'!A:A,MATCH($C1268,'Policy Characteristics'!$C:$C,0))),"",INDEX('Policy Characteristics'!A:A,MATCH($C1268,'Policy Characteristics'!$C:$C,0)))</f>
        <v>Industry</v>
      </c>
      <c r="B1268" s="200"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1683</v>
      </c>
      <c r="F1268" t="s">
        <v>1281</v>
      </c>
      <c r="G1268" s="88" t="s">
        <v>1690</v>
      </c>
      <c r="H1268" s="15">
        <v>2187</v>
      </c>
      <c r="I1268" s="213" t="s">
        <v>43</v>
      </c>
      <c r="J1268" s="202"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05">
        <f>IF(ISBLANK(INDEX('Policy Characteristics'!F:F,MATCH($C1268,'Policy Characteristics'!$C:$C,0))),"",INDEX('Policy Characteristics'!F:F,MATCH($C1268,'Policy Characteristics'!$C:$C,0)))</f>
        <v>0</v>
      </c>
      <c r="M1268" s="205">
        <f>IF(ISBLANK(INDEX('Policy Characteristics'!G:G,MATCH($C1268,'Policy Characteristics'!$C:$C,0))),"",INDEX('Policy Characteristics'!G:G,MATCH($C1268,'Policy Characteristics'!$C:$C,0)))</f>
        <v>1</v>
      </c>
      <c r="N1268" s="205">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75">
      <c r="A1269" s="76" t="str">
        <f>IF(ISBLANK(INDEX('Policy Characteristics'!A:A,MATCH($C1269,'Policy Characteristics'!$C:$C,0))),"",INDEX('Policy Characteristics'!A:A,MATCH($C1269,'Policy Characteristics'!$C:$C,0)))</f>
        <v>Industry</v>
      </c>
      <c r="B1269" s="200"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1684</v>
      </c>
      <c r="F1269" t="s">
        <v>1281</v>
      </c>
      <c r="G1269" s="88" t="s">
        <v>1691</v>
      </c>
      <c r="H1269" s="15">
        <v>2188</v>
      </c>
      <c r="I1269" s="213" t="s">
        <v>43</v>
      </c>
      <c r="J1269" s="202"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05">
        <f>IF(ISBLANK(INDEX('Policy Characteristics'!F:F,MATCH($C1269,'Policy Characteristics'!$C:$C,0))),"",INDEX('Policy Characteristics'!F:F,MATCH($C1269,'Policy Characteristics'!$C:$C,0)))</f>
        <v>0</v>
      </c>
      <c r="M1269" s="205">
        <f>IF(ISBLANK(INDEX('Policy Characteristics'!G:G,MATCH($C1269,'Policy Characteristics'!$C:$C,0))),"",INDEX('Policy Characteristics'!G:G,MATCH($C1269,'Policy Characteristics'!$C:$C,0)))</f>
        <v>1</v>
      </c>
      <c r="N1269" s="205">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75">
      <c r="A1270" s="76" t="str">
        <f>IF(ISBLANK(INDEX('Policy Characteristics'!A:A,MATCH($C1270,'Policy Characteristics'!$C:$C,0))),"",INDEX('Policy Characteristics'!A:A,MATCH($C1270,'Policy Characteristics'!$C:$C,0)))</f>
        <v>Industry</v>
      </c>
      <c r="B1270" s="200"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1685</v>
      </c>
      <c r="F1270" t="s">
        <v>1281</v>
      </c>
      <c r="G1270" s="88" t="s">
        <v>1692</v>
      </c>
      <c r="H1270" s="15">
        <v>2189</v>
      </c>
      <c r="I1270" s="213" t="s">
        <v>43</v>
      </c>
      <c r="J1270" s="202"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05">
        <f>IF(ISBLANK(INDEX('Policy Characteristics'!F:F,MATCH($C1270,'Policy Characteristics'!$C:$C,0))),"",INDEX('Policy Characteristics'!F:F,MATCH($C1270,'Policy Characteristics'!$C:$C,0)))</f>
        <v>0</v>
      </c>
      <c r="M1270" s="205">
        <f>IF(ISBLANK(INDEX('Policy Characteristics'!G:G,MATCH($C1270,'Policy Characteristics'!$C:$C,0))),"",INDEX('Policy Characteristics'!G:G,MATCH($C1270,'Policy Characteristics'!$C:$C,0)))</f>
        <v>1</v>
      </c>
      <c r="N1270" s="205">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75">
      <c r="A1271" s="76" t="str">
        <f>IF(ISBLANK(INDEX('Policy Characteristics'!A:A,MATCH($C1271,'Policy Characteristics'!$C:$C,0))),"",INDEX('Policy Characteristics'!A:A,MATCH($C1271,'Policy Characteristics'!$C:$C,0)))</f>
        <v>Industry</v>
      </c>
      <c r="B1271" s="200"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1686</v>
      </c>
      <c r="F1271" t="s">
        <v>1281</v>
      </c>
      <c r="G1271" s="88" t="s">
        <v>1693</v>
      </c>
      <c r="H1271" s="15">
        <v>2190</v>
      </c>
      <c r="I1271" s="213" t="s">
        <v>44</v>
      </c>
      <c r="J1271" s="202"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05">
        <f>IF(ISBLANK(INDEX('Policy Characteristics'!F:F,MATCH($C1271,'Policy Characteristics'!$C:$C,0))),"",INDEX('Policy Characteristics'!F:F,MATCH($C1271,'Policy Characteristics'!$C:$C,0)))</f>
        <v>0</v>
      </c>
      <c r="M1271" s="205">
        <f>IF(ISBLANK(INDEX('Policy Characteristics'!G:G,MATCH($C1271,'Policy Characteristics'!$C:$C,0))),"",INDEX('Policy Characteristics'!G:G,MATCH($C1271,'Policy Characteristics'!$C:$C,0)))</f>
        <v>1</v>
      </c>
      <c r="N1271" s="205">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75">
      <c r="A1272" s="76" t="str">
        <f>IF(ISBLANK(INDEX('Policy Characteristics'!A:A,MATCH($C1272,'Policy Characteristics'!$C:$C,0))),"",INDEX('Policy Characteristics'!A:A,MATCH($C1272,'Policy Characteristics'!$C:$C,0)))</f>
        <v>Industry</v>
      </c>
      <c r="B1272" s="200"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1687</v>
      </c>
      <c r="F1272" t="s">
        <v>1281</v>
      </c>
      <c r="G1272" s="88" t="s">
        <v>1694</v>
      </c>
      <c r="H1272" s="15">
        <v>2191</v>
      </c>
      <c r="I1272" s="213" t="s">
        <v>44</v>
      </c>
      <c r="J1272" s="202"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05">
        <f>IF(ISBLANK(INDEX('Policy Characteristics'!F:F,MATCH($C1272,'Policy Characteristics'!$C:$C,0))),"",INDEX('Policy Characteristics'!F:F,MATCH($C1272,'Policy Characteristics'!$C:$C,0)))</f>
        <v>0</v>
      </c>
      <c r="M1272" s="205">
        <f>IF(ISBLANK(INDEX('Policy Characteristics'!G:G,MATCH($C1272,'Policy Characteristics'!$C:$C,0))),"",INDEX('Policy Characteristics'!G:G,MATCH($C1272,'Policy Characteristics'!$C:$C,0)))</f>
        <v>1</v>
      </c>
      <c r="N1272" s="205">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75">
      <c r="A1273" s="76" t="str">
        <f>IF(ISBLANK(INDEX('Policy Characteristics'!A:A,MATCH($C1273,'Policy Characteristics'!$C:$C,0))),"",INDEX('Policy Characteristics'!A:A,MATCH($C1273,'Policy Characteristics'!$C:$C,0)))</f>
        <v>Industry</v>
      </c>
      <c r="B1273" s="200"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1688</v>
      </c>
      <c r="F1273" t="s">
        <v>1281</v>
      </c>
      <c r="G1273" s="88" t="s">
        <v>1695</v>
      </c>
      <c r="H1273" s="15">
        <v>2192</v>
      </c>
      <c r="I1273" s="213" t="s">
        <v>44</v>
      </c>
      <c r="J1273" s="202"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05">
        <f>IF(ISBLANK(INDEX('Policy Characteristics'!F:F,MATCH($C1273,'Policy Characteristics'!$C:$C,0))),"",INDEX('Policy Characteristics'!F:F,MATCH($C1273,'Policy Characteristics'!$C:$C,0)))</f>
        <v>0</v>
      </c>
      <c r="M1273" s="205">
        <f>IF(ISBLANK(INDEX('Policy Characteristics'!G:G,MATCH($C1273,'Policy Characteristics'!$C:$C,0))),"",INDEX('Policy Characteristics'!G:G,MATCH($C1273,'Policy Characteristics'!$C:$C,0)))</f>
        <v>1</v>
      </c>
      <c r="N1273" s="205">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75">
      <c r="A1274" s="76" t="str">
        <f>IF(ISBLANK(INDEX('Policy Characteristics'!A:A,MATCH($C1274,'Policy Characteristics'!$C:$C,0))),"",INDEX('Policy Characteristics'!A:A,MATCH($C1274,'Policy Characteristics'!$C:$C,0)))</f>
        <v>Industry</v>
      </c>
      <c r="B1274" s="200"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1824</v>
      </c>
      <c r="F1274" t="s">
        <v>1281</v>
      </c>
      <c r="G1274" s="88" t="s">
        <v>1824</v>
      </c>
      <c r="H1274" s="15">
        <v>2193</v>
      </c>
      <c r="I1274" s="213" t="s">
        <v>43</v>
      </c>
      <c r="J1274" s="202"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05">
        <f>IF(ISBLANK(INDEX('Policy Characteristics'!F:F,MATCH($C1274,'Policy Characteristics'!$C:$C,0))),"",INDEX('Policy Characteristics'!F:F,MATCH($C1274,'Policy Characteristics'!$C:$C,0)))</f>
        <v>0</v>
      </c>
      <c r="M1274" s="205">
        <f>IF(ISBLANK(INDEX('Policy Characteristics'!G:G,MATCH($C1274,'Policy Characteristics'!$C:$C,0))),"",INDEX('Policy Characteristics'!G:G,MATCH($C1274,'Policy Characteristics'!$C:$C,0)))</f>
        <v>1</v>
      </c>
      <c r="N1274" s="205">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75">
      <c r="A1275" s="76" t="str">
        <f>IF(ISBLANK(INDEX('Policy Characteristics'!A:A,MATCH($C1275,'Policy Characteristics'!$C:$C,0))),"",INDEX('Policy Characteristics'!A:A,MATCH($C1275,'Policy Characteristics'!$C:$C,0)))</f>
        <v>Industry</v>
      </c>
      <c r="B1275" s="200"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1682</v>
      </c>
      <c r="F1275" t="s">
        <v>1282</v>
      </c>
      <c r="G1275" s="88" t="s">
        <v>1689</v>
      </c>
      <c r="H1275" s="15">
        <v>2194</v>
      </c>
      <c r="I1275" s="213" t="s">
        <v>43</v>
      </c>
      <c r="J1275" s="202"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05">
        <f>IF(ISBLANK(INDEX('Policy Characteristics'!F:F,MATCH($C1275,'Policy Characteristics'!$C:$C,0))),"",INDEX('Policy Characteristics'!F:F,MATCH($C1275,'Policy Characteristics'!$C:$C,0)))</f>
        <v>0</v>
      </c>
      <c r="M1275" s="205">
        <f>IF(ISBLANK(INDEX('Policy Characteristics'!G:G,MATCH($C1275,'Policy Characteristics'!$C:$C,0))),"",INDEX('Policy Characteristics'!G:G,MATCH($C1275,'Policy Characteristics'!$C:$C,0)))</f>
        <v>1</v>
      </c>
      <c r="N1275" s="205">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75">
      <c r="A1276" s="76" t="str">
        <f>IF(ISBLANK(INDEX('Policy Characteristics'!A:A,MATCH($C1276,'Policy Characteristics'!$C:$C,0))),"",INDEX('Policy Characteristics'!A:A,MATCH($C1276,'Policy Characteristics'!$C:$C,0)))</f>
        <v>Industry</v>
      </c>
      <c r="B1276" s="200"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1683</v>
      </c>
      <c r="F1276" t="s">
        <v>1282</v>
      </c>
      <c r="G1276" s="88" t="s">
        <v>1690</v>
      </c>
      <c r="H1276" s="15">
        <v>2195</v>
      </c>
      <c r="I1276" s="213" t="s">
        <v>43</v>
      </c>
      <c r="J1276" s="202"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05">
        <f>IF(ISBLANK(INDEX('Policy Characteristics'!F:F,MATCH($C1276,'Policy Characteristics'!$C:$C,0))),"",INDEX('Policy Characteristics'!F:F,MATCH($C1276,'Policy Characteristics'!$C:$C,0)))</f>
        <v>0</v>
      </c>
      <c r="M1276" s="205">
        <f>IF(ISBLANK(INDEX('Policy Characteristics'!G:G,MATCH($C1276,'Policy Characteristics'!$C:$C,0))),"",INDEX('Policy Characteristics'!G:G,MATCH($C1276,'Policy Characteristics'!$C:$C,0)))</f>
        <v>1</v>
      </c>
      <c r="N1276" s="205">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75">
      <c r="A1277" s="76" t="str">
        <f>IF(ISBLANK(INDEX('Policy Characteristics'!A:A,MATCH($C1277,'Policy Characteristics'!$C:$C,0))),"",INDEX('Policy Characteristics'!A:A,MATCH($C1277,'Policy Characteristics'!$C:$C,0)))</f>
        <v>Industry</v>
      </c>
      <c r="B1277" s="200"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1684</v>
      </c>
      <c r="F1277" t="s">
        <v>1282</v>
      </c>
      <c r="G1277" s="88" t="s">
        <v>1691</v>
      </c>
      <c r="H1277" s="15">
        <v>2196</v>
      </c>
      <c r="I1277" s="213" t="s">
        <v>43</v>
      </c>
      <c r="J1277" s="202"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05">
        <f>IF(ISBLANK(INDEX('Policy Characteristics'!F:F,MATCH($C1277,'Policy Characteristics'!$C:$C,0))),"",INDEX('Policy Characteristics'!F:F,MATCH($C1277,'Policy Characteristics'!$C:$C,0)))</f>
        <v>0</v>
      </c>
      <c r="M1277" s="205">
        <f>IF(ISBLANK(INDEX('Policy Characteristics'!G:G,MATCH($C1277,'Policy Characteristics'!$C:$C,0))),"",INDEX('Policy Characteristics'!G:G,MATCH($C1277,'Policy Characteristics'!$C:$C,0)))</f>
        <v>1</v>
      </c>
      <c r="N1277" s="205">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75">
      <c r="A1278" s="76" t="str">
        <f>IF(ISBLANK(INDEX('Policy Characteristics'!A:A,MATCH($C1278,'Policy Characteristics'!$C:$C,0))),"",INDEX('Policy Characteristics'!A:A,MATCH($C1278,'Policy Characteristics'!$C:$C,0)))</f>
        <v>Industry</v>
      </c>
      <c r="B1278" s="200"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1685</v>
      </c>
      <c r="F1278" t="s">
        <v>1282</v>
      </c>
      <c r="G1278" s="88" t="s">
        <v>1692</v>
      </c>
      <c r="H1278" s="15">
        <v>2197</v>
      </c>
      <c r="I1278" s="213" t="s">
        <v>43</v>
      </c>
      <c r="J1278" s="202"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05">
        <f>IF(ISBLANK(INDEX('Policy Characteristics'!F:F,MATCH($C1278,'Policy Characteristics'!$C:$C,0))),"",INDEX('Policy Characteristics'!F:F,MATCH($C1278,'Policy Characteristics'!$C:$C,0)))</f>
        <v>0</v>
      </c>
      <c r="M1278" s="205">
        <f>IF(ISBLANK(INDEX('Policy Characteristics'!G:G,MATCH($C1278,'Policy Characteristics'!$C:$C,0))),"",INDEX('Policy Characteristics'!G:G,MATCH($C1278,'Policy Characteristics'!$C:$C,0)))</f>
        <v>1</v>
      </c>
      <c r="N1278" s="205">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75">
      <c r="A1279" s="76" t="str">
        <f>IF(ISBLANK(INDEX('Policy Characteristics'!A:A,MATCH($C1279,'Policy Characteristics'!$C:$C,0))),"",INDEX('Policy Characteristics'!A:A,MATCH($C1279,'Policy Characteristics'!$C:$C,0)))</f>
        <v>Industry</v>
      </c>
      <c r="B1279" s="200"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1686</v>
      </c>
      <c r="F1279" t="s">
        <v>1282</v>
      </c>
      <c r="G1279" s="88" t="s">
        <v>1693</v>
      </c>
      <c r="H1279" s="15">
        <v>2198</v>
      </c>
      <c r="I1279" s="213" t="s">
        <v>44</v>
      </c>
      <c r="J1279" s="202"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05">
        <f>IF(ISBLANK(INDEX('Policy Characteristics'!F:F,MATCH($C1279,'Policy Characteristics'!$C:$C,0))),"",INDEX('Policy Characteristics'!F:F,MATCH($C1279,'Policy Characteristics'!$C:$C,0)))</f>
        <v>0</v>
      </c>
      <c r="M1279" s="205">
        <f>IF(ISBLANK(INDEX('Policy Characteristics'!G:G,MATCH($C1279,'Policy Characteristics'!$C:$C,0))),"",INDEX('Policy Characteristics'!G:G,MATCH($C1279,'Policy Characteristics'!$C:$C,0)))</f>
        <v>1</v>
      </c>
      <c r="N1279" s="205">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75">
      <c r="A1280" s="76" t="str">
        <f>IF(ISBLANK(INDEX('Policy Characteristics'!A:A,MATCH($C1280,'Policy Characteristics'!$C:$C,0))),"",INDEX('Policy Characteristics'!A:A,MATCH($C1280,'Policy Characteristics'!$C:$C,0)))</f>
        <v>Industry</v>
      </c>
      <c r="B1280" s="200"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1687</v>
      </c>
      <c r="F1280" t="s">
        <v>1282</v>
      </c>
      <c r="G1280" s="88" t="s">
        <v>1694</v>
      </c>
      <c r="H1280" s="15">
        <v>2199</v>
      </c>
      <c r="I1280" s="213" t="s">
        <v>43</v>
      </c>
      <c r="J1280" s="202"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05">
        <f>IF(ISBLANK(INDEX('Policy Characteristics'!F:F,MATCH($C1280,'Policy Characteristics'!$C:$C,0))),"",INDEX('Policy Characteristics'!F:F,MATCH($C1280,'Policy Characteristics'!$C:$C,0)))</f>
        <v>0</v>
      </c>
      <c r="M1280" s="205">
        <f>IF(ISBLANK(INDEX('Policy Characteristics'!G:G,MATCH($C1280,'Policy Characteristics'!$C:$C,0))),"",INDEX('Policy Characteristics'!G:G,MATCH($C1280,'Policy Characteristics'!$C:$C,0)))</f>
        <v>1</v>
      </c>
      <c r="N1280" s="205">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75">
      <c r="A1281" s="76" t="str">
        <f>IF(ISBLANK(INDEX('Policy Characteristics'!A:A,MATCH($C1281,'Policy Characteristics'!$C:$C,0))),"",INDEX('Policy Characteristics'!A:A,MATCH($C1281,'Policy Characteristics'!$C:$C,0)))</f>
        <v>Industry</v>
      </c>
      <c r="B1281" s="200"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1688</v>
      </c>
      <c r="F1281" t="s">
        <v>1282</v>
      </c>
      <c r="G1281" s="88" t="s">
        <v>1695</v>
      </c>
      <c r="H1281" s="15">
        <v>2200</v>
      </c>
      <c r="I1281" s="213" t="s">
        <v>44</v>
      </c>
      <c r="J1281" s="202"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05">
        <f>IF(ISBLANK(INDEX('Policy Characteristics'!F:F,MATCH($C1281,'Policy Characteristics'!$C:$C,0))),"",INDEX('Policy Characteristics'!F:F,MATCH($C1281,'Policy Characteristics'!$C:$C,0)))</f>
        <v>0</v>
      </c>
      <c r="M1281" s="205">
        <f>IF(ISBLANK(INDEX('Policy Characteristics'!G:G,MATCH($C1281,'Policy Characteristics'!$C:$C,0))),"",INDEX('Policy Characteristics'!G:G,MATCH($C1281,'Policy Characteristics'!$C:$C,0)))</f>
        <v>1</v>
      </c>
      <c r="N1281" s="205">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75">
      <c r="A1282" s="76" t="str">
        <f>IF(ISBLANK(INDEX('Policy Characteristics'!A:A,MATCH($C1282,'Policy Characteristics'!$C:$C,0))),"",INDEX('Policy Characteristics'!A:A,MATCH($C1282,'Policy Characteristics'!$C:$C,0)))</f>
        <v>Industry</v>
      </c>
      <c r="B1282" s="200"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1824</v>
      </c>
      <c r="F1282" t="s">
        <v>1282</v>
      </c>
      <c r="G1282" s="88" t="s">
        <v>1824</v>
      </c>
      <c r="H1282" s="15">
        <v>2201</v>
      </c>
      <c r="I1282" s="213" t="s">
        <v>44</v>
      </c>
      <c r="J1282" s="202"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05">
        <f>IF(ISBLANK(INDEX('Policy Characteristics'!F:F,MATCH($C1282,'Policy Characteristics'!$C:$C,0))),"",INDEX('Policy Characteristics'!F:F,MATCH($C1282,'Policy Characteristics'!$C:$C,0)))</f>
        <v>0</v>
      </c>
      <c r="M1282" s="205">
        <f>IF(ISBLANK(INDEX('Policy Characteristics'!G:G,MATCH($C1282,'Policy Characteristics'!$C:$C,0))),"",INDEX('Policy Characteristics'!G:G,MATCH($C1282,'Policy Characteristics'!$C:$C,0)))</f>
        <v>1</v>
      </c>
      <c r="N1282" s="205">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75">
      <c r="A1283" s="76" t="str">
        <f>IF(ISBLANK(INDEX('Policy Characteristics'!A:A,MATCH($C1283,'Policy Characteristics'!$C:$C,0))),"",INDEX('Policy Characteristics'!A:A,MATCH($C1283,'Policy Characteristics'!$C:$C,0)))</f>
        <v>Industry</v>
      </c>
      <c r="B1283" s="200"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1682</v>
      </c>
      <c r="F1283" t="s">
        <v>1283</v>
      </c>
      <c r="G1283" s="88" t="s">
        <v>1689</v>
      </c>
      <c r="H1283" s="15">
        <v>2202</v>
      </c>
      <c r="I1283" s="213" t="s">
        <v>43</v>
      </c>
      <c r="J1283" s="202"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05">
        <f>IF(ISBLANK(INDEX('Policy Characteristics'!F:F,MATCH($C1283,'Policy Characteristics'!$C:$C,0))),"",INDEX('Policy Characteristics'!F:F,MATCH($C1283,'Policy Characteristics'!$C:$C,0)))</f>
        <v>0</v>
      </c>
      <c r="M1283" s="205">
        <f>IF(ISBLANK(INDEX('Policy Characteristics'!G:G,MATCH($C1283,'Policy Characteristics'!$C:$C,0))),"",INDEX('Policy Characteristics'!G:G,MATCH($C1283,'Policy Characteristics'!$C:$C,0)))</f>
        <v>1</v>
      </c>
      <c r="N1283" s="205">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75">
      <c r="A1284" s="76" t="str">
        <f>IF(ISBLANK(INDEX('Policy Characteristics'!A:A,MATCH($C1284,'Policy Characteristics'!$C:$C,0))),"",INDEX('Policy Characteristics'!A:A,MATCH($C1284,'Policy Characteristics'!$C:$C,0)))</f>
        <v>Industry</v>
      </c>
      <c r="B1284" s="200"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1683</v>
      </c>
      <c r="F1284" t="s">
        <v>1283</v>
      </c>
      <c r="G1284" s="88" t="s">
        <v>1690</v>
      </c>
      <c r="H1284" s="15">
        <v>2203</v>
      </c>
      <c r="I1284" s="213" t="s">
        <v>43</v>
      </c>
      <c r="J1284" s="202"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05">
        <f>IF(ISBLANK(INDEX('Policy Characteristics'!F:F,MATCH($C1284,'Policy Characteristics'!$C:$C,0))),"",INDEX('Policy Characteristics'!F:F,MATCH($C1284,'Policy Characteristics'!$C:$C,0)))</f>
        <v>0</v>
      </c>
      <c r="M1284" s="205">
        <f>IF(ISBLANK(INDEX('Policy Characteristics'!G:G,MATCH($C1284,'Policy Characteristics'!$C:$C,0))),"",INDEX('Policy Characteristics'!G:G,MATCH($C1284,'Policy Characteristics'!$C:$C,0)))</f>
        <v>1</v>
      </c>
      <c r="N1284" s="205">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75">
      <c r="A1285" s="76" t="str">
        <f>IF(ISBLANK(INDEX('Policy Characteristics'!A:A,MATCH($C1285,'Policy Characteristics'!$C:$C,0))),"",INDEX('Policy Characteristics'!A:A,MATCH($C1285,'Policy Characteristics'!$C:$C,0)))</f>
        <v>Industry</v>
      </c>
      <c r="B1285" s="200"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1684</v>
      </c>
      <c r="F1285" t="s">
        <v>1283</v>
      </c>
      <c r="G1285" s="88" t="s">
        <v>1691</v>
      </c>
      <c r="H1285" s="15">
        <v>2204</v>
      </c>
      <c r="I1285" s="213" t="s">
        <v>43</v>
      </c>
      <c r="J1285" s="202"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05">
        <f>IF(ISBLANK(INDEX('Policy Characteristics'!F:F,MATCH($C1285,'Policy Characteristics'!$C:$C,0))),"",INDEX('Policy Characteristics'!F:F,MATCH($C1285,'Policy Characteristics'!$C:$C,0)))</f>
        <v>0</v>
      </c>
      <c r="M1285" s="205">
        <f>IF(ISBLANK(INDEX('Policy Characteristics'!G:G,MATCH($C1285,'Policy Characteristics'!$C:$C,0))),"",INDEX('Policy Characteristics'!G:G,MATCH($C1285,'Policy Characteristics'!$C:$C,0)))</f>
        <v>1</v>
      </c>
      <c r="N1285" s="205">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75">
      <c r="A1286" s="76" t="str">
        <f>IF(ISBLANK(INDEX('Policy Characteristics'!A:A,MATCH($C1286,'Policy Characteristics'!$C:$C,0))),"",INDEX('Policy Characteristics'!A:A,MATCH($C1286,'Policy Characteristics'!$C:$C,0)))</f>
        <v>Industry</v>
      </c>
      <c r="B1286" s="200"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1685</v>
      </c>
      <c r="F1286" t="s">
        <v>1283</v>
      </c>
      <c r="G1286" s="88" t="s">
        <v>1692</v>
      </c>
      <c r="H1286" s="15">
        <v>2205</v>
      </c>
      <c r="I1286" s="213" t="s">
        <v>43</v>
      </c>
      <c r="J1286" s="202"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05">
        <f>IF(ISBLANK(INDEX('Policy Characteristics'!F:F,MATCH($C1286,'Policy Characteristics'!$C:$C,0))),"",INDEX('Policy Characteristics'!F:F,MATCH($C1286,'Policy Characteristics'!$C:$C,0)))</f>
        <v>0</v>
      </c>
      <c r="M1286" s="205">
        <f>IF(ISBLANK(INDEX('Policy Characteristics'!G:G,MATCH($C1286,'Policy Characteristics'!$C:$C,0))),"",INDEX('Policy Characteristics'!G:G,MATCH($C1286,'Policy Characteristics'!$C:$C,0)))</f>
        <v>1</v>
      </c>
      <c r="N1286" s="205">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75">
      <c r="A1287" s="76" t="str">
        <f>IF(ISBLANK(INDEX('Policy Characteristics'!A:A,MATCH($C1287,'Policy Characteristics'!$C:$C,0))),"",INDEX('Policy Characteristics'!A:A,MATCH($C1287,'Policy Characteristics'!$C:$C,0)))</f>
        <v>Industry</v>
      </c>
      <c r="B1287" s="200"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1686</v>
      </c>
      <c r="F1287" t="s">
        <v>1283</v>
      </c>
      <c r="G1287" s="88" t="s">
        <v>1693</v>
      </c>
      <c r="H1287" s="15">
        <v>2206</v>
      </c>
      <c r="I1287" s="213" t="s">
        <v>44</v>
      </c>
      <c r="J1287" s="202"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05">
        <f>IF(ISBLANK(INDEX('Policy Characteristics'!F:F,MATCH($C1287,'Policy Characteristics'!$C:$C,0))),"",INDEX('Policy Characteristics'!F:F,MATCH($C1287,'Policy Characteristics'!$C:$C,0)))</f>
        <v>0</v>
      </c>
      <c r="M1287" s="205">
        <f>IF(ISBLANK(INDEX('Policy Characteristics'!G:G,MATCH($C1287,'Policy Characteristics'!$C:$C,0))),"",INDEX('Policy Characteristics'!G:G,MATCH($C1287,'Policy Characteristics'!$C:$C,0)))</f>
        <v>1</v>
      </c>
      <c r="N1287" s="205">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75">
      <c r="A1288" s="76" t="str">
        <f>IF(ISBLANK(INDEX('Policy Characteristics'!A:A,MATCH($C1288,'Policy Characteristics'!$C:$C,0))),"",INDEX('Policy Characteristics'!A:A,MATCH($C1288,'Policy Characteristics'!$C:$C,0)))</f>
        <v>Industry</v>
      </c>
      <c r="B1288" s="200"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1687</v>
      </c>
      <c r="F1288" t="s">
        <v>1283</v>
      </c>
      <c r="G1288" s="88" t="s">
        <v>1694</v>
      </c>
      <c r="H1288" s="15">
        <v>2207</v>
      </c>
      <c r="I1288" s="213" t="s">
        <v>43</v>
      </c>
      <c r="J1288" s="202"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05">
        <f>IF(ISBLANK(INDEX('Policy Characteristics'!F:F,MATCH($C1288,'Policy Characteristics'!$C:$C,0))),"",INDEX('Policy Characteristics'!F:F,MATCH($C1288,'Policy Characteristics'!$C:$C,0)))</f>
        <v>0</v>
      </c>
      <c r="M1288" s="205">
        <f>IF(ISBLANK(INDEX('Policy Characteristics'!G:G,MATCH($C1288,'Policy Characteristics'!$C:$C,0))),"",INDEX('Policy Characteristics'!G:G,MATCH($C1288,'Policy Characteristics'!$C:$C,0)))</f>
        <v>1</v>
      </c>
      <c r="N1288" s="205">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75">
      <c r="A1289" s="76" t="str">
        <f>IF(ISBLANK(INDEX('Policy Characteristics'!A:A,MATCH($C1289,'Policy Characteristics'!$C:$C,0))),"",INDEX('Policy Characteristics'!A:A,MATCH($C1289,'Policy Characteristics'!$C:$C,0)))</f>
        <v>Industry</v>
      </c>
      <c r="B1289" s="200"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1688</v>
      </c>
      <c r="F1289" t="s">
        <v>1283</v>
      </c>
      <c r="G1289" s="88" t="s">
        <v>1695</v>
      </c>
      <c r="H1289" s="15">
        <v>2208</v>
      </c>
      <c r="I1289" s="213" t="s">
        <v>44</v>
      </c>
      <c r="J1289" s="202"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05">
        <f>IF(ISBLANK(INDEX('Policy Characteristics'!F:F,MATCH($C1289,'Policy Characteristics'!$C:$C,0))),"",INDEX('Policy Characteristics'!F:F,MATCH($C1289,'Policy Characteristics'!$C:$C,0)))</f>
        <v>0</v>
      </c>
      <c r="M1289" s="205">
        <f>IF(ISBLANK(INDEX('Policy Characteristics'!G:G,MATCH($C1289,'Policy Characteristics'!$C:$C,0))),"",INDEX('Policy Characteristics'!G:G,MATCH($C1289,'Policy Characteristics'!$C:$C,0)))</f>
        <v>1</v>
      </c>
      <c r="N1289" s="205">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75">
      <c r="A1290" s="76" t="str">
        <f>IF(ISBLANK(INDEX('Policy Characteristics'!A:A,MATCH($C1290,'Policy Characteristics'!$C:$C,0))),"",INDEX('Policy Characteristics'!A:A,MATCH($C1290,'Policy Characteristics'!$C:$C,0)))</f>
        <v>Industry</v>
      </c>
      <c r="B1290" s="200"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1824</v>
      </c>
      <c r="F1290" t="s">
        <v>1283</v>
      </c>
      <c r="G1290" s="88" t="s">
        <v>1824</v>
      </c>
      <c r="H1290" s="15">
        <v>2209</v>
      </c>
      <c r="I1290" s="213" t="s">
        <v>44</v>
      </c>
      <c r="J1290" s="202"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05">
        <f>IF(ISBLANK(INDEX('Policy Characteristics'!F:F,MATCH($C1290,'Policy Characteristics'!$C:$C,0))),"",INDEX('Policy Characteristics'!F:F,MATCH($C1290,'Policy Characteristics'!$C:$C,0)))</f>
        <v>0</v>
      </c>
      <c r="M1290" s="205">
        <f>IF(ISBLANK(INDEX('Policy Characteristics'!G:G,MATCH($C1290,'Policy Characteristics'!$C:$C,0))),"",INDEX('Policy Characteristics'!G:G,MATCH($C1290,'Policy Characteristics'!$C:$C,0)))</f>
        <v>1</v>
      </c>
      <c r="N1290" s="205">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75">
      <c r="A1291" s="76" t="str">
        <f>IF(ISBLANK(INDEX('Policy Characteristics'!A:A,MATCH($C1291,'Policy Characteristics'!$C:$C,0))),"",INDEX('Policy Characteristics'!A:A,MATCH($C1291,'Policy Characteristics'!$C:$C,0)))</f>
        <v>Industry</v>
      </c>
      <c r="B1291" s="200"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1682</v>
      </c>
      <c r="F1291" t="s">
        <v>1284</v>
      </c>
      <c r="G1291" s="88" t="s">
        <v>1689</v>
      </c>
      <c r="H1291" s="15">
        <v>2210</v>
      </c>
      <c r="I1291" s="213" t="s">
        <v>44</v>
      </c>
      <c r="J1291" s="202"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05">
        <f>IF(ISBLANK(INDEX('Policy Characteristics'!F:F,MATCH($C1291,'Policy Characteristics'!$C:$C,0))),"",INDEX('Policy Characteristics'!F:F,MATCH($C1291,'Policy Characteristics'!$C:$C,0)))</f>
        <v>0</v>
      </c>
      <c r="M1291" s="205">
        <f>IF(ISBLANK(INDEX('Policy Characteristics'!G:G,MATCH($C1291,'Policy Characteristics'!$C:$C,0))),"",INDEX('Policy Characteristics'!G:G,MATCH($C1291,'Policy Characteristics'!$C:$C,0)))</f>
        <v>1</v>
      </c>
      <c r="N1291" s="205">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75">
      <c r="A1292" s="76" t="str">
        <f>IF(ISBLANK(INDEX('Policy Characteristics'!A:A,MATCH($C1292,'Policy Characteristics'!$C:$C,0))),"",INDEX('Policy Characteristics'!A:A,MATCH($C1292,'Policy Characteristics'!$C:$C,0)))</f>
        <v>Industry</v>
      </c>
      <c r="B1292" s="200"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1683</v>
      </c>
      <c r="F1292" t="s">
        <v>1284</v>
      </c>
      <c r="G1292" s="88" t="s">
        <v>1690</v>
      </c>
      <c r="H1292" s="15">
        <v>2211</v>
      </c>
      <c r="I1292" s="213" t="s">
        <v>44</v>
      </c>
      <c r="J1292" s="202"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05">
        <f>IF(ISBLANK(INDEX('Policy Characteristics'!F:F,MATCH($C1292,'Policy Characteristics'!$C:$C,0))),"",INDEX('Policy Characteristics'!F:F,MATCH($C1292,'Policy Characteristics'!$C:$C,0)))</f>
        <v>0</v>
      </c>
      <c r="M1292" s="205">
        <f>IF(ISBLANK(INDEX('Policy Characteristics'!G:G,MATCH($C1292,'Policy Characteristics'!$C:$C,0))),"",INDEX('Policy Characteristics'!G:G,MATCH($C1292,'Policy Characteristics'!$C:$C,0)))</f>
        <v>1</v>
      </c>
      <c r="N1292" s="205">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75">
      <c r="A1293" s="76" t="str">
        <f>IF(ISBLANK(INDEX('Policy Characteristics'!A:A,MATCH($C1293,'Policy Characteristics'!$C:$C,0))),"",INDEX('Policy Characteristics'!A:A,MATCH($C1293,'Policy Characteristics'!$C:$C,0)))</f>
        <v>Industry</v>
      </c>
      <c r="B1293" s="200"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1684</v>
      </c>
      <c r="F1293" t="s">
        <v>1284</v>
      </c>
      <c r="G1293" s="88" t="s">
        <v>1691</v>
      </c>
      <c r="H1293" s="15">
        <v>2212</v>
      </c>
      <c r="I1293" s="213" t="s">
        <v>44</v>
      </c>
      <c r="J1293" s="202"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05">
        <f>IF(ISBLANK(INDEX('Policy Characteristics'!F:F,MATCH($C1293,'Policy Characteristics'!$C:$C,0))),"",INDEX('Policy Characteristics'!F:F,MATCH($C1293,'Policy Characteristics'!$C:$C,0)))</f>
        <v>0</v>
      </c>
      <c r="M1293" s="205">
        <f>IF(ISBLANK(INDEX('Policy Characteristics'!G:G,MATCH($C1293,'Policy Characteristics'!$C:$C,0))),"",INDEX('Policy Characteristics'!G:G,MATCH($C1293,'Policy Characteristics'!$C:$C,0)))</f>
        <v>1</v>
      </c>
      <c r="N1293" s="205">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75">
      <c r="A1294" s="76" t="str">
        <f>IF(ISBLANK(INDEX('Policy Characteristics'!A:A,MATCH($C1294,'Policy Characteristics'!$C:$C,0))),"",INDEX('Policy Characteristics'!A:A,MATCH($C1294,'Policy Characteristics'!$C:$C,0)))</f>
        <v>Industry</v>
      </c>
      <c r="B1294" s="200"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1685</v>
      </c>
      <c r="F1294" t="s">
        <v>1284</v>
      </c>
      <c r="G1294" s="88" t="s">
        <v>1692</v>
      </c>
      <c r="H1294" s="15">
        <v>2213</v>
      </c>
      <c r="I1294" s="213" t="s">
        <v>44</v>
      </c>
      <c r="J1294" s="202"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05">
        <f>IF(ISBLANK(INDEX('Policy Characteristics'!F:F,MATCH($C1294,'Policy Characteristics'!$C:$C,0))),"",INDEX('Policy Characteristics'!F:F,MATCH($C1294,'Policy Characteristics'!$C:$C,0)))</f>
        <v>0</v>
      </c>
      <c r="M1294" s="205">
        <f>IF(ISBLANK(INDEX('Policy Characteristics'!G:G,MATCH($C1294,'Policy Characteristics'!$C:$C,0))),"",INDEX('Policy Characteristics'!G:G,MATCH($C1294,'Policy Characteristics'!$C:$C,0)))</f>
        <v>1</v>
      </c>
      <c r="N1294" s="205">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75">
      <c r="A1295" s="76" t="str">
        <f>IF(ISBLANK(INDEX('Policy Characteristics'!A:A,MATCH($C1295,'Policy Characteristics'!$C:$C,0))),"",INDEX('Policy Characteristics'!A:A,MATCH($C1295,'Policy Characteristics'!$C:$C,0)))</f>
        <v>Industry</v>
      </c>
      <c r="B1295" s="200"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1686</v>
      </c>
      <c r="F1295" t="s">
        <v>1284</v>
      </c>
      <c r="G1295" s="88" t="s">
        <v>1693</v>
      </c>
      <c r="H1295" s="15">
        <v>2214</v>
      </c>
      <c r="I1295" s="213" t="s">
        <v>44</v>
      </c>
      <c r="J1295" s="202"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05">
        <f>IF(ISBLANK(INDEX('Policy Characteristics'!F:F,MATCH($C1295,'Policy Characteristics'!$C:$C,0))),"",INDEX('Policy Characteristics'!F:F,MATCH($C1295,'Policy Characteristics'!$C:$C,0)))</f>
        <v>0</v>
      </c>
      <c r="M1295" s="205">
        <f>IF(ISBLANK(INDEX('Policy Characteristics'!G:G,MATCH($C1295,'Policy Characteristics'!$C:$C,0))),"",INDEX('Policy Characteristics'!G:G,MATCH($C1295,'Policy Characteristics'!$C:$C,0)))</f>
        <v>1</v>
      </c>
      <c r="N1295" s="205">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75">
      <c r="A1296" s="76" t="str">
        <f>IF(ISBLANK(INDEX('Policy Characteristics'!A:A,MATCH($C1296,'Policy Characteristics'!$C:$C,0))),"",INDEX('Policy Characteristics'!A:A,MATCH($C1296,'Policy Characteristics'!$C:$C,0)))</f>
        <v>Industry</v>
      </c>
      <c r="B1296" s="200"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1687</v>
      </c>
      <c r="F1296" t="s">
        <v>1284</v>
      </c>
      <c r="G1296" s="88" t="s">
        <v>1694</v>
      </c>
      <c r="H1296" s="15">
        <v>2215</v>
      </c>
      <c r="I1296" s="213" t="s">
        <v>43</v>
      </c>
      <c r="J1296" s="202"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05">
        <f>IF(ISBLANK(INDEX('Policy Characteristics'!F:F,MATCH($C1296,'Policy Characteristics'!$C:$C,0))),"",INDEX('Policy Characteristics'!F:F,MATCH($C1296,'Policy Characteristics'!$C:$C,0)))</f>
        <v>0</v>
      </c>
      <c r="M1296" s="205">
        <f>IF(ISBLANK(INDEX('Policy Characteristics'!G:G,MATCH($C1296,'Policy Characteristics'!$C:$C,0))),"",INDEX('Policy Characteristics'!G:G,MATCH($C1296,'Policy Characteristics'!$C:$C,0)))</f>
        <v>1</v>
      </c>
      <c r="N1296" s="205">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75">
      <c r="A1297" s="76" t="str">
        <f>IF(ISBLANK(INDEX('Policy Characteristics'!A:A,MATCH($C1297,'Policy Characteristics'!$C:$C,0))),"",INDEX('Policy Characteristics'!A:A,MATCH($C1297,'Policy Characteristics'!$C:$C,0)))</f>
        <v>Industry</v>
      </c>
      <c r="B1297" s="200"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1688</v>
      </c>
      <c r="F1297" t="s">
        <v>1284</v>
      </c>
      <c r="G1297" s="88" t="s">
        <v>1695</v>
      </c>
      <c r="H1297" s="15">
        <v>2216</v>
      </c>
      <c r="I1297" s="213" t="s">
        <v>44</v>
      </c>
      <c r="J1297" s="202"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05">
        <f>IF(ISBLANK(INDEX('Policy Characteristics'!F:F,MATCH($C1297,'Policy Characteristics'!$C:$C,0))),"",INDEX('Policy Characteristics'!F:F,MATCH($C1297,'Policy Characteristics'!$C:$C,0)))</f>
        <v>0</v>
      </c>
      <c r="M1297" s="205">
        <f>IF(ISBLANK(INDEX('Policy Characteristics'!G:G,MATCH($C1297,'Policy Characteristics'!$C:$C,0))),"",INDEX('Policy Characteristics'!G:G,MATCH($C1297,'Policy Characteristics'!$C:$C,0)))</f>
        <v>1</v>
      </c>
      <c r="N1297" s="205">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75">
      <c r="A1298" s="76" t="str">
        <f>IF(ISBLANK(INDEX('Policy Characteristics'!A:A,MATCH($C1298,'Policy Characteristics'!$C:$C,0))),"",INDEX('Policy Characteristics'!A:A,MATCH($C1298,'Policy Characteristics'!$C:$C,0)))</f>
        <v>Industry</v>
      </c>
      <c r="B1298" s="200"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1824</v>
      </c>
      <c r="F1298" t="s">
        <v>1284</v>
      </c>
      <c r="G1298" s="88" t="s">
        <v>1824</v>
      </c>
      <c r="H1298" s="15">
        <v>2217</v>
      </c>
      <c r="I1298" s="213" t="s">
        <v>44</v>
      </c>
      <c r="J1298" s="202"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05">
        <f>IF(ISBLANK(INDEX('Policy Characteristics'!F:F,MATCH($C1298,'Policy Characteristics'!$C:$C,0))),"",INDEX('Policy Characteristics'!F:F,MATCH($C1298,'Policy Characteristics'!$C:$C,0)))</f>
        <v>0</v>
      </c>
      <c r="M1298" s="205">
        <f>IF(ISBLANK(INDEX('Policy Characteristics'!G:G,MATCH($C1298,'Policy Characteristics'!$C:$C,0))),"",INDEX('Policy Characteristics'!G:G,MATCH($C1298,'Policy Characteristics'!$C:$C,0)))</f>
        <v>1</v>
      </c>
      <c r="N1298" s="205">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75">
      <c r="A1299" s="76" t="str">
        <f>IF(ISBLANK(INDEX('Policy Characteristics'!A:A,MATCH($C1299,'Policy Characteristics'!$C:$C,0))),"",INDEX('Policy Characteristics'!A:A,MATCH($C1299,'Policy Characteristics'!$C:$C,0)))</f>
        <v>Industry</v>
      </c>
      <c r="B1299" s="200"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1682</v>
      </c>
      <c r="F1299" t="s">
        <v>1326</v>
      </c>
      <c r="G1299" s="88" t="s">
        <v>1689</v>
      </c>
      <c r="H1299" s="15">
        <v>2218</v>
      </c>
      <c r="I1299" s="213" t="s">
        <v>43</v>
      </c>
      <c r="J1299" s="202"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05">
        <f>IF(ISBLANK(INDEX('Policy Characteristics'!F:F,MATCH($C1299,'Policy Characteristics'!$C:$C,0))),"",INDEX('Policy Characteristics'!F:F,MATCH($C1299,'Policy Characteristics'!$C:$C,0)))</f>
        <v>0</v>
      </c>
      <c r="M1299" s="205">
        <f>IF(ISBLANK(INDEX('Policy Characteristics'!G:G,MATCH($C1299,'Policy Characteristics'!$C:$C,0))),"",INDEX('Policy Characteristics'!G:G,MATCH($C1299,'Policy Characteristics'!$C:$C,0)))</f>
        <v>1</v>
      </c>
      <c r="N1299" s="205">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75">
      <c r="A1300" s="76" t="str">
        <f>IF(ISBLANK(INDEX('Policy Characteristics'!A:A,MATCH($C1300,'Policy Characteristics'!$C:$C,0))),"",INDEX('Policy Characteristics'!A:A,MATCH($C1300,'Policy Characteristics'!$C:$C,0)))</f>
        <v>Industry</v>
      </c>
      <c r="B1300" s="200"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1683</v>
      </c>
      <c r="F1300" t="s">
        <v>1326</v>
      </c>
      <c r="G1300" s="88" t="s">
        <v>1690</v>
      </c>
      <c r="H1300" s="15">
        <v>2219</v>
      </c>
      <c r="I1300" s="213" t="s">
        <v>44</v>
      </c>
      <c r="J1300" s="202"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05">
        <f>IF(ISBLANK(INDEX('Policy Characteristics'!F:F,MATCH($C1300,'Policy Characteristics'!$C:$C,0))),"",INDEX('Policy Characteristics'!F:F,MATCH($C1300,'Policy Characteristics'!$C:$C,0)))</f>
        <v>0</v>
      </c>
      <c r="M1300" s="205">
        <f>IF(ISBLANK(INDEX('Policy Characteristics'!G:G,MATCH($C1300,'Policy Characteristics'!$C:$C,0))),"",INDEX('Policy Characteristics'!G:G,MATCH($C1300,'Policy Characteristics'!$C:$C,0)))</f>
        <v>1</v>
      </c>
      <c r="N1300" s="205">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75">
      <c r="A1301" s="76" t="str">
        <f>IF(ISBLANK(INDEX('Policy Characteristics'!A:A,MATCH($C1301,'Policy Characteristics'!$C:$C,0))),"",INDEX('Policy Characteristics'!A:A,MATCH($C1301,'Policy Characteristics'!$C:$C,0)))</f>
        <v>Industry</v>
      </c>
      <c r="B1301" s="200"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1684</v>
      </c>
      <c r="F1301" t="s">
        <v>1326</v>
      </c>
      <c r="G1301" s="88" t="s">
        <v>1691</v>
      </c>
      <c r="H1301" s="15">
        <v>2220</v>
      </c>
      <c r="I1301" s="213" t="s">
        <v>44</v>
      </c>
      <c r="J1301" s="202"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05">
        <f>IF(ISBLANK(INDEX('Policy Characteristics'!F:F,MATCH($C1301,'Policy Characteristics'!$C:$C,0))),"",INDEX('Policy Characteristics'!F:F,MATCH($C1301,'Policy Characteristics'!$C:$C,0)))</f>
        <v>0</v>
      </c>
      <c r="M1301" s="205">
        <f>IF(ISBLANK(INDEX('Policy Characteristics'!G:G,MATCH($C1301,'Policy Characteristics'!$C:$C,0))),"",INDEX('Policy Characteristics'!G:G,MATCH($C1301,'Policy Characteristics'!$C:$C,0)))</f>
        <v>1</v>
      </c>
      <c r="N1301" s="205">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75">
      <c r="A1302" s="76" t="str">
        <f>IF(ISBLANK(INDEX('Policy Characteristics'!A:A,MATCH($C1302,'Policy Characteristics'!$C:$C,0))),"",INDEX('Policy Characteristics'!A:A,MATCH($C1302,'Policy Characteristics'!$C:$C,0)))</f>
        <v>Industry</v>
      </c>
      <c r="B1302" s="200"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1685</v>
      </c>
      <c r="F1302" t="s">
        <v>1326</v>
      </c>
      <c r="G1302" s="88" t="s">
        <v>1692</v>
      </c>
      <c r="H1302" s="15">
        <v>2221</v>
      </c>
      <c r="I1302" s="213" t="s">
        <v>44</v>
      </c>
      <c r="J1302" s="202"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05">
        <f>IF(ISBLANK(INDEX('Policy Characteristics'!F:F,MATCH($C1302,'Policy Characteristics'!$C:$C,0))),"",INDEX('Policy Characteristics'!F:F,MATCH($C1302,'Policy Characteristics'!$C:$C,0)))</f>
        <v>0</v>
      </c>
      <c r="M1302" s="205">
        <f>IF(ISBLANK(INDEX('Policy Characteristics'!G:G,MATCH($C1302,'Policy Characteristics'!$C:$C,0))),"",INDEX('Policy Characteristics'!G:G,MATCH($C1302,'Policy Characteristics'!$C:$C,0)))</f>
        <v>1</v>
      </c>
      <c r="N1302" s="205">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75">
      <c r="A1303" s="76" t="str">
        <f>IF(ISBLANK(INDEX('Policy Characteristics'!A:A,MATCH($C1303,'Policy Characteristics'!$C:$C,0))),"",INDEX('Policy Characteristics'!A:A,MATCH($C1303,'Policy Characteristics'!$C:$C,0)))</f>
        <v>Industry</v>
      </c>
      <c r="B1303" s="200"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1686</v>
      </c>
      <c r="F1303" t="s">
        <v>1326</v>
      </c>
      <c r="G1303" s="88" t="s">
        <v>1693</v>
      </c>
      <c r="H1303" s="15">
        <v>2222</v>
      </c>
      <c r="I1303" s="213" t="s">
        <v>44</v>
      </c>
      <c r="J1303" s="202"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05">
        <f>IF(ISBLANK(INDEX('Policy Characteristics'!F:F,MATCH($C1303,'Policy Characteristics'!$C:$C,0))),"",INDEX('Policy Characteristics'!F:F,MATCH($C1303,'Policy Characteristics'!$C:$C,0)))</f>
        <v>0</v>
      </c>
      <c r="M1303" s="205">
        <f>IF(ISBLANK(INDEX('Policy Characteristics'!G:G,MATCH($C1303,'Policy Characteristics'!$C:$C,0))),"",INDEX('Policy Characteristics'!G:G,MATCH($C1303,'Policy Characteristics'!$C:$C,0)))</f>
        <v>1</v>
      </c>
      <c r="N1303" s="205">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75">
      <c r="A1304" s="76" t="str">
        <f>IF(ISBLANK(INDEX('Policy Characteristics'!A:A,MATCH($C1304,'Policy Characteristics'!$C:$C,0))),"",INDEX('Policy Characteristics'!A:A,MATCH($C1304,'Policy Characteristics'!$C:$C,0)))</f>
        <v>Industry</v>
      </c>
      <c r="B1304" s="200"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1687</v>
      </c>
      <c r="F1304" t="s">
        <v>1326</v>
      </c>
      <c r="G1304" s="88" t="s">
        <v>1694</v>
      </c>
      <c r="H1304" s="15">
        <v>2223</v>
      </c>
      <c r="I1304" s="213" t="s">
        <v>44</v>
      </c>
      <c r="J1304" s="202"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05">
        <f>IF(ISBLANK(INDEX('Policy Characteristics'!F:F,MATCH($C1304,'Policy Characteristics'!$C:$C,0))),"",INDEX('Policy Characteristics'!F:F,MATCH($C1304,'Policy Characteristics'!$C:$C,0)))</f>
        <v>0</v>
      </c>
      <c r="M1304" s="205">
        <f>IF(ISBLANK(INDEX('Policy Characteristics'!G:G,MATCH($C1304,'Policy Characteristics'!$C:$C,0))),"",INDEX('Policy Characteristics'!G:G,MATCH($C1304,'Policy Characteristics'!$C:$C,0)))</f>
        <v>1</v>
      </c>
      <c r="N1304" s="205">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75">
      <c r="A1305" s="76" t="str">
        <f>IF(ISBLANK(INDEX('Policy Characteristics'!A:A,MATCH($C1305,'Policy Characteristics'!$C:$C,0))),"",INDEX('Policy Characteristics'!A:A,MATCH($C1305,'Policy Characteristics'!$C:$C,0)))</f>
        <v>Industry</v>
      </c>
      <c r="B1305" s="200"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1688</v>
      </c>
      <c r="F1305" t="s">
        <v>1326</v>
      </c>
      <c r="G1305" s="88" t="s">
        <v>1695</v>
      </c>
      <c r="H1305" s="15">
        <v>2224</v>
      </c>
      <c r="I1305" s="213" t="s">
        <v>44</v>
      </c>
      <c r="J1305" s="202"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05">
        <f>IF(ISBLANK(INDEX('Policy Characteristics'!F:F,MATCH($C1305,'Policy Characteristics'!$C:$C,0))),"",INDEX('Policy Characteristics'!F:F,MATCH($C1305,'Policy Characteristics'!$C:$C,0)))</f>
        <v>0</v>
      </c>
      <c r="M1305" s="205">
        <f>IF(ISBLANK(INDEX('Policy Characteristics'!G:G,MATCH($C1305,'Policy Characteristics'!$C:$C,0))),"",INDEX('Policy Characteristics'!G:G,MATCH($C1305,'Policy Characteristics'!$C:$C,0)))</f>
        <v>1</v>
      </c>
      <c r="N1305" s="205">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75">
      <c r="A1306" s="76" t="str">
        <f>IF(ISBLANK(INDEX('Policy Characteristics'!A:A,MATCH($C1306,'Policy Characteristics'!$C:$C,0))),"",INDEX('Policy Characteristics'!A:A,MATCH($C1306,'Policy Characteristics'!$C:$C,0)))</f>
        <v>Industry</v>
      </c>
      <c r="B1306" s="200"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1824</v>
      </c>
      <c r="F1306" t="s">
        <v>1326</v>
      </c>
      <c r="G1306" s="88" t="s">
        <v>1824</v>
      </c>
      <c r="H1306" s="15">
        <v>2225</v>
      </c>
      <c r="I1306" s="213" t="s">
        <v>44</v>
      </c>
      <c r="J1306" s="202"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05">
        <f>IF(ISBLANK(INDEX('Policy Characteristics'!F:F,MATCH($C1306,'Policy Characteristics'!$C:$C,0))),"",INDEX('Policy Characteristics'!F:F,MATCH($C1306,'Policy Characteristics'!$C:$C,0)))</f>
        <v>0</v>
      </c>
      <c r="M1306" s="205">
        <f>IF(ISBLANK(INDEX('Policy Characteristics'!G:G,MATCH($C1306,'Policy Characteristics'!$C:$C,0))),"",INDEX('Policy Characteristics'!G:G,MATCH($C1306,'Policy Characteristics'!$C:$C,0)))</f>
        <v>1</v>
      </c>
      <c r="N1306" s="205">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75">
      <c r="A1307" s="76" t="str">
        <f>IF(ISBLANK(INDEX('Policy Characteristics'!A:A,MATCH($C1307,'Policy Characteristics'!$C:$C,0))),"",INDEX('Policy Characteristics'!A:A,MATCH($C1307,'Policy Characteristics'!$C:$C,0)))</f>
        <v>Industry</v>
      </c>
      <c r="B1307" s="200"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1682</v>
      </c>
      <c r="F1307" t="s">
        <v>1285</v>
      </c>
      <c r="G1307" s="88" t="s">
        <v>1689</v>
      </c>
      <c r="H1307" s="15">
        <v>2226</v>
      </c>
      <c r="I1307" s="213" t="s">
        <v>44</v>
      </c>
      <c r="J1307" s="202"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05">
        <f>IF(ISBLANK(INDEX('Policy Characteristics'!F:F,MATCH($C1307,'Policy Characteristics'!$C:$C,0))),"",INDEX('Policy Characteristics'!F:F,MATCH($C1307,'Policy Characteristics'!$C:$C,0)))</f>
        <v>0</v>
      </c>
      <c r="M1307" s="205">
        <f>IF(ISBLANK(INDEX('Policy Characteristics'!G:G,MATCH($C1307,'Policy Characteristics'!$C:$C,0))),"",INDEX('Policy Characteristics'!G:G,MATCH($C1307,'Policy Characteristics'!$C:$C,0)))</f>
        <v>1</v>
      </c>
      <c r="N1307" s="205">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75">
      <c r="A1308" s="76" t="str">
        <f>IF(ISBLANK(INDEX('Policy Characteristics'!A:A,MATCH($C1308,'Policy Characteristics'!$C:$C,0))),"",INDEX('Policy Characteristics'!A:A,MATCH($C1308,'Policy Characteristics'!$C:$C,0)))</f>
        <v>Industry</v>
      </c>
      <c r="B1308" s="200"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1683</v>
      </c>
      <c r="F1308" t="s">
        <v>1285</v>
      </c>
      <c r="G1308" s="88" t="s">
        <v>1690</v>
      </c>
      <c r="H1308" s="15">
        <v>2227</v>
      </c>
      <c r="I1308" s="213" t="s">
        <v>43</v>
      </c>
      <c r="J1308" s="202"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05">
        <f>IF(ISBLANK(INDEX('Policy Characteristics'!F:F,MATCH($C1308,'Policy Characteristics'!$C:$C,0))),"",INDEX('Policy Characteristics'!F:F,MATCH($C1308,'Policy Characteristics'!$C:$C,0)))</f>
        <v>0</v>
      </c>
      <c r="M1308" s="205">
        <f>IF(ISBLANK(INDEX('Policy Characteristics'!G:G,MATCH($C1308,'Policy Characteristics'!$C:$C,0))),"",INDEX('Policy Characteristics'!G:G,MATCH($C1308,'Policy Characteristics'!$C:$C,0)))</f>
        <v>1</v>
      </c>
      <c r="N1308" s="205">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75">
      <c r="A1309" s="76" t="str">
        <f>IF(ISBLANK(INDEX('Policy Characteristics'!A:A,MATCH($C1309,'Policy Characteristics'!$C:$C,0))),"",INDEX('Policy Characteristics'!A:A,MATCH($C1309,'Policy Characteristics'!$C:$C,0)))</f>
        <v>Industry</v>
      </c>
      <c r="B1309" s="200"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1684</v>
      </c>
      <c r="F1309" t="s">
        <v>1285</v>
      </c>
      <c r="G1309" s="88" t="s">
        <v>1691</v>
      </c>
      <c r="H1309" s="15">
        <v>2228</v>
      </c>
      <c r="I1309" s="213" t="s">
        <v>44</v>
      </c>
      <c r="J1309" s="202"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05">
        <f>IF(ISBLANK(INDEX('Policy Characteristics'!F:F,MATCH($C1309,'Policy Characteristics'!$C:$C,0))),"",INDEX('Policy Characteristics'!F:F,MATCH($C1309,'Policy Characteristics'!$C:$C,0)))</f>
        <v>0</v>
      </c>
      <c r="M1309" s="205">
        <f>IF(ISBLANK(INDEX('Policy Characteristics'!G:G,MATCH($C1309,'Policy Characteristics'!$C:$C,0))),"",INDEX('Policy Characteristics'!G:G,MATCH($C1309,'Policy Characteristics'!$C:$C,0)))</f>
        <v>1</v>
      </c>
      <c r="N1309" s="205">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75">
      <c r="A1310" s="76" t="str">
        <f>IF(ISBLANK(INDEX('Policy Characteristics'!A:A,MATCH($C1310,'Policy Characteristics'!$C:$C,0))),"",INDEX('Policy Characteristics'!A:A,MATCH($C1310,'Policy Characteristics'!$C:$C,0)))</f>
        <v>Industry</v>
      </c>
      <c r="B1310" s="200"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1685</v>
      </c>
      <c r="F1310" t="s">
        <v>1285</v>
      </c>
      <c r="G1310" s="88" t="s">
        <v>1692</v>
      </c>
      <c r="H1310" s="15">
        <v>2229</v>
      </c>
      <c r="I1310" s="213" t="s">
        <v>44</v>
      </c>
      <c r="J1310" s="202"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05">
        <f>IF(ISBLANK(INDEX('Policy Characteristics'!F:F,MATCH($C1310,'Policy Characteristics'!$C:$C,0))),"",INDEX('Policy Characteristics'!F:F,MATCH($C1310,'Policy Characteristics'!$C:$C,0)))</f>
        <v>0</v>
      </c>
      <c r="M1310" s="205">
        <f>IF(ISBLANK(INDEX('Policy Characteristics'!G:G,MATCH($C1310,'Policy Characteristics'!$C:$C,0))),"",INDEX('Policy Characteristics'!G:G,MATCH($C1310,'Policy Characteristics'!$C:$C,0)))</f>
        <v>1</v>
      </c>
      <c r="N1310" s="205">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75">
      <c r="A1311" s="76" t="str">
        <f>IF(ISBLANK(INDEX('Policy Characteristics'!A:A,MATCH($C1311,'Policy Characteristics'!$C:$C,0))),"",INDEX('Policy Characteristics'!A:A,MATCH($C1311,'Policy Characteristics'!$C:$C,0)))</f>
        <v>Industry</v>
      </c>
      <c r="B1311" s="200"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1686</v>
      </c>
      <c r="F1311" t="s">
        <v>1285</v>
      </c>
      <c r="G1311" s="88" t="s">
        <v>1693</v>
      </c>
      <c r="H1311" s="15">
        <v>2230</v>
      </c>
      <c r="I1311" s="213" t="s">
        <v>44</v>
      </c>
      <c r="J1311" s="202"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05">
        <f>IF(ISBLANK(INDEX('Policy Characteristics'!F:F,MATCH($C1311,'Policy Characteristics'!$C:$C,0))),"",INDEX('Policy Characteristics'!F:F,MATCH($C1311,'Policy Characteristics'!$C:$C,0)))</f>
        <v>0</v>
      </c>
      <c r="M1311" s="205">
        <f>IF(ISBLANK(INDEX('Policy Characteristics'!G:G,MATCH($C1311,'Policy Characteristics'!$C:$C,0))),"",INDEX('Policy Characteristics'!G:G,MATCH($C1311,'Policy Characteristics'!$C:$C,0)))</f>
        <v>1</v>
      </c>
      <c r="N1311" s="205">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75">
      <c r="A1312" s="76" t="str">
        <f>IF(ISBLANK(INDEX('Policy Characteristics'!A:A,MATCH($C1312,'Policy Characteristics'!$C:$C,0))),"",INDEX('Policy Characteristics'!A:A,MATCH($C1312,'Policy Characteristics'!$C:$C,0)))</f>
        <v>Industry</v>
      </c>
      <c r="B1312" s="200"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1687</v>
      </c>
      <c r="F1312" t="s">
        <v>1285</v>
      </c>
      <c r="G1312" s="88" t="s">
        <v>1694</v>
      </c>
      <c r="H1312" s="15">
        <v>2231</v>
      </c>
      <c r="I1312" s="213" t="s">
        <v>44</v>
      </c>
      <c r="J1312" s="202"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05">
        <f>IF(ISBLANK(INDEX('Policy Characteristics'!F:F,MATCH($C1312,'Policy Characteristics'!$C:$C,0))),"",INDEX('Policy Characteristics'!F:F,MATCH($C1312,'Policy Characteristics'!$C:$C,0)))</f>
        <v>0</v>
      </c>
      <c r="M1312" s="205">
        <f>IF(ISBLANK(INDEX('Policy Characteristics'!G:G,MATCH($C1312,'Policy Characteristics'!$C:$C,0))),"",INDEX('Policy Characteristics'!G:G,MATCH($C1312,'Policy Characteristics'!$C:$C,0)))</f>
        <v>1</v>
      </c>
      <c r="N1312" s="205">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75">
      <c r="A1313" s="76" t="str">
        <f>IF(ISBLANK(INDEX('Policy Characteristics'!A:A,MATCH($C1313,'Policy Characteristics'!$C:$C,0))),"",INDEX('Policy Characteristics'!A:A,MATCH($C1313,'Policy Characteristics'!$C:$C,0)))</f>
        <v>Industry</v>
      </c>
      <c r="B1313" s="200"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1688</v>
      </c>
      <c r="F1313" t="s">
        <v>1285</v>
      </c>
      <c r="G1313" s="88" t="s">
        <v>1695</v>
      </c>
      <c r="H1313" s="15">
        <v>2232</v>
      </c>
      <c r="I1313" s="213" t="s">
        <v>44</v>
      </c>
      <c r="J1313" s="202"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05">
        <f>IF(ISBLANK(INDEX('Policy Characteristics'!F:F,MATCH($C1313,'Policy Characteristics'!$C:$C,0))),"",INDEX('Policy Characteristics'!F:F,MATCH($C1313,'Policy Characteristics'!$C:$C,0)))</f>
        <v>0</v>
      </c>
      <c r="M1313" s="205">
        <f>IF(ISBLANK(INDEX('Policy Characteristics'!G:G,MATCH($C1313,'Policy Characteristics'!$C:$C,0))),"",INDEX('Policy Characteristics'!G:G,MATCH($C1313,'Policy Characteristics'!$C:$C,0)))</f>
        <v>1</v>
      </c>
      <c r="N1313" s="205">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75">
      <c r="A1314" s="76" t="str">
        <f>IF(ISBLANK(INDEX('Policy Characteristics'!A:A,MATCH($C1314,'Policy Characteristics'!$C:$C,0))),"",INDEX('Policy Characteristics'!A:A,MATCH($C1314,'Policy Characteristics'!$C:$C,0)))</f>
        <v>Industry</v>
      </c>
      <c r="B1314" s="200"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1824</v>
      </c>
      <c r="F1314" t="s">
        <v>1285</v>
      </c>
      <c r="G1314" s="88" t="s">
        <v>1824</v>
      </c>
      <c r="H1314" s="15">
        <v>2233</v>
      </c>
      <c r="I1314" s="213" t="s">
        <v>44</v>
      </c>
      <c r="J1314" s="202"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05">
        <f>IF(ISBLANK(INDEX('Policy Characteristics'!F:F,MATCH($C1314,'Policy Characteristics'!$C:$C,0))),"",INDEX('Policy Characteristics'!F:F,MATCH($C1314,'Policy Characteristics'!$C:$C,0)))</f>
        <v>0</v>
      </c>
      <c r="M1314" s="205">
        <f>IF(ISBLANK(INDEX('Policy Characteristics'!G:G,MATCH($C1314,'Policy Characteristics'!$C:$C,0))),"",INDEX('Policy Characteristics'!G:G,MATCH($C1314,'Policy Characteristics'!$C:$C,0)))</f>
        <v>1</v>
      </c>
      <c r="N1314" s="205">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75">
      <c r="A1315" s="76" t="str">
        <f>IF(ISBLANK(INDEX('Policy Characteristics'!A:A,MATCH($C1315,'Policy Characteristics'!$C:$C,0))),"",INDEX('Policy Characteristics'!A:A,MATCH($C1315,'Policy Characteristics'!$C:$C,0)))</f>
        <v>Industry</v>
      </c>
      <c r="B1315" s="200" t="str">
        <f>IF(ISBLANK(INDEX('Policy Characteristics'!B:B,MATCH($C1315,'Policy Characteristics'!$C:$C,0))),"",INDEX('Policy Characteristics'!B:B,MATCH($C1315,'Policy Characteristics'!$C:$C,0)))</f>
        <v>Improved System Design</v>
      </c>
      <c r="C1315" t="s">
        <v>282</v>
      </c>
      <c r="D1315" s="88"/>
      <c r="E1315" s="88"/>
      <c r="F1315" s="88"/>
      <c r="G1315" s="88"/>
      <c r="H1315" s="15">
        <v>54</v>
      </c>
      <c r="I1315" s="213" t="s">
        <v>43</v>
      </c>
      <c r="J1315" s="202"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05">
        <f>IF(ISBLANK(INDEX('Policy Characteristics'!F:F,MATCH($C1315,'Policy Characteristics'!$C:$C,0))),"",INDEX('Policy Characteristics'!F:F,MATCH($C1315,'Policy Characteristics'!$C:$C,0)))</f>
        <v>0</v>
      </c>
      <c r="M1315" s="205">
        <f>IF(ISBLANK(INDEX('Policy Characteristics'!G:G,MATCH($C1315,'Policy Characteristics'!$C:$C,0))),"",INDEX('Policy Characteristics'!G:G,MATCH($C1315,'Policy Characteristics'!$C:$C,0)))</f>
        <v>1</v>
      </c>
      <c r="N1315" s="205">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75">
      <c r="A1316" s="76" t="str">
        <f>IF(ISBLANK(INDEX('Policy Characteristics'!A:A,MATCH($C1316,'Policy Characteristics'!$C:$C,0))),"",INDEX('Policy Characteristics'!A:A,MATCH($C1316,'Policy Characteristics'!$C:$C,0)))</f>
        <v>Industry</v>
      </c>
      <c r="B1316" s="200"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13" t="s">
        <v>43</v>
      </c>
      <c r="J1316" s="202"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05">
        <f>IF(ISBLANK(INDEX('Policy Characteristics'!F:F,MATCH($C1316,'Policy Characteristics'!$C:$C,0))),"",INDEX('Policy Characteristics'!F:F,MATCH($C1316,'Policy Characteristics'!$C:$C,0)))</f>
        <v>0</v>
      </c>
      <c r="M1316" s="205">
        <f>IF(ISBLANK(INDEX('Policy Characteristics'!G:G,MATCH($C1316,'Policy Characteristics'!$C:$C,0))),"",INDEX('Policy Characteristics'!G:G,MATCH($C1316,'Policy Characteristics'!$C:$C,0)))</f>
        <v>0.25</v>
      </c>
      <c r="N1316" s="205">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75">
      <c r="A1317" s="76" t="str">
        <f>IF(ISBLANK(INDEX('Policy Characteristics'!A:A,MATCH($C1317,'Policy Characteristics'!$C:$C,0))),"",INDEX('Policy Characteristics'!A:A,MATCH($C1317,'Policy Characteristics'!$C:$C,0)))</f>
        <v>Industry</v>
      </c>
      <c r="B1317" s="200"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13" t="s">
        <v>44</v>
      </c>
      <c r="J1317" s="202"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05">
        <f>IF(ISBLANK(INDEX('Policy Characteristics'!F:F,MATCH($C1317,'Policy Characteristics'!$C:$C,0))),"",INDEX('Policy Characteristics'!F:F,MATCH($C1317,'Policy Characteristics'!$C:$C,0)))</f>
        <v>0</v>
      </c>
      <c r="M1317" s="205">
        <f>IF(ISBLANK(INDEX('Policy Characteristics'!G:G,MATCH($C1317,'Policy Characteristics'!$C:$C,0))),"",INDEX('Policy Characteristics'!G:G,MATCH($C1317,'Policy Characteristics'!$C:$C,0)))</f>
        <v>0.25</v>
      </c>
      <c r="N1317" s="205">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75">
      <c r="A1318" s="76" t="str">
        <f>IF(ISBLANK(INDEX('Policy Characteristics'!A:A,MATCH($C1318,'Policy Characteristics'!$C:$C,0))),"",INDEX('Policy Characteristics'!A:A,MATCH($C1318,'Policy Characteristics'!$C:$C,0)))</f>
        <v>Industry</v>
      </c>
      <c r="B1318" s="200"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13" t="s">
        <v>43</v>
      </c>
      <c r="J1318" s="202"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05">
        <f>IF(ISBLANK(INDEX('Policy Characteristics'!F:F,MATCH($C1318,'Policy Characteristics'!$C:$C,0))),"",INDEX('Policy Characteristics'!F:F,MATCH($C1318,'Policy Characteristics'!$C:$C,0)))</f>
        <v>0</v>
      </c>
      <c r="M1318" s="205">
        <f>IF(ISBLANK(INDEX('Policy Characteristics'!G:G,MATCH($C1318,'Policy Characteristics'!$C:$C,0))),"",INDEX('Policy Characteristics'!G:G,MATCH($C1318,'Policy Characteristics'!$C:$C,0)))</f>
        <v>0.25</v>
      </c>
      <c r="N1318" s="205">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75">
      <c r="A1319" s="76" t="str">
        <f>IF(ISBLANK(INDEX('Policy Characteristics'!A:A,MATCH($C1319,'Policy Characteristics'!$C:$C,0))),"",INDEX('Policy Characteristics'!A:A,MATCH($C1319,'Policy Characteristics'!$C:$C,0)))</f>
        <v>Industry</v>
      </c>
      <c r="B1319" s="200"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13" t="s">
        <v>44</v>
      </c>
      <c r="J1319" s="202"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05">
        <f>IF(ISBLANK(INDEX('Policy Characteristics'!F:F,MATCH($C1319,'Policy Characteristics'!$C:$C,0))),"",INDEX('Policy Characteristics'!F:F,MATCH($C1319,'Policy Characteristics'!$C:$C,0)))</f>
        <v>0</v>
      </c>
      <c r="M1319" s="205">
        <f>IF(ISBLANK(INDEX('Policy Characteristics'!G:G,MATCH($C1319,'Policy Characteristics'!$C:$C,0))),"",INDEX('Policy Characteristics'!G:G,MATCH($C1319,'Policy Characteristics'!$C:$C,0)))</f>
        <v>0.25</v>
      </c>
      <c r="N1319" s="205">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75">
      <c r="A1320" s="76" t="str">
        <f>IF(ISBLANK(INDEX('Policy Characteristics'!A:A,MATCH($C1320,'Policy Characteristics'!$C:$C,0))),"",INDEX('Policy Characteristics'!A:A,MATCH($C1320,'Policy Characteristics'!$C:$C,0)))</f>
        <v>Industry</v>
      </c>
      <c r="B1320" s="200"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13" t="s">
        <v>43</v>
      </c>
      <c r="J1320" s="202"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05">
        <f>IF(ISBLANK(INDEX('Policy Characteristics'!F:F,MATCH($C1320,'Policy Characteristics'!$C:$C,0))),"",INDEX('Policy Characteristics'!F:F,MATCH($C1320,'Policy Characteristics'!$C:$C,0)))</f>
        <v>0</v>
      </c>
      <c r="M1320" s="205">
        <f>IF(ISBLANK(INDEX('Policy Characteristics'!G:G,MATCH($C1320,'Policy Characteristics'!$C:$C,0))),"",INDEX('Policy Characteristics'!G:G,MATCH($C1320,'Policy Characteristics'!$C:$C,0)))</f>
        <v>0.25</v>
      </c>
      <c r="N1320" s="205">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75">
      <c r="A1321" s="76" t="str">
        <f>IF(ISBLANK(INDEX('Policy Characteristics'!A:A,MATCH($C1321,'Policy Characteristics'!$C:$C,0))),"",INDEX('Policy Characteristics'!A:A,MATCH($C1321,'Policy Characteristics'!$C:$C,0)))</f>
        <v>Industry</v>
      </c>
      <c r="B1321" s="200"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13" t="s">
        <v>44</v>
      </c>
      <c r="J1321" s="202"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05">
        <f>IF(ISBLANK(INDEX('Policy Characteristics'!F:F,MATCH($C1321,'Policy Characteristics'!$C:$C,0))),"",INDEX('Policy Characteristics'!F:F,MATCH($C1321,'Policy Characteristics'!$C:$C,0)))</f>
        <v>0</v>
      </c>
      <c r="M1321" s="205">
        <f>IF(ISBLANK(INDEX('Policy Characteristics'!G:G,MATCH($C1321,'Policy Characteristics'!$C:$C,0))),"",INDEX('Policy Characteristics'!G:G,MATCH($C1321,'Policy Characteristics'!$C:$C,0)))</f>
        <v>0.25</v>
      </c>
      <c r="N1321" s="205">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75">
      <c r="A1322" s="76" t="str">
        <f>IF(ISBLANK(INDEX('Policy Characteristics'!A:A,MATCH($C1322,'Policy Characteristics'!$C:$C,0))),"",INDEX('Policy Characteristics'!A:A,MATCH($C1322,'Policy Characteristics'!$C:$C,0)))</f>
        <v>Industry</v>
      </c>
      <c r="B1322" s="200"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13" t="s">
        <v>44</v>
      </c>
      <c r="J1322" s="202"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05">
        <f>IF(ISBLANK(INDEX('Policy Characteristics'!F:F,MATCH($C1322,'Policy Characteristics'!$C:$C,0))),"",INDEX('Policy Characteristics'!F:F,MATCH($C1322,'Policy Characteristics'!$C:$C,0)))</f>
        <v>0</v>
      </c>
      <c r="M1322" s="205">
        <f>IF(ISBLANK(INDEX('Policy Characteristics'!G:G,MATCH($C1322,'Policy Characteristics'!$C:$C,0))),"",INDEX('Policy Characteristics'!G:G,MATCH($C1322,'Policy Characteristics'!$C:$C,0)))</f>
        <v>0.25</v>
      </c>
      <c r="N1322" s="205">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75">
      <c r="A1323" s="76" t="str">
        <f>IF(ISBLANK(INDEX('Policy Characteristics'!A:A,MATCH($C1323,'Policy Characteristics'!$C:$C,0))),"",INDEX('Policy Characteristics'!A:A,MATCH($C1323,'Policy Characteristics'!$C:$C,0)))</f>
        <v>Industry</v>
      </c>
      <c r="B1323" s="200"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13" t="s">
        <v>43</v>
      </c>
      <c r="J1323" s="202"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05">
        <f>IF(ISBLANK(INDEX('Policy Characteristics'!F:F,MATCH($C1323,'Policy Characteristics'!$C:$C,0))),"",INDEX('Policy Characteristics'!F:F,MATCH($C1323,'Policy Characteristics'!$C:$C,0)))</f>
        <v>0</v>
      </c>
      <c r="M1323" s="205">
        <f>IF(ISBLANK(INDEX('Policy Characteristics'!G:G,MATCH($C1323,'Policy Characteristics'!$C:$C,0))),"",INDEX('Policy Characteristics'!G:G,MATCH($C1323,'Policy Characteristics'!$C:$C,0)))</f>
        <v>0.25</v>
      </c>
      <c r="N1323" s="205">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75">
      <c r="A1324" s="76" t="str">
        <f>IF(ISBLANK(INDEX('Policy Characteristics'!A:A,MATCH($C1324,'Policy Characteristics'!$C:$C,0))),"",INDEX('Policy Characteristics'!A:A,MATCH($C1324,'Policy Characteristics'!$C:$C,0)))</f>
        <v>Industry</v>
      </c>
      <c r="B1324" s="200"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13" t="s">
        <v>43</v>
      </c>
      <c r="J1324" s="202"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05">
        <f>IF(ISBLANK(INDEX('Policy Characteristics'!F:F,MATCH($C1324,'Policy Characteristics'!$C:$C,0))),"",INDEX('Policy Characteristics'!F:F,MATCH($C1324,'Policy Characteristics'!$C:$C,0)))</f>
        <v>0</v>
      </c>
      <c r="M1324" s="205">
        <f>IF(ISBLANK(INDEX('Policy Characteristics'!G:G,MATCH($C1324,'Policy Characteristics'!$C:$C,0))),"",INDEX('Policy Characteristics'!G:G,MATCH($C1324,'Policy Characteristics'!$C:$C,0)))</f>
        <v>0.25</v>
      </c>
      <c r="N1324" s="205">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75">
      <c r="A1325" s="76" t="str">
        <f>IF(ISBLANK(INDEX('Policy Characteristics'!A:A,MATCH($C1325,'Policy Characteristics'!$C:$C,0))),"",INDEX('Policy Characteristics'!A:A,MATCH($C1325,'Policy Characteristics'!$C:$C,0)))</f>
        <v>Industry</v>
      </c>
      <c r="B1325" s="200"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13" t="s">
        <v>44</v>
      </c>
      <c r="J1325" s="202"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05">
        <f>IF(ISBLANK(INDEX('Policy Characteristics'!F:F,MATCH($C1325,'Policy Characteristics'!$C:$C,0))),"",INDEX('Policy Characteristics'!F:F,MATCH($C1325,'Policy Characteristics'!$C:$C,0)))</f>
        <v>0</v>
      </c>
      <c r="M1325" s="205">
        <f>IF(ISBLANK(INDEX('Policy Characteristics'!G:G,MATCH($C1325,'Policy Characteristics'!$C:$C,0))),"",INDEX('Policy Characteristics'!G:G,MATCH($C1325,'Policy Characteristics'!$C:$C,0)))</f>
        <v>0.25</v>
      </c>
      <c r="N1325" s="205">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75">
      <c r="A1326" s="76" t="str">
        <f>IF(ISBLANK(INDEX('Policy Characteristics'!A:A,MATCH($C1326,'Policy Characteristics'!$C:$C,0))),"",INDEX('Policy Characteristics'!A:A,MATCH($C1326,'Policy Characteristics'!$C:$C,0)))</f>
        <v>Industry</v>
      </c>
      <c r="B1326" s="200"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13" t="s">
        <v>43</v>
      </c>
      <c r="J1326" s="202"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05">
        <f>IF(ISBLANK(INDEX('Policy Characteristics'!F:F,MATCH($C1326,'Policy Characteristics'!$C:$C,0))),"",INDEX('Policy Characteristics'!F:F,MATCH($C1326,'Policy Characteristics'!$C:$C,0)))</f>
        <v>0</v>
      </c>
      <c r="M1326" s="205">
        <f>IF(ISBLANK(INDEX('Policy Characteristics'!G:G,MATCH($C1326,'Policy Characteristics'!$C:$C,0))),"",INDEX('Policy Characteristics'!G:G,MATCH($C1326,'Policy Characteristics'!$C:$C,0)))</f>
        <v>0.25</v>
      </c>
      <c r="N1326" s="205">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75">
      <c r="A1327" s="76" t="str">
        <f>IF(ISBLANK(INDEX('Policy Characteristics'!A:A,MATCH($C1327,'Policy Characteristics'!$C:$C,0))),"",INDEX('Policy Characteristics'!A:A,MATCH($C1327,'Policy Characteristics'!$C:$C,0)))</f>
        <v>Industry</v>
      </c>
      <c r="B1327" s="200"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13" t="s">
        <v>43</v>
      </c>
      <c r="J1327" s="202"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05">
        <f>IF(ISBLANK(INDEX('Policy Characteristics'!F:F,MATCH($C1327,'Policy Characteristics'!$C:$C,0))),"",INDEX('Policy Characteristics'!F:F,MATCH($C1327,'Policy Characteristics'!$C:$C,0)))</f>
        <v>0</v>
      </c>
      <c r="M1327" s="205">
        <f>IF(ISBLANK(INDEX('Policy Characteristics'!G:G,MATCH($C1327,'Policy Characteristics'!$C:$C,0))),"",INDEX('Policy Characteristics'!G:G,MATCH($C1327,'Policy Characteristics'!$C:$C,0)))</f>
        <v>0.25</v>
      </c>
      <c r="N1327" s="205">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75">
      <c r="A1328" s="76" t="str">
        <f>IF(ISBLANK(INDEX('Policy Characteristics'!A:A,MATCH($C1328,'Policy Characteristics'!$C:$C,0))),"",INDEX('Policy Characteristics'!A:A,MATCH($C1328,'Policy Characteristics'!$C:$C,0)))</f>
        <v>Industry</v>
      </c>
      <c r="B1328" s="200"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13" t="s">
        <v>43</v>
      </c>
      <c r="J1328" s="202"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05">
        <f>IF(ISBLANK(INDEX('Policy Characteristics'!F:F,MATCH($C1328,'Policy Characteristics'!$C:$C,0))),"",INDEX('Policy Characteristics'!F:F,MATCH($C1328,'Policy Characteristics'!$C:$C,0)))</f>
        <v>0</v>
      </c>
      <c r="M1328" s="205">
        <f>IF(ISBLANK(INDEX('Policy Characteristics'!G:G,MATCH($C1328,'Policy Characteristics'!$C:$C,0))),"",INDEX('Policy Characteristics'!G:G,MATCH($C1328,'Policy Characteristics'!$C:$C,0)))</f>
        <v>0.25</v>
      </c>
      <c r="N1328" s="205">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75">
      <c r="A1329" s="76" t="str">
        <f>IF(ISBLANK(INDEX('Policy Characteristics'!A:A,MATCH($C1329,'Policy Characteristics'!$C:$C,0))),"",INDEX('Policy Characteristics'!A:A,MATCH($C1329,'Policy Characteristics'!$C:$C,0)))</f>
        <v>Industry</v>
      </c>
      <c r="B1329" s="200"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13" t="s">
        <v>44</v>
      </c>
      <c r="J1329" s="202"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05">
        <f>IF(ISBLANK(INDEX('Policy Characteristics'!F:F,MATCH($C1329,'Policy Characteristics'!$C:$C,0))),"",INDEX('Policy Characteristics'!F:F,MATCH($C1329,'Policy Characteristics'!$C:$C,0)))</f>
        <v>0</v>
      </c>
      <c r="M1329" s="205">
        <f>IF(ISBLANK(INDEX('Policy Characteristics'!G:G,MATCH($C1329,'Policy Characteristics'!$C:$C,0))),"",INDEX('Policy Characteristics'!G:G,MATCH($C1329,'Policy Characteristics'!$C:$C,0)))</f>
        <v>0.25</v>
      </c>
      <c r="N1329" s="205">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75">
      <c r="A1330" s="76" t="str">
        <f>IF(ISBLANK(INDEX('Policy Characteristics'!A:A,MATCH($C1330,'Policy Characteristics'!$C:$C,0))),"",INDEX('Policy Characteristics'!A:A,MATCH($C1330,'Policy Characteristics'!$C:$C,0)))</f>
        <v>Industry</v>
      </c>
      <c r="B1330" s="200"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13" t="s">
        <v>43</v>
      </c>
      <c r="J1330" s="202"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05">
        <f>IF(ISBLANK(INDEX('Policy Characteristics'!F:F,MATCH($C1330,'Policy Characteristics'!$C:$C,0))),"",INDEX('Policy Characteristics'!F:F,MATCH($C1330,'Policy Characteristics'!$C:$C,0)))</f>
        <v>0</v>
      </c>
      <c r="M1330" s="205">
        <f>IF(ISBLANK(INDEX('Policy Characteristics'!G:G,MATCH($C1330,'Policy Characteristics'!$C:$C,0))),"",INDEX('Policy Characteristics'!G:G,MATCH($C1330,'Policy Characteristics'!$C:$C,0)))</f>
        <v>0.25</v>
      </c>
      <c r="N1330" s="205">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75">
      <c r="A1331" s="76" t="str">
        <f>IF(ISBLANK(INDEX('Policy Characteristics'!A:A,MATCH($C1331,'Policy Characteristics'!$C:$C,0))),"",INDEX('Policy Characteristics'!A:A,MATCH($C1331,'Policy Characteristics'!$C:$C,0)))</f>
        <v>Industry</v>
      </c>
      <c r="B1331" s="200"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13" t="s">
        <v>44</v>
      </c>
      <c r="J1331" s="202"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05">
        <f>IF(ISBLANK(INDEX('Policy Characteristics'!F:F,MATCH($C1331,'Policy Characteristics'!$C:$C,0))),"",INDEX('Policy Characteristics'!F:F,MATCH($C1331,'Policy Characteristics'!$C:$C,0)))</f>
        <v>0</v>
      </c>
      <c r="M1331" s="205">
        <f>IF(ISBLANK(INDEX('Policy Characteristics'!G:G,MATCH($C1331,'Policy Characteristics'!$C:$C,0))),"",INDEX('Policy Characteristics'!G:G,MATCH($C1331,'Policy Characteristics'!$C:$C,0)))</f>
        <v>0.25</v>
      </c>
      <c r="N1331" s="205">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75">
      <c r="A1332" s="76" t="str">
        <f>IF(ISBLANK(INDEX('Policy Characteristics'!A:A,MATCH($C1332,'Policy Characteristics'!$C:$C,0))),"",INDEX('Policy Characteristics'!A:A,MATCH($C1332,'Policy Characteristics'!$C:$C,0)))</f>
        <v>Industry</v>
      </c>
      <c r="B1332" s="200"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13" t="s">
        <v>44</v>
      </c>
      <c r="J1332" s="202"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05">
        <f>IF(ISBLANK(INDEX('Policy Characteristics'!F:F,MATCH($C1332,'Policy Characteristics'!$C:$C,0))),"",INDEX('Policy Characteristics'!F:F,MATCH($C1332,'Policy Characteristics'!$C:$C,0)))</f>
        <v>0</v>
      </c>
      <c r="M1332" s="205">
        <f>IF(ISBLANK(INDEX('Policy Characteristics'!G:G,MATCH($C1332,'Policy Characteristics'!$C:$C,0))),"",INDEX('Policy Characteristics'!G:G,MATCH($C1332,'Policy Characteristics'!$C:$C,0)))</f>
        <v>0.25</v>
      </c>
      <c r="N1332" s="205">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75">
      <c r="A1333" s="76" t="str">
        <f>IF(ISBLANK(INDEX('Policy Characteristics'!A:A,MATCH($C1333,'Policy Characteristics'!$C:$C,0))),"",INDEX('Policy Characteristics'!A:A,MATCH($C1333,'Policy Characteristics'!$C:$C,0)))</f>
        <v>Industry</v>
      </c>
      <c r="B1333" s="200"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13" t="s">
        <v>43</v>
      </c>
      <c r="J1333" s="202"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05">
        <f>IF(ISBLANK(INDEX('Policy Characteristics'!F:F,MATCH($C1333,'Policy Characteristics'!$C:$C,0))),"",INDEX('Policy Characteristics'!F:F,MATCH($C1333,'Policy Characteristics'!$C:$C,0)))</f>
        <v>0</v>
      </c>
      <c r="M1333" s="205">
        <f>IF(ISBLANK(INDEX('Policy Characteristics'!G:G,MATCH($C1333,'Policy Characteristics'!$C:$C,0))),"",INDEX('Policy Characteristics'!G:G,MATCH($C1333,'Policy Characteristics'!$C:$C,0)))</f>
        <v>0.25</v>
      </c>
      <c r="N1333" s="205">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75">
      <c r="A1334" s="76" t="str">
        <f>IF(ISBLANK(INDEX('Policy Characteristics'!A:A,MATCH($C1334,'Policy Characteristics'!$C:$C,0))),"",INDEX('Policy Characteristics'!A:A,MATCH($C1334,'Policy Characteristics'!$C:$C,0)))</f>
        <v>Industry</v>
      </c>
      <c r="B1334" s="200"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13" t="s">
        <v>44</v>
      </c>
      <c r="J1334" s="202"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05">
        <f>IF(ISBLANK(INDEX('Policy Characteristics'!F:F,MATCH($C1334,'Policy Characteristics'!$C:$C,0))),"",INDEX('Policy Characteristics'!F:F,MATCH($C1334,'Policy Characteristics'!$C:$C,0)))</f>
        <v>0</v>
      </c>
      <c r="M1334" s="205">
        <f>IF(ISBLANK(INDEX('Policy Characteristics'!G:G,MATCH($C1334,'Policy Characteristics'!$C:$C,0))),"",INDEX('Policy Characteristics'!G:G,MATCH($C1334,'Policy Characteristics'!$C:$C,0)))</f>
        <v>0.25</v>
      </c>
      <c r="N1334" s="205">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75">
      <c r="A1335" s="76" t="str">
        <f>IF(ISBLANK(INDEX('Policy Characteristics'!A:A,MATCH($C1335,'Policy Characteristics'!$C:$C,0))),"",INDEX('Policy Characteristics'!A:A,MATCH($C1335,'Policy Characteristics'!$C:$C,0)))</f>
        <v>Industry</v>
      </c>
      <c r="B1335" s="200"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13" t="s">
        <v>44</v>
      </c>
      <c r="J1335" s="202"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05">
        <f>IF(ISBLANK(INDEX('Policy Characteristics'!F:F,MATCH($C1335,'Policy Characteristics'!$C:$C,0))),"",INDEX('Policy Characteristics'!F:F,MATCH($C1335,'Policy Characteristics'!$C:$C,0)))</f>
        <v>0</v>
      </c>
      <c r="M1335" s="205">
        <f>IF(ISBLANK(INDEX('Policy Characteristics'!G:G,MATCH($C1335,'Policy Characteristics'!$C:$C,0))),"",INDEX('Policy Characteristics'!G:G,MATCH($C1335,'Policy Characteristics'!$C:$C,0)))</f>
        <v>0.25</v>
      </c>
      <c r="N1335" s="205">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75">
      <c r="A1336" s="76" t="str">
        <f>IF(ISBLANK(INDEX('Policy Characteristics'!A:A,MATCH($C1336,'Policy Characteristics'!$C:$C,0))),"",INDEX('Policy Characteristics'!A:A,MATCH($C1336,'Policy Characteristics'!$C:$C,0)))</f>
        <v>Industry</v>
      </c>
      <c r="B1336" s="200"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13" t="s">
        <v>43</v>
      </c>
      <c r="J1336" s="202"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05">
        <f>IF(ISBLANK(INDEX('Policy Characteristics'!F:F,MATCH($C1336,'Policy Characteristics'!$C:$C,0))),"",INDEX('Policy Characteristics'!F:F,MATCH($C1336,'Policy Characteristics'!$C:$C,0)))</f>
        <v>0</v>
      </c>
      <c r="M1336" s="205">
        <f>IF(ISBLANK(INDEX('Policy Characteristics'!G:G,MATCH($C1336,'Policy Characteristics'!$C:$C,0))),"",INDEX('Policy Characteristics'!G:G,MATCH($C1336,'Policy Characteristics'!$C:$C,0)))</f>
        <v>0.25</v>
      </c>
      <c r="N1336" s="205">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75">
      <c r="A1337" s="76" t="str">
        <f>IF(ISBLANK(INDEX('Policy Characteristics'!A:A,MATCH($C1337,'Policy Characteristics'!$C:$C,0))),"",INDEX('Policy Characteristics'!A:A,MATCH($C1337,'Policy Characteristics'!$C:$C,0)))</f>
        <v>Industry</v>
      </c>
      <c r="B1337" s="200"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13" t="s">
        <v>44</v>
      </c>
      <c r="J1337" s="202"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05">
        <f>IF(ISBLANK(INDEX('Policy Characteristics'!F:F,MATCH($C1337,'Policy Characteristics'!$C:$C,0))),"",INDEX('Policy Characteristics'!F:F,MATCH($C1337,'Policy Characteristics'!$C:$C,0)))</f>
        <v>0</v>
      </c>
      <c r="M1337" s="205">
        <f>IF(ISBLANK(INDEX('Policy Characteristics'!G:G,MATCH($C1337,'Policy Characteristics'!$C:$C,0))),"",INDEX('Policy Characteristics'!G:G,MATCH($C1337,'Policy Characteristics'!$C:$C,0)))</f>
        <v>0.25</v>
      </c>
      <c r="N1337" s="205">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75">
      <c r="A1338" s="76" t="str">
        <f>IF(ISBLANK(INDEX('Policy Characteristics'!A:A,MATCH($C1338,'Policy Characteristics'!$C:$C,0))),"",INDEX('Policy Characteristics'!A:A,MATCH($C1338,'Policy Characteristics'!$C:$C,0)))</f>
        <v>Industry</v>
      </c>
      <c r="B1338" s="200"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13" t="s">
        <v>43</v>
      </c>
      <c r="J1338" s="202"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05">
        <f>IF(ISBLANK(INDEX('Policy Characteristics'!F:F,MATCH($C1338,'Policy Characteristics'!$C:$C,0))),"",INDEX('Policy Characteristics'!F:F,MATCH($C1338,'Policy Characteristics'!$C:$C,0)))</f>
        <v>0</v>
      </c>
      <c r="M1338" s="205">
        <f>IF(ISBLANK(INDEX('Policy Characteristics'!G:G,MATCH($C1338,'Policy Characteristics'!$C:$C,0))),"",INDEX('Policy Characteristics'!G:G,MATCH($C1338,'Policy Characteristics'!$C:$C,0)))</f>
        <v>0.25</v>
      </c>
      <c r="N1338" s="205">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75">
      <c r="A1339" s="76" t="str">
        <f>IF(ISBLANK(INDEX('Policy Characteristics'!A:A,MATCH($C1339,'Policy Characteristics'!$C:$C,0))),"",INDEX('Policy Characteristics'!A:A,MATCH($C1339,'Policy Characteristics'!$C:$C,0)))</f>
        <v>Industry</v>
      </c>
      <c r="B1339" s="200"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13" t="s">
        <v>44</v>
      </c>
      <c r="J1339" s="202"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05">
        <f>IF(ISBLANK(INDEX('Policy Characteristics'!F:F,MATCH($C1339,'Policy Characteristics'!$C:$C,0))),"",INDEX('Policy Characteristics'!F:F,MATCH($C1339,'Policy Characteristics'!$C:$C,0)))</f>
        <v>0</v>
      </c>
      <c r="M1339" s="205">
        <f>IF(ISBLANK(INDEX('Policy Characteristics'!G:G,MATCH($C1339,'Policy Characteristics'!$C:$C,0))),"",INDEX('Policy Characteristics'!G:G,MATCH($C1339,'Policy Characteristics'!$C:$C,0)))</f>
        <v>0.25</v>
      </c>
      <c r="N1339" s="205">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75">
      <c r="A1340" s="76" t="str">
        <f>IF(ISBLANK(INDEX('Policy Characteristics'!A:A,MATCH($C1340,'Policy Characteristics'!$C:$C,0))),"",INDEX('Policy Characteristics'!A:A,MATCH($C1340,'Policy Characteristics'!$C:$C,0)))</f>
        <v>Industry</v>
      </c>
      <c r="B1340" s="200"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13" t="s">
        <v>43</v>
      </c>
      <c r="J1340" s="202"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05">
        <f>IF(ISBLANK(INDEX('Policy Characteristics'!F:F,MATCH($C1340,'Policy Characteristics'!$C:$C,0))),"",INDEX('Policy Characteristics'!F:F,MATCH($C1340,'Policy Characteristics'!$C:$C,0)))</f>
        <v>0</v>
      </c>
      <c r="M1340" s="205">
        <f>IF(ISBLANK(INDEX('Policy Characteristics'!G:G,MATCH($C1340,'Policy Characteristics'!$C:$C,0))),"",INDEX('Policy Characteristics'!G:G,MATCH($C1340,'Policy Characteristics'!$C:$C,0)))</f>
        <v>0.25</v>
      </c>
      <c r="N1340" s="205">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75">
      <c r="A1341" s="76" t="str">
        <f>IF(ISBLANK(INDEX('Policy Characteristics'!A:A,MATCH($C1341,'Policy Characteristics'!$C:$C,0))),"",INDEX('Policy Characteristics'!A:A,MATCH($C1341,'Policy Characteristics'!$C:$C,0)))</f>
        <v>Industry</v>
      </c>
      <c r="B1341" s="200"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13" t="s">
        <v>44</v>
      </c>
      <c r="J1341" s="202"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05">
        <f>IF(ISBLANK(INDEX('Policy Characteristics'!F:F,MATCH($C1341,'Policy Characteristics'!$C:$C,0))),"",INDEX('Policy Characteristics'!F:F,MATCH($C1341,'Policy Characteristics'!$C:$C,0)))</f>
        <v>0</v>
      </c>
      <c r="M1341" s="205">
        <f>IF(ISBLANK(INDEX('Policy Characteristics'!G:G,MATCH($C1341,'Policy Characteristics'!$C:$C,0))),"",INDEX('Policy Characteristics'!G:G,MATCH($C1341,'Policy Characteristics'!$C:$C,0)))</f>
        <v>0.25</v>
      </c>
      <c r="N1341" s="205">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75">
      <c r="A1342" s="76" t="str">
        <f>IF(ISBLANK(INDEX('Policy Characteristics'!A:A,MATCH($C1342,'Policy Characteristics'!$C:$C,0))),"",INDEX('Policy Characteristics'!A:A,MATCH($C1342,'Policy Characteristics'!$C:$C,0)))</f>
        <v>Industry</v>
      </c>
      <c r="B1342" s="200"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13" t="s">
        <v>44</v>
      </c>
      <c r="J1342" s="202"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05">
        <f>IF(ISBLANK(INDEX('Policy Characteristics'!F:F,MATCH($C1342,'Policy Characteristics'!$C:$C,0))),"",INDEX('Policy Characteristics'!F:F,MATCH($C1342,'Policy Characteristics'!$C:$C,0)))</f>
        <v>0</v>
      </c>
      <c r="M1342" s="205">
        <f>IF(ISBLANK(INDEX('Policy Characteristics'!G:G,MATCH($C1342,'Policy Characteristics'!$C:$C,0))),"",INDEX('Policy Characteristics'!G:G,MATCH($C1342,'Policy Characteristics'!$C:$C,0)))</f>
        <v>0.25</v>
      </c>
      <c r="N1342" s="205">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75">
      <c r="A1343" s="76" t="str">
        <f>IF(ISBLANK(INDEX('Policy Characteristics'!A:A,MATCH($C1343,'Policy Characteristics'!$C:$C,0))),"",INDEX('Policy Characteristics'!A:A,MATCH($C1343,'Policy Characteristics'!$C:$C,0)))</f>
        <v>Industry</v>
      </c>
      <c r="B1343" s="200"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13" t="s">
        <v>43</v>
      </c>
      <c r="J1343" s="202"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05">
        <f>IF(ISBLANK(INDEX('Policy Characteristics'!F:F,MATCH($C1343,'Policy Characteristics'!$C:$C,0))),"",INDEX('Policy Characteristics'!F:F,MATCH($C1343,'Policy Characteristics'!$C:$C,0)))</f>
        <v>0</v>
      </c>
      <c r="M1343" s="205">
        <f>IF(ISBLANK(INDEX('Policy Characteristics'!G:G,MATCH($C1343,'Policy Characteristics'!$C:$C,0))),"",INDEX('Policy Characteristics'!G:G,MATCH($C1343,'Policy Characteristics'!$C:$C,0)))</f>
        <v>0.25</v>
      </c>
      <c r="N1343" s="205">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75">
      <c r="A1344" s="76" t="str">
        <f>IF(ISBLANK(INDEX('Policy Characteristics'!A:A,MATCH($C1344,'Policy Characteristics'!$C:$C,0))),"",INDEX('Policy Characteristics'!A:A,MATCH($C1344,'Policy Characteristics'!$C:$C,0)))</f>
        <v>Industry</v>
      </c>
      <c r="B1344" s="200"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13" t="s">
        <v>44</v>
      </c>
      <c r="J1344" s="202"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05">
        <f>IF(ISBLANK(INDEX('Policy Characteristics'!F:F,MATCH($C1344,'Policy Characteristics'!$C:$C,0))),"",INDEX('Policy Characteristics'!F:F,MATCH($C1344,'Policy Characteristics'!$C:$C,0)))</f>
        <v>0</v>
      </c>
      <c r="M1344" s="205">
        <f>IF(ISBLANK(INDEX('Policy Characteristics'!G:G,MATCH($C1344,'Policy Characteristics'!$C:$C,0))),"",INDEX('Policy Characteristics'!G:G,MATCH($C1344,'Policy Characteristics'!$C:$C,0)))</f>
        <v>0.25</v>
      </c>
      <c r="N1344" s="205">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75">
      <c r="A1345" s="76" t="str">
        <f>IF(ISBLANK(INDEX('Policy Characteristics'!A:A,MATCH($C1345,'Policy Characteristics'!$C:$C,0))),"",INDEX('Policy Characteristics'!A:A,MATCH($C1345,'Policy Characteristics'!$C:$C,0)))</f>
        <v>Industry</v>
      </c>
      <c r="B1345" s="200"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13" t="s">
        <v>44</v>
      </c>
      <c r="J1345" s="202"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05">
        <f>IF(ISBLANK(INDEX('Policy Characteristics'!F:F,MATCH($C1345,'Policy Characteristics'!$C:$C,0))),"",INDEX('Policy Characteristics'!F:F,MATCH($C1345,'Policy Characteristics'!$C:$C,0)))</f>
        <v>0</v>
      </c>
      <c r="M1345" s="205">
        <f>IF(ISBLANK(INDEX('Policy Characteristics'!G:G,MATCH($C1345,'Policy Characteristics'!$C:$C,0))),"",INDEX('Policy Characteristics'!G:G,MATCH($C1345,'Policy Characteristics'!$C:$C,0)))</f>
        <v>0.25</v>
      </c>
      <c r="N1345" s="205">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75">
      <c r="A1346" s="76" t="str">
        <f>IF(ISBLANK(INDEX('Policy Characteristics'!A:A,MATCH($C1346,'Policy Characteristics'!$C:$C,0))),"",INDEX('Policy Characteristics'!A:A,MATCH($C1346,'Policy Characteristics'!$C:$C,0)))</f>
        <v>Industry</v>
      </c>
      <c r="B1346" s="200"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13" t="s">
        <v>43</v>
      </c>
      <c r="J1346" s="202"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05">
        <f>IF(ISBLANK(INDEX('Policy Characteristics'!F:F,MATCH($C1346,'Policy Characteristics'!$C:$C,0))),"",INDEX('Policy Characteristics'!F:F,MATCH($C1346,'Policy Characteristics'!$C:$C,0)))</f>
        <v>0</v>
      </c>
      <c r="M1346" s="205">
        <f>IF(ISBLANK(INDEX('Policy Characteristics'!G:G,MATCH($C1346,'Policy Characteristics'!$C:$C,0))),"",INDEX('Policy Characteristics'!G:G,MATCH($C1346,'Policy Characteristics'!$C:$C,0)))</f>
        <v>0.25</v>
      </c>
      <c r="N1346" s="205">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75">
      <c r="A1347" s="76" t="str">
        <f>IF(ISBLANK(INDEX('Policy Characteristics'!A:A,MATCH($C1347,'Policy Characteristics'!$C:$C,0))),"",INDEX('Policy Characteristics'!A:A,MATCH($C1347,'Policy Characteristics'!$C:$C,0)))</f>
        <v>Industry</v>
      </c>
      <c r="B1347" s="200"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13" t="s">
        <v>44</v>
      </c>
      <c r="J1347" s="202"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05">
        <f>IF(ISBLANK(INDEX('Policy Characteristics'!F:F,MATCH($C1347,'Policy Characteristics'!$C:$C,0))),"",INDEX('Policy Characteristics'!F:F,MATCH($C1347,'Policy Characteristics'!$C:$C,0)))</f>
        <v>0</v>
      </c>
      <c r="M1347" s="205">
        <f>IF(ISBLANK(INDEX('Policy Characteristics'!G:G,MATCH($C1347,'Policy Characteristics'!$C:$C,0))),"",INDEX('Policy Characteristics'!G:G,MATCH($C1347,'Policy Characteristics'!$C:$C,0)))</f>
        <v>0.25</v>
      </c>
      <c r="N1347" s="205">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75">
      <c r="A1348" s="76" t="str">
        <f>IF(ISBLANK(INDEX('Policy Characteristics'!A:A,MATCH($C1348,'Policy Characteristics'!$C:$C,0))),"",INDEX('Policy Characteristics'!A:A,MATCH($C1348,'Policy Characteristics'!$C:$C,0)))</f>
        <v>Industry</v>
      </c>
      <c r="B1348" s="200"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13" t="s">
        <v>43</v>
      </c>
      <c r="J1348" s="202"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05">
        <f>IF(ISBLANK(INDEX('Policy Characteristics'!F:F,MATCH($C1348,'Policy Characteristics'!$C:$C,0))),"",INDEX('Policy Characteristics'!F:F,MATCH($C1348,'Policy Characteristics'!$C:$C,0)))</f>
        <v>0</v>
      </c>
      <c r="M1348" s="205">
        <f>IF(ISBLANK(INDEX('Policy Characteristics'!G:G,MATCH($C1348,'Policy Characteristics'!$C:$C,0))),"",INDEX('Policy Characteristics'!G:G,MATCH($C1348,'Policy Characteristics'!$C:$C,0)))</f>
        <v>0.25</v>
      </c>
      <c r="N1348" s="205">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75">
      <c r="A1349" s="76" t="str">
        <f>IF(ISBLANK(INDEX('Policy Characteristics'!A:A,MATCH($C1349,'Policy Characteristics'!$C:$C,0))),"",INDEX('Policy Characteristics'!A:A,MATCH($C1349,'Policy Characteristics'!$C:$C,0)))</f>
        <v>Industry</v>
      </c>
      <c r="B1349" s="200"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13" t="s">
        <v>44</v>
      </c>
      <c r="J1349" s="202"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05">
        <f>IF(ISBLANK(INDEX('Policy Characteristics'!F:F,MATCH($C1349,'Policy Characteristics'!$C:$C,0))),"",INDEX('Policy Characteristics'!F:F,MATCH($C1349,'Policy Characteristics'!$C:$C,0)))</f>
        <v>0</v>
      </c>
      <c r="M1349" s="205">
        <f>IF(ISBLANK(INDEX('Policy Characteristics'!G:G,MATCH($C1349,'Policy Characteristics'!$C:$C,0))),"",INDEX('Policy Characteristics'!G:G,MATCH($C1349,'Policy Characteristics'!$C:$C,0)))</f>
        <v>0.25</v>
      </c>
      <c r="N1349" s="205">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75">
      <c r="A1350" s="76" t="str">
        <f>IF(ISBLANK(INDEX('Policy Characteristics'!A:A,MATCH($C1350,'Policy Characteristics'!$C:$C,0))),"",INDEX('Policy Characteristics'!A:A,MATCH($C1350,'Policy Characteristics'!$C:$C,0)))</f>
        <v>Industry</v>
      </c>
      <c r="B1350" s="200"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13" t="s">
        <v>43</v>
      </c>
      <c r="J1350" s="202"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05">
        <f>IF(ISBLANK(INDEX('Policy Characteristics'!F:F,MATCH($C1350,'Policy Characteristics'!$C:$C,0))),"",INDEX('Policy Characteristics'!F:F,MATCH($C1350,'Policy Characteristics'!$C:$C,0)))</f>
        <v>0</v>
      </c>
      <c r="M1350" s="205">
        <f>IF(ISBLANK(INDEX('Policy Characteristics'!G:G,MATCH($C1350,'Policy Characteristics'!$C:$C,0))),"",INDEX('Policy Characteristics'!G:G,MATCH($C1350,'Policy Characteristics'!$C:$C,0)))</f>
        <v>0.25</v>
      </c>
      <c r="N1350" s="205">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75">
      <c r="A1351" s="76" t="str">
        <f>IF(ISBLANK(INDEX('Policy Characteristics'!A:A,MATCH($C1351,'Policy Characteristics'!$C:$C,0))),"",INDEX('Policy Characteristics'!A:A,MATCH($C1351,'Policy Characteristics'!$C:$C,0)))</f>
        <v>Industry</v>
      </c>
      <c r="B1351" s="200"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13" t="s">
        <v>44</v>
      </c>
      <c r="J1351" s="202"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05">
        <f>IF(ISBLANK(INDEX('Policy Characteristics'!F:F,MATCH($C1351,'Policy Characteristics'!$C:$C,0))),"",INDEX('Policy Characteristics'!F:F,MATCH($C1351,'Policy Characteristics'!$C:$C,0)))</f>
        <v>0</v>
      </c>
      <c r="M1351" s="205">
        <f>IF(ISBLANK(INDEX('Policy Characteristics'!G:G,MATCH($C1351,'Policy Characteristics'!$C:$C,0))),"",INDEX('Policy Characteristics'!G:G,MATCH($C1351,'Policy Characteristics'!$C:$C,0)))</f>
        <v>0.25</v>
      </c>
      <c r="N1351" s="205">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75">
      <c r="A1352" s="76" t="str">
        <f>IF(ISBLANK(INDEX('Policy Characteristics'!A:A,MATCH($C1352,'Policy Characteristics'!$C:$C,0))),"",INDEX('Policy Characteristics'!A:A,MATCH($C1352,'Policy Characteristics'!$C:$C,0)))</f>
        <v>Industry</v>
      </c>
      <c r="B1352" s="200"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13" t="s">
        <v>44</v>
      </c>
      <c r="J1352" s="202"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05">
        <f>IF(ISBLANK(INDEX('Policy Characteristics'!F:F,MATCH($C1352,'Policy Characteristics'!$C:$C,0))),"",INDEX('Policy Characteristics'!F:F,MATCH($C1352,'Policy Characteristics'!$C:$C,0)))</f>
        <v>0</v>
      </c>
      <c r="M1352" s="205">
        <f>IF(ISBLANK(INDEX('Policy Characteristics'!G:G,MATCH($C1352,'Policy Characteristics'!$C:$C,0))),"",INDEX('Policy Characteristics'!G:G,MATCH($C1352,'Policy Characteristics'!$C:$C,0)))</f>
        <v>0.25</v>
      </c>
      <c r="N1352" s="205">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75">
      <c r="A1353" s="76" t="str">
        <f>IF(ISBLANK(INDEX('Policy Characteristics'!A:A,MATCH($C1353,'Policy Characteristics'!$C:$C,0))),"",INDEX('Policy Characteristics'!A:A,MATCH($C1353,'Policy Characteristics'!$C:$C,0)))</f>
        <v>Industry</v>
      </c>
      <c r="B1353" s="200"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13" t="s">
        <v>43</v>
      </c>
      <c r="J1353" s="202"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05">
        <f>IF(ISBLANK(INDEX('Policy Characteristics'!F:F,MATCH($C1353,'Policy Characteristics'!$C:$C,0))),"",INDEX('Policy Characteristics'!F:F,MATCH($C1353,'Policy Characteristics'!$C:$C,0)))</f>
        <v>0</v>
      </c>
      <c r="M1353" s="205">
        <f>IF(ISBLANK(INDEX('Policy Characteristics'!G:G,MATCH($C1353,'Policy Characteristics'!$C:$C,0))),"",INDEX('Policy Characteristics'!G:G,MATCH($C1353,'Policy Characteristics'!$C:$C,0)))</f>
        <v>0.25</v>
      </c>
      <c r="N1353" s="205">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75">
      <c r="A1354" s="76" t="str">
        <f>IF(ISBLANK(INDEX('Policy Characteristics'!A:A,MATCH($C1354,'Policy Characteristics'!$C:$C,0))),"",INDEX('Policy Characteristics'!A:A,MATCH($C1354,'Policy Characteristics'!$C:$C,0)))</f>
        <v>Industry</v>
      </c>
      <c r="B1354" s="200"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13" t="s">
        <v>44</v>
      </c>
      <c r="J1354" s="202"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05">
        <f>IF(ISBLANK(INDEX('Policy Characteristics'!F:F,MATCH($C1354,'Policy Characteristics'!$C:$C,0))),"",INDEX('Policy Characteristics'!F:F,MATCH($C1354,'Policy Characteristics'!$C:$C,0)))</f>
        <v>0</v>
      </c>
      <c r="M1354" s="205">
        <f>IF(ISBLANK(INDEX('Policy Characteristics'!G:G,MATCH($C1354,'Policy Characteristics'!$C:$C,0))),"",INDEX('Policy Characteristics'!G:G,MATCH($C1354,'Policy Characteristics'!$C:$C,0)))</f>
        <v>0.25</v>
      </c>
      <c r="N1354" s="205">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75">
      <c r="A1355" s="76" t="str">
        <f>IF(ISBLANK(INDEX('Policy Characteristics'!A:A,MATCH($C1355,'Policy Characteristics'!$C:$C,0))),"",INDEX('Policy Characteristics'!A:A,MATCH($C1355,'Policy Characteristics'!$C:$C,0)))</f>
        <v>Industry</v>
      </c>
      <c r="B1355" s="200"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13" t="s">
        <v>44</v>
      </c>
      <c r="J1355" s="202"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05">
        <f>IF(ISBLANK(INDEX('Policy Characteristics'!F:F,MATCH($C1355,'Policy Characteristics'!$C:$C,0))),"",INDEX('Policy Characteristics'!F:F,MATCH($C1355,'Policy Characteristics'!$C:$C,0)))</f>
        <v>0</v>
      </c>
      <c r="M1355" s="205">
        <f>IF(ISBLANK(INDEX('Policy Characteristics'!G:G,MATCH($C1355,'Policy Characteristics'!$C:$C,0))),"",INDEX('Policy Characteristics'!G:G,MATCH($C1355,'Policy Characteristics'!$C:$C,0)))</f>
        <v>0.25</v>
      </c>
      <c r="N1355" s="205">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75">
      <c r="A1356" s="76" t="str">
        <f>IF(ISBLANK(INDEX('Policy Characteristics'!A:A,MATCH($C1356,'Policy Characteristics'!$C:$C,0))),"",INDEX('Policy Characteristics'!A:A,MATCH($C1356,'Policy Characteristics'!$C:$C,0)))</f>
        <v>Industry</v>
      </c>
      <c r="B1356" s="200"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13" t="s">
        <v>43</v>
      </c>
      <c r="J1356" s="202"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05">
        <f>IF(ISBLANK(INDEX('Policy Characteristics'!F:F,MATCH($C1356,'Policy Characteristics'!$C:$C,0))),"",INDEX('Policy Characteristics'!F:F,MATCH($C1356,'Policy Characteristics'!$C:$C,0)))</f>
        <v>0</v>
      </c>
      <c r="M1356" s="205">
        <f>IF(ISBLANK(INDEX('Policy Characteristics'!G:G,MATCH($C1356,'Policy Characteristics'!$C:$C,0))),"",INDEX('Policy Characteristics'!G:G,MATCH($C1356,'Policy Characteristics'!$C:$C,0)))</f>
        <v>0.25</v>
      </c>
      <c r="N1356" s="205">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75">
      <c r="A1357" s="76" t="str">
        <f>IF(ISBLANK(INDEX('Policy Characteristics'!A:A,MATCH($C1357,'Policy Characteristics'!$C:$C,0))),"",INDEX('Policy Characteristics'!A:A,MATCH($C1357,'Policy Characteristics'!$C:$C,0)))</f>
        <v>Industry</v>
      </c>
      <c r="B1357" s="200"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13" t="s">
        <v>43</v>
      </c>
      <c r="J1357" s="202"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05">
        <f>IF(ISBLANK(INDEX('Policy Characteristics'!F:F,MATCH($C1357,'Policy Characteristics'!$C:$C,0))),"",INDEX('Policy Characteristics'!F:F,MATCH($C1357,'Policy Characteristics'!$C:$C,0)))</f>
        <v>0</v>
      </c>
      <c r="M1357" s="205">
        <f>IF(ISBLANK(INDEX('Policy Characteristics'!G:G,MATCH($C1357,'Policy Characteristics'!$C:$C,0))),"",INDEX('Policy Characteristics'!G:G,MATCH($C1357,'Policy Characteristics'!$C:$C,0)))</f>
        <v>0.25</v>
      </c>
      <c r="N1357" s="205">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75">
      <c r="A1358" s="76" t="str">
        <f>IF(ISBLANK(INDEX('Policy Characteristics'!A:A,MATCH($C1358,'Policy Characteristics'!$C:$C,0))),"",INDEX('Policy Characteristics'!A:A,MATCH($C1358,'Policy Characteristics'!$C:$C,0)))</f>
        <v>Industry</v>
      </c>
      <c r="B1358" s="200"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13" t="s">
        <v>43</v>
      </c>
      <c r="J1358" s="202"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05">
        <f>IF(ISBLANK(INDEX('Policy Characteristics'!F:F,MATCH($C1358,'Policy Characteristics'!$C:$C,0))),"",INDEX('Policy Characteristics'!F:F,MATCH($C1358,'Policy Characteristics'!$C:$C,0)))</f>
        <v>0</v>
      </c>
      <c r="M1358" s="205">
        <f>IF(ISBLANK(INDEX('Policy Characteristics'!G:G,MATCH($C1358,'Policy Characteristics'!$C:$C,0))),"",INDEX('Policy Characteristics'!G:G,MATCH($C1358,'Policy Characteristics'!$C:$C,0)))</f>
        <v>0.25</v>
      </c>
      <c r="N1358" s="205">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75">
      <c r="A1359" s="76" t="str">
        <f>IF(ISBLANK(INDEX('Policy Characteristics'!A:A,MATCH($C1359,'Policy Characteristics'!$C:$C,0))),"",INDEX('Policy Characteristics'!A:A,MATCH($C1359,'Policy Characteristics'!$C:$C,0)))</f>
        <v>Industry</v>
      </c>
      <c r="B1359" s="200"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13" t="s">
        <v>44</v>
      </c>
      <c r="J1359" s="202"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05">
        <f>IF(ISBLANK(INDEX('Policy Characteristics'!F:F,MATCH($C1359,'Policy Characteristics'!$C:$C,0))),"",INDEX('Policy Characteristics'!F:F,MATCH($C1359,'Policy Characteristics'!$C:$C,0)))</f>
        <v>0</v>
      </c>
      <c r="M1359" s="205">
        <f>IF(ISBLANK(INDEX('Policy Characteristics'!G:G,MATCH($C1359,'Policy Characteristics'!$C:$C,0))),"",INDEX('Policy Characteristics'!G:G,MATCH($C1359,'Policy Characteristics'!$C:$C,0)))</f>
        <v>0.25</v>
      </c>
      <c r="N1359" s="205">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75">
      <c r="A1360" s="76" t="str">
        <f>IF(ISBLANK(INDEX('Policy Characteristics'!A:A,MATCH($C1360,'Policy Characteristics'!$C:$C,0))),"",INDEX('Policy Characteristics'!A:A,MATCH($C1360,'Policy Characteristics'!$C:$C,0)))</f>
        <v>Industry</v>
      </c>
      <c r="B1360" s="200"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13" t="s">
        <v>43</v>
      </c>
      <c r="J1360" s="202"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05">
        <f>IF(ISBLANK(INDEX('Policy Characteristics'!F:F,MATCH($C1360,'Policy Characteristics'!$C:$C,0))),"",INDEX('Policy Characteristics'!F:F,MATCH($C1360,'Policy Characteristics'!$C:$C,0)))</f>
        <v>0</v>
      </c>
      <c r="M1360" s="205">
        <f>IF(ISBLANK(INDEX('Policy Characteristics'!G:G,MATCH($C1360,'Policy Characteristics'!$C:$C,0))),"",INDEX('Policy Characteristics'!G:G,MATCH($C1360,'Policy Characteristics'!$C:$C,0)))</f>
        <v>0.25</v>
      </c>
      <c r="N1360" s="205">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75">
      <c r="A1361" s="76" t="str">
        <f>IF(ISBLANK(INDEX('Policy Characteristics'!A:A,MATCH($C1361,'Policy Characteristics'!$C:$C,0))),"",INDEX('Policy Characteristics'!A:A,MATCH($C1361,'Policy Characteristics'!$C:$C,0)))</f>
        <v>Industry</v>
      </c>
      <c r="B1361" s="200"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13" t="s">
        <v>44</v>
      </c>
      <c r="J1361" s="202"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05">
        <f>IF(ISBLANK(INDEX('Policy Characteristics'!F:F,MATCH($C1361,'Policy Characteristics'!$C:$C,0))),"",INDEX('Policy Characteristics'!F:F,MATCH($C1361,'Policy Characteristics'!$C:$C,0)))</f>
        <v>0</v>
      </c>
      <c r="M1361" s="205">
        <f>IF(ISBLANK(INDEX('Policy Characteristics'!G:G,MATCH($C1361,'Policy Characteristics'!$C:$C,0))),"",INDEX('Policy Characteristics'!G:G,MATCH($C1361,'Policy Characteristics'!$C:$C,0)))</f>
        <v>0.25</v>
      </c>
      <c r="N1361" s="205">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75">
      <c r="A1362" s="76" t="str">
        <f>IF(ISBLANK(INDEX('Policy Characteristics'!A:A,MATCH($C1362,'Policy Characteristics'!$C:$C,0))),"",INDEX('Policy Characteristics'!A:A,MATCH($C1362,'Policy Characteristics'!$C:$C,0)))</f>
        <v>Industry</v>
      </c>
      <c r="B1362" s="200"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13" t="s">
        <v>44</v>
      </c>
      <c r="J1362" s="202"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05">
        <f>IF(ISBLANK(INDEX('Policy Characteristics'!F:F,MATCH($C1362,'Policy Characteristics'!$C:$C,0))),"",INDEX('Policy Characteristics'!F:F,MATCH($C1362,'Policy Characteristics'!$C:$C,0)))</f>
        <v>0</v>
      </c>
      <c r="M1362" s="205">
        <f>IF(ISBLANK(INDEX('Policy Characteristics'!G:G,MATCH($C1362,'Policy Characteristics'!$C:$C,0))),"",INDEX('Policy Characteristics'!G:G,MATCH($C1362,'Policy Characteristics'!$C:$C,0)))</f>
        <v>0.25</v>
      </c>
      <c r="N1362" s="205">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75">
      <c r="A1363" s="76" t="str">
        <f>IF(ISBLANK(INDEX('Policy Characteristics'!A:A,MATCH($C1363,'Policy Characteristics'!$C:$C,0))),"",INDEX('Policy Characteristics'!A:A,MATCH($C1363,'Policy Characteristics'!$C:$C,0)))</f>
        <v>Industry</v>
      </c>
      <c r="B1363" s="200"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13" t="s">
        <v>43</v>
      </c>
      <c r="J1363" s="202"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05">
        <f>IF(ISBLANK(INDEX('Policy Characteristics'!F:F,MATCH($C1363,'Policy Characteristics'!$C:$C,0))),"",INDEX('Policy Characteristics'!F:F,MATCH($C1363,'Policy Characteristics'!$C:$C,0)))</f>
        <v>0</v>
      </c>
      <c r="M1363" s="205">
        <f>IF(ISBLANK(INDEX('Policy Characteristics'!G:G,MATCH($C1363,'Policy Characteristics'!$C:$C,0))),"",INDEX('Policy Characteristics'!G:G,MATCH($C1363,'Policy Characteristics'!$C:$C,0)))</f>
        <v>0.25</v>
      </c>
      <c r="N1363" s="205">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75">
      <c r="A1364" s="76" t="str">
        <f>IF(ISBLANK(INDEX('Policy Characteristics'!A:A,MATCH($C1364,'Policy Characteristics'!$C:$C,0))),"",INDEX('Policy Characteristics'!A:A,MATCH($C1364,'Policy Characteristics'!$C:$C,0)))</f>
        <v>Industry</v>
      </c>
      <c r="B1364" s="200"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13" t="s">
        <v>43</v>
      </c>
      <c r="J1364" s="202"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05">
        <f>IF(ISBLANK(INDEX('Policy Characteristics'!F:F,MATCH($C1364,'Policy Characteristics'!$C:$C,0))),"",INDEX('Policy Characteristics'!F:F,MATCH($C1364,'Policy Characteristics'!$C:$C,0)))</f>
        <v>0</v>
      </c>
      <c r="M1364" s="205">
        <f>IF(ISBLANK(INDEX('Policy Characteristics'!G:G,MATCH($C1364,'Policy Characteristics'!$C:$C,0))),"",INDEX('Policy Characteristics'!G:G,MATCH($C1364,'Policy Characteristics'!$C:$C,0)))</f>
        <v>0.25</v>
      </c>
      <c r="N1364" s="205">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75">
      <c r="A1365" s="76" t="str">
        <f>IF(ISBLANK(INDEX('Policy Characteristics'!A:A,MATCH($C1365,'Policy Characteristics'!$C:$C,0))),"",INDEX('Policy Characteristics'!A:A,MATCH($C1365,'Policy Characteristics'!$C:$C,0)))</f>
        <v>Industry</v>
      </c>
      <c r="B1365" s="200"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13" t="s">
        <v>44</v>
      </c>
      <c r="J1365" s="202"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05">
        <f>IF(ISBLANK(INDEX('Policy Characteristics'!F:F,MATCH($C1365,'Policy Characteristics'!$C:$C,0))),"",INDEX('Policy Characteristics'!F:F,MATCH($C1365,'Policy Characteristics'!$C:$C,0)))</f>
        <v>0</v>
      </c>
      <c r="M1365" s="205">
        <f>IF(ISBLANK(INDEX('Policy Characteristics'!G:G,MATCH($C1365,'Policy Characteristics'!$C:$C,0))),"",INDEX('Policy Characteristics'!G:G,MATCH($C1365,'Policy Characteristics'!$C:$C,0)))</f>
        <v>0.25</v>
      </c>
      <c r="N1365" s="205">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75">
      <c r="A1366" s="76" t="str">
        <f>IF(ISBLANK(INDEX('Policy Characteristics'!A:A,MATCH($C1366,'Policy Characteristics'!$C:$C,0))),"",INDEX('Policy Characteristics'!A:A,MATCH($C1366,'Policy Characteristics'!$C:$C,0)))</f>
        <v>Industry</v>
      </c>
      <c r="B1366" s="200"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13" t="s">
        <v>43</v>
      </c>
      <c r="J1366" s="202"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05">
        <f>IF(ISBLANK(INDEX('Policy Characteristics'!F:F,MATCH($C1366,'Policy Characteristics'!$C:$C,0))),"",INDEX('Policy Characteristics'!F:F,MATCH($C1366,'Policy Characteristics'!$C:$C,0)))</f>
        <v>0</v>
      </c>
      <c r="M1366" s="205">
        <f>IF(ISBLANK(INDEX('Policy Characteristics'!G:G,MATCH($C1366,'Policy Characteristics'!$C:$C,0))),"",INDEX('Policy Characteristics'!G:G,MATCH($C1366,'Policy Characteristics'!$C:$C,0)))</f>
        <v>0.25</v>
      </c>
      <c r="N1366" s="205">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75">
      <c r="A1367" s="76" t="str">
        <f>IF(ISBLANK(INDEX('Policy Characteristics'!A:A,MATCH($C1367,'Policy Characteristics'!$C:$C,0))),"",INDEX('Policy Characteristics'!A:A,MATCH($C1367,'Policy Characteristics'!$C:$C,0)))</f>
        <v>Industry</v>
      </c>
      <c r="B1367" s="200"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13" t="s">
        <v>43</v>
      </c>
      <c r="J1367" s="202"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05">
        <f>IF(ISBLANK(INDEX('Policy Characteristics'!F:F,MATCH($C1367,'Policy Characteristics'!$C:$C,0))),"",INDEX('Policy Characteristics'!F:F,MATCH($C1367,'Policy Characteristics'!$C:$C,0)))</f>
        <v>0</v>
      </c>
      <c r="M1367" s="205">
        <f>IF(ISBLANK(INDEX('Policy Characteristics'!G:G,MATCH($C1367,'Policy Characteristics'!$C:$C,0))),"",INDEX('Policy Characteristics'!G:G,MATCH($C1367,'Policy Characteristics'!$C:$C,0)))</f>
        <v>0.25</v>
      </c>
      <c r="N1367" s="205">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75">
      <c r="A1368" s="76" t="str">
        <f>IF(ISBLANK(INDEX('Policy Characteristics'!A:A,MATCH($C1368,'Policy Characteristics'!$C:$C,0))),"",INDEX('Policy Characteristics'!A:A,MATCH($C1368,'Policy Characteristics'!$C:$C,0)))</f>
        <v>Industry</v>
      </c>
      <c r="B1368" s="200"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13" t="s">
        <v>43</v>
      </c>
      <c r="J1368" s="202"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05">
        <f>IF(ISBLANK(INDEX('Policy Characteristics'!F:F,MATCH($C1368,'Policy Characteristics'!$C:$C,0))),"",INDEX('Policy Characteristics'!F:F,MATCH($C1368,'Policy Characteristics'!$C:$C,0)))</f>
        <v>0</v>
      </c>
      <c r="M1368" s="205">
        <f>IF(ISBLANK(INDEX('Policy Characteristics'!G:G,MATCH($C1368,'Policy Characteristics'!$C:$C,0))),"",INDEX('Policy Characteristics'!G:G,MATCH($C1368,'Policy Characteristics'!$C:$C,0)))</f>
        <v>0.25</v>
      </c>
      <c r="N1368" s="205">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75">
      <c r="A1369" s="76" t="str">
        <f>IF(ISBLANK(INDEX('Policy Characteristics'!A:A,MATCH($C1369,'Policy Characteristics'!$C:$C,0))),"",INDEX('Policy Characteristics'!A:A,MATCH($C1369,'Policy Characteristics'!$C:$C,0)))</f>
        <v>Industry</v>
      </c>
      <c r="B1369" s="200"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13" t="s">
        <v>44</v>
      </c>
      <c r="J1369" s="202"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05">
        <f>IF(ISBLANK(INDEX('Policy Characteristics'!F:F,MATCH($C1369,'Policy Characteristics'!$C:$C,0))),"",INDEX('Policy Characteristics'!F:F,MATCH($C1369,'Policy Characteristics'!$C:$C,0)))</f>
        <v>0</v>
      </c>
      <c r="M1369" s="205">
        <f>IF(ISBLANK(INDEX('Policy Characteristics'!G:G,MATCH($C1369,'Policy Characteristics'!$C:$C,0))),"",INDEX('Policy Characteristics'!G:G,MATCH($C1369,'Policy Characteristics'!$C:$C,0)))</f>
        <v>0.25</v>
      </c>
      <c r="N1369" s="205">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75">
      <c r="A1370" s="76" t="str">
        <f>IF(ISBLANK(INDEX('Policy Characteristics'!A:A,MATCH($C1370,'Policy Characteristics'!$C:$C,0))),"",INDEX('Policy Characteristics'!A:A,MATCH($C1370,'Policy Characteristics'!$C:$C,0)))</f>
        <v>Industry</v>
      </c>
      <c r="B1370" s="200"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13" t="s">
        <v>43</v>
      </c>
      <c r="J1370" s="202"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05">
        <f>IF(ISBLANK(INDEX('Policy Characteristics'!F:F,MATCH($C1370,'Policy Characteristics'!$C:$C,0))),"",INDEX('Policy Characteristics'!F:F,MATCH($C1370,'Policy Characteristics'!$C:$C,0)))</f>
        <v>0</v>
      </c>
      <c r="M1370" s="205">
        <f>IF(ISBLANK(INDEX('Policy Characteristics'!G:G,MATCH($C1370,'Policy Characteristics'!$C:$C,0))),"",INDEX('Policy Characteristics'!G:G,MATCH($C1370,'Policy Characteristics'!$C:$C,0)))</f>
        <v>0.25</v>
      </c>
      <c r="N1370" s="205">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75">
      <c r="A1371" s="76" t="str">
        <f>IF(ISBLANK(INDEX('Policy Characteristics'!A:A,MATCH($C1371,'Policy Characteristics'!$C:$C,0))),"",INDEX('Policy Characteristics'!A:A,MATCH($C1371,'Policy Characteristics'!$C:$C,0)))</f>
        <v>Industry</v>
      </c>
      <c r="B1371" s="200"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13" t="s">
        <v>44</v>
      </c>
      <c r="J1371" s="202"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05">
        <f>IF(ISBLANK(INDEX('Policy Characteristics'!F:F,MATCH($C1371,'Policy Characteristics'!$C:$C,0))),"",INDEX('Policy Characteristics'!F:F,MATCH($C1371,'Policy Characteristics'!$C:$C,0)))</f>
        <v>0</v>
      </c>
      <c r="M1371" s="205">
        <f>IF(ISBLANK(INDEX('Policy Characteristics'!G:G,MATCH($C1371,'Policy Characteristics'!$C:$C,0))),"",INDEX('Policy Characteristics'!G:G,MATCH($C1371,'Policy Characteristics'!$C:$C,0)))</f>
        <v>0.25</v>
      </c>
      <c r="N1371" s="205">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75">
      <c r="A1372" s="76" t="str">
        <f>IF(ISBLANK(INDEX('Policy Characteristics'!A:A,MATCH($C1372,'Policy Characteristics'!$C:$C,0))),"",INDEX('Policy Characteristics'!A:A,MATCH($C1372,'Policy Characteristics'!$C:$C,0)))</f>
        <v>Industry</v>
      </c>
      <c r="B1372" s="200"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13" t="s">
        <v>44</v>
      </c>
      <c r="J1372" s="202"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05">
        <f>IF(ISBLANK(INDEX('Policy Characteristics'!F:F,MATCH($C1372,'Policy Characteristics'!$C:$C,0))),"",INDEX('Policy Characteristics'!F:F,MATCH($C1372,'Policy Characteristics'!$C:$C,0)))</f>
        <v>0</v>
      </c>
      <c r="M1372" s="205">
        <f>IF(ISBLANK(INDEX('Policy Characteristics'!G:G,MATCH($C1372,'Policy Characteristics'!$C:$C,0))),"",INDEX('Policy Characteristics'!G:G,MATCH($C1372,'Policy Characteristics'!$C:$C,0)))</f>
        <v>0.25</v>
      </c>
      <c r="N1372" s="205">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75">
      <c r="A1373" s="76" t="str">
        <f>IF(ISBLANK(INDEX('Policy Characteristics'!A:A,MATCH($C1373,'Policy Characteristics'!$C:$C,0))),"",INDEX('Policy Characteristics'!A:A,MATCH($C1373,'Policy Characteristics'!$C:$C,0)))</f>
        <v>Industry</v>
      </c>
      <c r="B1373" s="200"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13" t="s">
        <v>43</v>
      </c>
      <c r="J1373" s="202"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05">
        <f>IF(ISBLANK(INDEX('Policy Characteristics'!F:F,MATCH($C1373,'Policy Characteristics'!$C:$C,0))),"",INDEX('Policy Characteristics'!F:F,MATCH($C1373,'Policy Characteristics'!$C:$C,0)))</f>
        <v>0</v>
      </c>
      <c r="M1373" s="205">
        <f>IF(ISBLANK(INDEX('Policy Characteristics'!G:G,MATCH($C1373,'Policy Characteristics'!$C:$C,0))),"",INDEX('Policy Characteristics'!G:G,MATCH($C1373,'Policy Characteristics'!$C:$C,0)))</f>
        <v>0.25</v>
      </c>
      <c r="N1373" s="205">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75">
      <c r="A1374" s="76" t="str">
        <f>IF(ISBLANK(INDEX('Policy Characteristics'!A:A,MATCH($C1374,'Policy Characteristics'!$C:$C,0))),"",INDEX('Policy Characteristics'!A:A,MATCH($C1374,'Policy Characteristics'!$C:$C,0)))</f>
        <v>Industry</v>
      </c>
      <c r="B1374" s="200"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13" t="s">
        <v>43</v>
      </c>
      <c r="J1374" s="202"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05">
        <f>IF(ISBLANK(INDEX('Policy Characteristics'!F:F,MATCH($C1374,'Policy Characteristics'!$C:$C,0))),"",INDEX('Policy Characteristics'!F:F,MATCH($C1374,'Policy Characteristics'!$C:$C,0)))</f>
        <v>0</v>
      </c>
      <c r="M1374" s="205">
        <f>IF(ISBLANK(INDEX('Policy Characteristics'!G:G,MATCH($C1374,'Policy Characteristics'!$C:$C,0))),"",INDEX('Policy Characteristics'!G:G,MATCH($C1374,'Policy Characteristics'!$C:$C,0)))</f>
        <v>0.25</v>
      </c>
      <c r="N1374" s="205">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75">
      <c r="A1375" s="76" t="str">
        <f>IF(ISBLANK(INDEX('Policy Characteristics'!A:A,MATCH($C1375,'Policy Characteristics'!$C:$C,0))),"",INDEX('Policy Characteristics'!A:A,MATCH($C1375,'Policy Characteristics'!$C:$C,0)))</f>
        <v>Industry</v>
      </c>
      <c r="B1375" s="200"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13" t="s">
        <v>44</v>
      </c>
      <c r="J1375" s="202"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05">
        <f>IF(ISBLANK(INDEX('Policy Characteristics'!F:F,MATCH($C1375,'Policy Characteristics'!$C:$C,0))),"",INDEX('Policy Characteristics'!F:F,MATCH($C1375,'Policy Characteristics'!$C:$C,0)))</f>
        <v>0</v>
      </c>
      <c r="M1375" s="205">
        <f>IF(ISBLANK(INDEX('Policy Characteristics'!G:G,MATCH($C1375,'Policy Characteristics'!$C:$C,0))),"",INDEX('Policy Characteristics'!G:G,MATCH($C1375,'Policy Characteristics'!$C:$C,0)))</f>
        <v>0.25</v>
      </c>
      <c r="N1375" s="205">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75">
      <c r="A1376" s="76" t="str">
        <f>IF(ISBLANK(INDEX('Policy Characteristics'!A:A,MATCH($C1376,'Policy Characteristics'!$C:$C,0))),"",INDEX('Policy Characteristics'!A:A,MATCH($C1376,'Policy Characteristics'!$C:$C,0)))</f>
        <v>Industry</v>
      </c>
      <c r="B1376" s="200"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13" t="s">
        <v>43</v>
      </c>
      <c r="J1376" s="202"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05">
        <f>IF(ISBLANK(INDEX('Policy Characteristics'!F:F,MATCH($C1376,'Policy Characteristics'!$C:$C,0))),"",INDEX('Policy Characteristics'!F:F,MATCH($C1376,'Policy Characteristics'!$C:$C,0)))</f>
        <v>0</v>
      </c>
      <c r="M1376" s="205">
        <f>IF(ISBLANK(INDEX('Policy Characteristics'!G:G,MATCH($C1376,'Policy Characteristics'!$C:$C,0))),"",INDEX('Policy Characteristics'!G:G,MATCH($C1376,'Policy Characteristics'!$C:$C,0)))</f>
        <v>0.25</v>
      </c>
      <c r="N1376" s="205">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75">
      <c r="A1377" s="76" t="str">
        <f>IF(ISBLANK(INDEX('Policy Characteristics'!A:A,MATCH($C1377,'Policy Characteristics'!$C:$C,0))),"",INDEX('Policy Characteristics'!A:A,MATCH($C1377,'Policy Characteristics'!$C:$C,0)))</f>
        <v>Industry</v>
      </c>
      <c r="B1377" s="200"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13" t="s">
        <v>43</v>
      </c>
      <c r="J1377" s="202"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05">
        <f>IF(ISBLANK(INDEX('Policy Characteristics'!F:F,MATCH($C1377,'Policy Characteristics'!$C:$C,0))),"",INDEX('Policy Characteristics'!F:F,MATCH($C1377,'Policy Characteristics'!$C:$C,0)))</f>
        <v>0</v>
      </c>
      <c r="M1377" s="205">
        <f>IF(ISBLANK(INDEX('Policy Characteristics'!G:G,MATCH($C1377,'Policy Characteristics'!$C:$C,0))),"",INDEX('Policy Characteristics'!G:G,MATCH($C1377,'Policy Characteristics'!$C:$C,0)))</f>
        <v>0.25</v>
      </c>
      <c r="N1377" s="205">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75">
      <c r="A1378" s="76" t="str">
        <f>IF(ISBLANK(INDEX('Policy Characteristics'!A:A,MATCH($C1378,'Policy Characteristics'!$C:$C,0))),"",INDEX('Policy Characteristics'!A:A,MATCH($C1378,'Policy Characteristics'!$C:$C,0)))</f>
        <v>Industry</v>
      </c>
      <c r="B1378" s="200"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13" t="s">
        <v>43</v>
      </c>
      <c r="J1378" s="202"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05">
        <f>IF(ISBLANK(INDEX('Policy Characteristics'!F:F,MATCH($C1378,'Policy Characteristics'!$C:$C,0))),"",INDEX('Policy Characteristics'!F:F,MATCH($C1378,'Policy Characteristics'!$C:$C,0)))</f>
        <v>0</v>
      </c>
      <c r="M1378" s="205">
        <f>IF(ISBLANK(INDEX('Policy Characteristics'!G:G,MATCH($C1378,'Policy Characteristics'!$C:$C,0))),"",INDEX('Policy Characteristics'!G:G,MATCH($C1378,'Policy Characteristics'!$C:$C,0)))</f>
        <v>0.25</v>
      </c>
      <c r="N1378" s="205">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75">
      <c r="A1379" s="76" t="str">
        <f>IF(ISBLANK(INDEX('Policy Characteristics'!A:A,MATCH($C1379,'Policy Characteristics'!$C:$C,0))),"",INDEX('Policy Characteristics'!A:A,MATCH($C1379,'Policy Characteristics'!$C:$C,0)))</f>
        <v>Industry</v>
      </c>
      <c r="B1379" s="200"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13" t="s">
        <v>44</v>
      </c>
      <c r="J1379" s="202"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05">
        <f>IF(ISBLANK(INDEX('Policy Characteristics'!F:F,MATCH($C1379,'Policy Characteristics'!$C:$C,0))),"",INDEX('Policy Characteristics'!F:F,MATCH($C1379,'Policy Characteristics'!$C:$C,0)))</f>
        <v>0</v>
      </c>
      <c r="M1379" s="205">
        <f>IF(ISBLANK(INDEX('Policy Characteristics'!G:G,MATCH($C1379,'Policy Characteristics'!$C:$C,0))),"",INDEX('Policy Characteristics'!G:G,MATCH($C1379,'Policy Characteristics'!$C:$C,0)))</f>
        <v>0.25</v>
      </c>
      <c r="N1379" s="205">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75">
      <c r="A1380" s="76" t="str">
        <f>IF(ISBLANK(INDEX('Policy Characteristics'!A:A,MATCH($C1380,'Policy Characteristics'!$C:$C,0))),"",INDEX('Policy Characteristics'!A:A,MATCH($C1380,'Policy Characteristics'!$C:$C,0)))</f>
        <v>Industry</v>
      </c>
      <c r="B1380" s="200"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13" t="s">
        <v>43</v>
      </c>
      <c r="J1380" s="202"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05">
        <f>IF(ISBLANK(INDEX('Policy Characteristics'!F:F,MATCH($C1380,'Policy Characteristics'!$C:$C,0))),"",INDEX('Policy Characteristics'!F:F,MATCH($C1380,'Policy Characteristics'!$C:$C,0)))</f>
        <v>0</v>
      </c>
      <c r="M1380" s="205">
        <f>IF(ISBLANK(INDEX('Policy Characteristics'!G:G,MATCH($C1380,'Policy Characteristics'!$C:$C,0))),"",INDEX('Policy Characteristics'!G:G,MATCH($C1380,'Policy Characteristics'!$C:$C,0)))</f>
        <v>0.25</v>
      </c>
      <c r="N1380" s="205">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75">
      <c r="A1381" s="76" t="str">
        <f>IF(ISBLANK(INDEX('Policy Characteristics'!A:A,MATCH($C1381,'Policy Characteristics'!$C:$C,0))),"",INDEX('Policy Characteristics'!A:A,MATCH($C1381,'Policy Characteristics'!$C:$C,0)))</f>
        <v>Industry</v>
      </c>
      <c r="B1381" s="200"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13" t="s">
        <v>44</v>
      </c>
      <c r="J1381" s="202"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05">
        <f>IF(ISBLANK(INDEX('Policy Characteristics'!F:F,MATCH($C1381,'Policy Characteristics'!$C:$C,0))),"",INDEX('Policy Characteristics'!F:F,MATCH($C1381,'Policy Characteristics'!$C:$C,0)))</f>
        <v>0</v>
      </c>
      <c r="M1381" s="205">
        <f>IF(ISBLANK(INDEX('Policy Characteristics'!G:G,MATCH($C1381,'Policy Characteristics'!$C:$C,0))),"",INDEX('Policy Characteristics'!G:G,MATCH($C1381,'Policy Characteristics'!$C:$C,0)))</f>
        <v>0.25</v>
      </c>
      <c r="N1381" s="205">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75">
      <c r="A1382" s="76" t="str">
        <f>IF(ISBLANK(INDEX('Policy Characteristics'!A:A,MATCH($C1382,'Policy Characteristics'!$C:$C,0))),"",INDEX('Policy Characteristics'!A:A,MATCH($C1382,'Policy Characteristics'!$C:$C,0)))</f>
        <v>Industry</v>
      </c>
      <c r="B1382" s="200"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13" t="s">
        <v>44</v>
      </c>
      <c r="J1382" s="202"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05">
        <f>IF(ISBLANK(INDEX('Policy Characteristics'!F:F,MATCH($C1382,'Policy Characteristics'!$C:$C,0))),"",INDEX('Policy Characteristics'!F:F,MATCH($C1382,'Policy Characteristics'!$C:$C,0)))</f>
        <v>0</v>
      </c>
      <c r="M1382" s="205">
        <f>IF(ISBLANK(INDEX('Policy Characteristics'!G:G,MATCH($C1382,'Policy Characteristics'!$C:$C,0))),"",INDEX('Policy Characteristics'!G:G,MATCH($C1382,'Policy Characteristics'!$C:$C,0)))</f>
        <v>0.25</v>
      </c>
      <c r="N1382" s="205">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75">
      <c r="A1383" s="76" t="str">
        <f>IF(ISBLANK(INDEX('Policy Characteristics'!A:A,MATCH($C1383,'Policy Characteristics'!$C:$C,0))),"",INDEX('Policy Characteristics'!A:A,MATCH($C1383,'Policy Characteristics'!$C:$C,0)))</f>
        <v>Industry</v>
      </c>
      <c r="B1383" s="200"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13" t="s">
        <v>43</v>
      </c>
      <c r="J1383" s="202"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05">
        <f>IF(ISBLANK(INDEX('Policy Characteristics'!F:F,MATCH($C1383,'Policy Characteristics'!$C:$C,0))),"",INDEX('Policy Characteristics'!F:F,MATCH($C1383,'Policy Characteristics'!$C:$C,0)))</f>
        <v>0</v>
      </c>
      <c r="M1383" s="205">
        <f>IF(ISBLANK(INDEX('Policy Characteristics'!G:G,MATCH($C1383,'Policy Characteristics'!$C:$C,0))),"",INDEX('Policy Characteristics'!G:G,MATCH($C1383,'Policy Characteristics'!$C:$C,0)))</f>
        <v>0.25</v>
      </c>
      <c r="N1383" s="205">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75">
      <c r="A1384" s="76" t="str">
        <f>IF(ISBLANK(INDEX('Policy Characteristics'!A:A,MATCH($C1384,'Policy Characteristics'!$C:$C,0))),"",INDEX('Policy Characteristics'!A:A,MATCH($C1384,'Policy Characteristics'!$C:$C,0)))</f>
        <v>Industry</v>
      </c>
      <c r="B1384" s="200"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13" t="s">
        <v>43</v>
      </c>
      <c r="J1384" s="202"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05">
        <f>IF(ISBLANK(INDEX('Policy Characteristics'!F:F,MATCH($C1384,'Policy Characteristics'!$C:$C,0))),"",INDEX('Policy Characteristics'!F:F,MATCH($C1384,'Policy Characteristics'!$C:$C,0)))</f>
        <v>0</v>
      </c>
      <c r="M1384" s="205">
        <f>IF(ISBLANK(INDEX('Policy Characteristics'!G:G,MATCH($C1384,'Policy Characteristics'!$C:$C,0))),"",INDEX('Policy Characteristics'!G:G,MATCH($C1384,'Policy Characteristics'!$C:$C,0)))</f>
        <v>0.25</v>
      </c>
      <c r="N1384" s="205">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75">
      <c r="A1385" s="76" t="str">
        <f>IF(ISBLANK(INDEX('Policy Characteristics'!A:A,MATCH($C1385,'Policy Characteristics'!$C:$C,0))),"",INDEX('Policy Characteristics'!A:A,MATCH($C1385,'Policy Characteristics'!$C:$C,0)))</f>
        <v>Industry</v>
      </c>
      <c r="B1385" s="200"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13" t="s">
        <v>44</v>
      </c>
      <c r="J1385" s="202"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05">
        <f>IF(ISBLANK(INDEX('Policy Characteristics'!F:F,MATCH($C1385,'Policy Characteristics'!$C:$C,0))),"",INDEX('Policy Characteristics'!F:F,MATCH($C1385,'Policy Characteristics'!$C:$C,0)))</f>
        <v>0</v>
      </c>
      <c r="M1385" s="205">
        <f>IF(ISBLANK(INDEX('Policy Characteristics'!G:G,MATCH($C1385,'Policy Characteristics'!$C:$C,0))),"",INDEX('Policy Characteristics'!G:G,MATCH($C1385,'Policy Characteristics'!$C:$C,0)))</f>
        <v>0.25</v>
      </c>
      <c r="N1385" s="205">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75">
      <c r="A1386" s="76" t="str">
        <f>IF(ISBLANK(INDEX('Policy Characteristics'!A:A,MATCH($C1386,'Policy Characteristics'!$C:$C,0))),"",INDEX('Policy Characteristics'!A:A,MATCH($C1386,'Policy Characteristics'!$C:$C,0)))</f>
        <v>Industry</v>
      </c>
      <c r="B1386" s="200"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13" t="s">
        <v>43</v>
      </c>
      <c r="J1386" s="202"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05">
        <f>IF(ISBLANK(INDEX('Policy Characteristics'!F:F,MATCH($C1386,'Policy Characteristics'!$C:$C,0))),"",INDEX('Policy Characteristics'!F:F,MATCH($C1386,'Policy Characteristics'!$C:$C,0)))</f>
        <v>0</v>
      </c>
      <c r="M1386" s="205">
        <f>IF(ISBLANK(INDEX('Policy Characteristics'!G:G,MATCH($C1386,'Policy Characteristics'!$C:$C,0))),"",INDEX('Policy Characteristics'!G:G,MATCH($C1386,'Policy Characteristics'!$C:$C,0)))</f>
        <v>0.25</v>
      </c>
      <c r="N1386" s="205">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75">
      <c r="A1387" s="76" t="str">
        <f>IF(ISBLANK(INDEX('Policy Characteristics'!A:A,MATCH($C1387,'Policy Characteristics'!$C:$C,0))),"",INDEX('Policy Characteristics'!A:A,MATCH($C1387,'Policy Characteristics'!$C:$C,0)))</f>
        <v>Industry</v>
      </c>
      <c r="B1387" s="200"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13" t="s">
        <v>43</v>
      </c>
      <c r="J1387" s="202"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05">
        <f>IF(ISBLANK(INDEX('Policy Characteristics'!F:F,MATCH($C1387,'Policy Characteristics'!$C:$C,0))),"",INDEX('Policy Characteristics'!F:F,MATCH($C1387,'Policy Characteristics'!$C:$C,0)))</f>
        <v>0</v>
      </c>
      <c r="M1387" s="205">
        <f>IF(ISBLANK(INDEX('Policy Characteristics'!G:G,MATCH($C1387,'Policy Characteristics'!$C:$C,0))),"",INDEX('Policy Characteristics'!G:G,MATCH($C1387,'Policy Characteristics'!$C:$C,0)))</f>
        <v>0.25</v>
      </c>
      <c r="N1387" s="205">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75">
      <c r="A1388" s="76" t="str">
        <f>IF(ISBLANK(INDEX('Policy Characteristics'!A:A,MATCH($C1388,'Policy Characteristics'!$C:$C,0))),"",INDEX('Policy Characteristics'!A:A,MATCH($C1388,'Policy Characteristics'!$C:$C,0)))</f>
        <v>Industry</v>
      </c>
      <c r="B1388" s="200"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13" t="s">
        <v>43</v>
      </c>
      <c r="J1388" s="202"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05">
        <f>IF(ISBLANK(INDEX('Policy Characteristics'!F:F,MATCH($C1388,'Policy Characteristics'!$C:$C,0))),"",INDEX('Policy Characteristics'!F:F,MATCH($C1388,'Policy Characteristics'!$C:$C,0)))</f>
        <v>0</v>
      </c>
      <c r="M1388" s="205">
        <f>IF(ISBLANK(INDEX('Policy Characteristics'!G:G,MATCH($C1388,'Policy Characteristics'!$C:$C,0))),"",INDEX('Policy Characteristics'!G:G,MATCH($C1388,'Policy Characteristics'!$C:$C,0)))</f>
        <v>0.25</v>
      </c>
      <c r="N1388" s="205">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75">
      <c r="A1389" s="76" t="str">
        <f>IF(ISBLANK(INDEX('Policy Characteristics'!A:A,MATCH($C1389,'Policy Characteristics'!$C:$C,0))),"",INDEX('Policy Characteristics'!A:A,MATCH($C1389,'Policy Characteristics'!$C:$C,0)))</f>
        <v>Industry</v>
      </c>
      <c r="B1389" s="200"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13" t="s">
        <v>44</v>
      </c>
      <c r="J1389" s="202"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05">
        <f>IF(ISBLANK(INDEX('Policy Characteristics'!F:F,MATCH($C1389,'Policy Characteristics'!$C:$C,0))),"",INDEX('Policy Characteristics'!F:F,MATCH($C1389,'Policy Characteristics'!$C:$C,0)))</f>
        <v>0</v>
      </c>
      <c r="M1389" s="205">
        <f>IF(ISBLANK(INDEX('Policy Characteristics'!G:G,MATCH($C1389,'Policy Characteristics'!$C:$C,0))),"",INDEX('Policy Characteristics'!G:G,MATCH($C1389,'Policy Characteristics'!$C:$C,0)))</f>
        <v>0.25</v>
      </c>
      <c r="N1389" s="205">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75">
      <c r="A1390" s="76" t="str">
        <f>IF(ISBLANK(INDEX('Policy Characteristics'!A:A,MATCH($C1390,'Policy Characteristics'!$C:$C,0))),"",INDEX('Policy Characteristics'!A:A,MATCH($C1390,'Policy Characteristics'!$C:$C,0)))</f>
        <v>Industry</v>
      </c>
      <c r="B1390" s="200"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13" t="s">
        <v>43</v>
      </c>
      <c r="J1390" s="202"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05">
        <f>IF(ISBLANK(INDEX('Policy Characteristics'!F:F,MATCH($C1390,'Policy Characteristics'!$C:$C,0))),"",INDEX('Policy Characteristics'!F:F,MATCH($C1390,'Policy Characteristics'!$C:$C,0)))</f>
        <v>0</v>
      </c>
      <c r="M1390" s="205">
        <f>IF(ISBLANK(INDEX('Policy Characteristics'!G:G,MATCH($C1390,'Policy Characteristics'!$C:$C,0))),"",INDEX('Policy Characteristics'!G:G,MATCH($C1390,'Policy Characteristics'!$C:$C,0)))</f>
        <v>0.25</v>
      </c>
      <c r="N1390" s="205">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75">
      <c r="A1391" s="76" t="str">
        <f>IF(ISBLANK(INDEX('Policy Characteristics'!A:A,MATCH($C1391,'Policy Characteristics'!$C:$C,0))),"",INDEX('Policy Characteristics'!A:A,MATCH($C1391,'Policy Characteristics'!$C:$C,0)))</f>
        <v>Industry</v>
      </c>
      <c r="B1391" s="200"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13" t="s">
        <v>44</v>
      </c>
      <c r="J1391" s="202"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05">
        <f>IF(ISBLANK(INDEX('Policy Characteristics'!F:F,MATCH($C1391,'Policy Characteristics'!$C:$C,0))),"",INDEX('Policy Characteristics'!F:F,MATCH($C1391,'Policy Characteristics'!$C:$C,0)))</f>
        <v>0</v>
      </c>
      <c r="M1391" s="205">
        <f>IF(ISBLANK(INDEX('Policy Characteristics'!G:G,MATCH($C1391,'Policy Characteristics'!$C:$C,0))),"",INDEX('Policy Characteristics'!G:G,MATCH($C1391,'Policy Characteristics'!$C:$C,0)))</f>
        <v>0.25</v>
      </c>
      <c r="N1391" s="205">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75">
      <c r="A1392" s="76" t="str">
        <f>IF(ISBLANK(INDEX('Policy Characteristics'!A:A,MATCH($C1392,'Policy Characteristics'!$C:$C,0))),"",INDEX('Policy Characteristics'!A:A,MATCH($C1392,'Policy Characteristics'!$C:$C,0)))</f>
        <v>Industry</v>
      </c>
      <c r="B1392" s="200"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13" t="s">
        <v>44</v>
      </c>
      <c r="J1392" s="202"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05">
        <f>IF(ISBLANK(INDEX('Policy Characteristics'!F:F,MATCH($C1392,'Policy Characteristics'!$C:$C,0))),"",INDEX('Policy Characteristics'!F:F,MATCH($C1392,'Policy Characteristics'!$C:$C,0)))</f>
        <v>0</v>
      </c>
      <c r="M1392" s="205">
        <f>IF(ISBLANK(INDEX('Policy Characteristics'!G:G,MATCH($C1392,'Policy Characteristics'!$C:$C,0))),"",INDEX('Policy Characteristics'!G:G,MATCH($C1392,'Policy Characteristics'!$C:$C,0)))</f>
        <v>0.25</v>
      </c>
      <c r="N1392" s="205">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75">
      <c r="A1393" s="76" t="str">
        <f>IF(ISBLANK(INDEX('Policy Characteristics'!A:A,MATCH($C1393,'Policy Characteristics'!$C:$C,0))),"",INDEX('Policy Characteristics'!A:A,MATCH($C1393,'Policy Characteristics'!$C:$C,0)))</f>
        <v>Industry</v>
      </c>
      <c r="B1393" s="200"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13" t="s">
        <v>43</v>
      </c>
      <c r="J1393" s="202"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05">
        <f>IF(ISBLANK(INDEX('Policy Characteristics'!F:F,MATCH($C1393,'Policy Characteristics'!$C:$C,0))),"",INDEX('Policy Characteristics'!F:F,MATCH($C1393,'Policy Characteristics'!$C:$C,0)))</f>
        <v>0</v>
      </c>
      <c r="M1393" s="205">
        <f>IF(ISBLANK(INDEX('Policy Characteristics'!G:G,MATCH($C1393,'Policy Characteristics'!$C:$C,0))),"",INDEX('Policy Characteristics'!G:G,MATCH($C1393,'Policy Characteristics'!$C:$C,0)))</f>
        <v>0.25</v>
      </c>
      <c r="N1393" s="205">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75">
      <c r="A1394" s="76" t="str">
        <f>IF(ISBLANK(INDEX('Policy Characteristics'!A:A,MATCH($C1394,'Policy Characteristics'!$C:$C,0))),"",INDEX('Policy Characteristics'!A:A,MATCH($C1394,'Policy Characteristics'!$C:$C,0)))</f>
        <v>Industry</v>
      </c>
      <c r="B1394" s="200"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13" t="s">
        <v>43</v>
      </c>
      <c r="J1394" s="202"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05">
        <f>IF(ISBLANK(INDEX('Policy Characteristics'!F:F,MATCH($C1394,'Policy Characteristics'!$C:$C,0))),"",INDEX('Policy Characteristics'!F:F,MATCH($C1394,'Policy Characteristics'!$C:$C,0)))</f>
        <v>0</v>
      </c>
      <c r="M1394" s="205">
        <f>IF(ISBLANK(INDEX('Policy Characteristics'!G:G,MATCH($C1394,'Policy Characteristics'!$C:$C,0))),"",INDEX('Policy Characteristics'!G:G,MATCH($C1394,'Policy Characteristics'!$C:$C,0)))</f>
        <v>0.25</v>
      </c>
      <c r="N1394" s="205">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75">
      <c r="A1395" s="76" t="str">
        <f>IF(ISBLANK(INDEX('Policy Characteristics'!A:A,MATCH($C1395,'Policy Characteristics'!$C:$C,0))),"",INDEX('Policy Characteristics'!A:A,MATCH($C1395,'Policy Characteristics'!$C:$C,0)))</f>
        <v>Industry</v>
      </c>
      <c r="B1395" s="200"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13" t="s">
        <v>44</v>
      </c>
      <c r="J1395" s="202"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05">
        <f>IF(ISBLANK(INDEX('Policy Characteristics'!F:F,MATCH($C1395,'Policy Characteristics'!$C:$C,0))),"",INDEX('Policy Characteristics'!F:F,MATCH($C1395,'Policy Characteristics'!$C:$C,0)))</f>
        <v>0</v>
      </c>
      <c r="M1395" s="205">
        <f>IF(ISBLANK(INDEX('Policy Characteristics'!G:G,MATCH($C1395,'Policy Characteristics'!$C:$C,0))),"",INDEX('Policy Characteristics'!G:G,MATCH($C1395,'Policy Characteristics'!$C:$C,0)))</f>
        <v>0.25</v>
      </c>
      <c r="N1395" s="205">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75">
      <c r="A1396" s="76" t="str">
        <f>IF(ISBLANK(INDEX('Policy Characteristics'!A:A,MATCH($C1396,'Policy Characteristics'!$C:$C,0))),"",INDEX('Policy Characteristics'!A:A,MATCH($C1396,'Policy Characteristics'!$C:$C,0)))</f>
        <v>Industry</v>
      </c>
      <c r="B1396" s="200"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13" t="s">
        <v>43</v>
      </c>
      <c r="J1396" s="202"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05">
        <f>IF(ISBLANK(INDEX('Policy Characteristics'!F:F,MATCH($C1396,'Policy Characteristics'!$C:$C,0))),"",INDEX('Policy Characteristics'!F:F,MATCH($C1396,'Policy Characteristics'!$C:$C,0)))</f>
        <v>0</v>
      </c>
      <c r="M1396" s="205">
        <f>IF(ISBLANK(INDEX('Policy Characteristics'!G:G,MATCH($C1396,'Policy Characteristics'!$C:$C,0))),"",INDEX('Policy Characteristics'!G:G,MATCH($C1396,'Policy Characteristics'!$C:$C,0)))</f>
        <v>0.25</v>
      </c>
      <c r="N1396" s="205">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75">
      <c r="A1397" s="76" t="str">
        <f>IF(ISBLANK(INDEX('Policy Characteristics'!A:A,MATCH($C1397,'Policy Characteristics'!$C:$C,0))),"",INDEX('Policy Characteristics'!A:A,MATCH($C1397,'Policy Characteristics'!$C:$C,0)))</f>
        <v>Industry</v>
      </c>
      <c r="B1397" s="200"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13" t="s">
        <v>43</v>
      </c>
      <c r="J1397" s="202"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05">
        <f>IF(ISBLANK(INDEX('Policy Characteristics'!F:F,MATCH($C1397,'Policy Characteristics'!$C:$C,0))),"",INDEX('Policy Characteristics'!F:F,MATCH($C1397,'Policy Characteristics'!$C:$C,0)))</f>
        <v>0</v>
      </c>
      <c r="M1397" s="205">
        <f>IF(ISBLANK(INDEX('Policy Characteristics'!G:G,MATCH($C1397,'Policy Characteristics'!$C:$C,0))),"",INDEX('Policy Characteristics'!G:G,MATCH($C1397,'Policy Characteristics'!$C:$C,0)))</f>
        <v>0.25</v>
      </c>
      <c r="N1397" s="205">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75">
      <c r="A1398" s="76" t="str">
        <f>IF(ISBLANK(INDEX('Policy Characteristics'!A:A,MATCH($C1398,'Policy Characteristics'!$C:$C,0))),"",INDEX('Policy Characteristics'!A:A,MATCH($C1398,'Policy Characteristics'!$C:$C,0)))</f>
        <v>Industry</v>
      </c>
      <c r="B1398" s="200"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13" t="s">
        <v>43</v>
      </c>
      <c r="J1398" s="202"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05">
        <f>IF(ISBLANK(INDEX('Policy Characteristics'!F:F,MATCH($C1398,'Policy Characteristics'!$C:$C,0))),"",INDEX('Policy Characteristics'!F:F,MATCH($C1398,'Policy Characteristics'!$C:$C,0)))</f>
        <v>0</v>
      </c>
      <c r="M1398" s="205">
        <f>IF(ISBLANK(INDEX('Policy Characteristics'!G:G,MATCH($C1398,'Policy Characteristics'!$C:$C,0))),"",INDEX('Policy Characteristics'!G:G,MATCH($C1398,'Policy Characteristics'!$C:$C,0)))</f>
        <v>0.25</v>
      </c>
      <c r="N1398" s="205">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75">
      <c r="A1399" s="76" t="str">
        <f>IF(ISBLANK(INDEX('Policy Characteristics'!A:A,MATCH($C1399,'Policy Characteristics'!$C:$C,0))),"",INDEX('Policy Characteristics'!A:A,MATCH($C1399,'Policy Characteristics'!$C:$C,0)))</f>
        <v>Industry</v>
      </c>
      <c r="B1399" s="200"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13" t="s">
        <v>43</v>
      </c>
      <c r="J1399" s="202"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05">
        <f>IF(ISBLANK(INDEX('Policy Characteristics'!F:F,MATCH($C1399,'Policy Characteristics'!$C:$C,0))),"",INDEX('Policy Characteristics'!F:F,MATCH($C1399,'Policy Characteristics'!$C:$C,0)))</f>
        <v>0</v>
      </c>
      <c r="M1399" s="205">
        <f>IF(ISBLANK(INDEX('Policy Characteristics'!G:G,MATCH($C1399,'Policy Characteristics'!$C:$C,0))),"",INDEX('Policy Characteristics'!G:G,MATCH($C1399,'Policy Characteristics'!$C:$C,0)))</f>
        <v>0.25</v>
      </c>
      <c r="N1399" s="205">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75">
      <c r="A1400" s="76" t="str">
        <f>IF(ISBLANK(INDEX('Policy Characteristics'!A:A,MATCH($C1400,'Policy Characteristics'!$C:$C,0))),"",INDEX('Policy Characteristics'!A:A,MATCH($C1400,'Policy Characteristics'!$C:$C,0)))</f>
        <v>Industry</v>
      </c>
      <c r="B1400" s="200"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13" t="s">
        <v>44</v>
      </c>
      <c r="J1400" s="202"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05">
        <f>IF(ISBLANK(INDEX('Policy Characteristics'!F:F,MATCH($C1400,'Policy Characteristics'!$C:$C,0))),"",INDEX('Policy Characteristics'!F:F,MATCH($C1400,'Policy Characteristics'!$C:$C,0)))</f>
        <v>0</v>
      </c>
      <c r="M1400" s="205">
        <f>IF(ISBLANK(INDEX('Policy Characteristics'!G:G,MATCH($C1400,'Policy Characteristics'!$C:$C,0))),"",INDEX('Policy Characteristics'!G:G,MATCH($C1400,'Policy Characteristics'!$C:$C,0)))</f>
        <v>0.25</v>
      </c>
      <c r="N1400" s="205">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75">
      <c r="A1401" s="76" t="str">
        <f>IF(ISBLANK(INDEX('Policy Characteristics'!A:A,MATCH($C1401,'Policy Characteristics'!$C:$C,0))),"",INDEX('Policy Characteristics'!A:A,MATCH($C1401,'Policy Characteristics'!$C:$C,0)))</f>
        <v>Industry</v>
      </c>
      <c r="B1401" s="200"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13" t="s">
        <v>44</v>
      </c>
      <c r="J1401" s="202"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05">
        <f>IF(ISBLANK(INDEX('Policy Characteristics'!F:F,MATCH($C1401,'Policy Characteristics'!$C:$C,0))),"",INDEX('Policy Characteristics'!F:F,MATCH($C1401,'Policy Characteristics'!$C:$C,0)))</f>
        <v>0</v>
      </c>
      <c r="M1401" s="205">
        <f>IF(ISBLANK(INDEX('Policy Characteristics'!G:G,MATCH($C1401,'Policy Characteristics'!$C:$C,0))),"",INDEX('Policy Characteristics'!G:G,MATCH($C1401,'Policy Characteristics'!$C:$C,0)))</f>
        <v>0.25</v>
      </c>
      <c r="N1401" s="205">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75">
      <c r="A1402" s="76" t="str">
        <f>IF(ISBLANK(INDEX('Policy Characteristics'!A:A,MATCH($C1402,'Policy Characteristics'!$C:$C,0))),"",INDEX('Policy Characteristics'!A:A,MATCH($C1402,'Policy Characteristics'!$C:$C,0)))</f>
        <v>Industry</v>
      </c>
      <c r="B1402" s="200"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13" t="s">
        <v>43</v>
      </c>
      <c r="J1402" s="202"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05">
        <f>IF(ISBLANK(INDEX('Policy Characteristics'!F:F,MATCH($C1402,'Policy Characteristics'!$C:$C,0))),"",INDEX('Policy Characteristics'!F:F,MATCH($C1402,'Policy Characteristics'!$C:$C,0)))</f>
        <v>0</v>
      </c>
      <c r="M1402" s="205">
        <f>IF(ISBLANK(INDEX('Policy Characteristics'!G:G,MATCH($C1402,'Policy Characteristics'!$C:$C,0))),"",INDEX('Policy Characteristics'!G:G,MATCH($C1402,'Policy Characteristics'!$C:$C,0)))</f>
        <v>0.25</v>
      </c>
      <c r="N1402" s="205">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75">
      <c r="A1403" s="76" t="str">
        <f>IF(ISBLANK(INDEX('Policy Characteristics'!A:A,MATCH($C1403,'Policy Characteristics'!$C:$C,0))),"",INDEX('Policy Characteristics'!A:A,MATCH($C1403,'Policy Characteristics'!$C:$C,0)))</f>
        <v>Industry</v>
      </c>
      <c r="B1403" s="200"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13" t="s">
        <v>44</v>
      </c>
      <c r="J1403" s="202"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05">
        <f>IF(ISBLANK(INDEX('Policy Characteristics'!F:F,MATCH($C1403,'Policy Characteristics'!$C:$C,0))),"",INDEX('Policy Characteristics'!F:F,MATCH($C1403,'Policy Characteristics'!$C:$C,0)))</f>
        <v>0</v>
      </c>
      <c r="M1403" s="205">
        <f>IF(ISBLANK(INDEX('Policy Characteristics'!G:G,MATCH($C1403,'Policy Characteristics'!$C:$C,0))),"",INDEX('Policy Characteristics'!G:G,MATCH($C1403,'Policy Characteristics'!$C:$C,0)))</f>
        <v>0.25</v>
      </c>
      <c r="N1403" s="205">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75">
      <c r="A1404" s="76" t="str">
        <f>IF(ISBLANK(INDEX('Policy Characteristics'!A:A,MATCH($C1404,'Policy Characteristics'!$C:$C,0))),"",INDEX('Policy Characteristics'!A:A,MATCH($C1404,'Policy Characteristics'!$C:$C,0)))</f>
        <v>Industry</v>
      </c>
      <c r="B1404" s="200"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13" t="s">
        <v>44</v>
      </c>
      <c r="J1404" s="202"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05">
        <f>IF(ISBLANK(INDEX('Policy Characteristics'!F:F,MATCH($C1404,'Policy Characteristics'!$C:$C,0))),"",INDEX('Policy Characteristics'!F:F,MATCH($C1404,'Policy Characteristics'!$C:$C,0)))</f>
        <v>0</v>
      </c>
      <c r="M1404" s="205">
        <f>IF(ISBLANK(INDEX('Policy Characteristics'!G:G,MATCH($C1404,'Policy Characteristics'!$C:$C,0))),"",INDEX('Policy Characteristics'!G:G,MATCH($C1404,'Policy Characteristics'!$C:$C,0)))</f>
        <v>0.25</v>
      </c>
      <c r="N1404" s="205">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75">
      <c r="A1405" s="76" t="str">
        <f>IF(ISBLANK(INDEX('Policy Characteristics'!A:A,MATCH($C1405,'Policy Characteristics'!$C:$C,0))),"",INDEX('Policy Characteristics'!A:A,MATCH($C1405,'Policy Characteristics'!$C:$C,0)))</f>
        <v>Industry</v>
      </c>
      <c r="B1405" s="200"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13" t="s">
        <v>44</v>
      </c>
      <c r="J1405" s="202"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05">
        <f>IF(ISBLANK(INDEX('Policy Characteristics'!F:F,MATCH($C1405,'Policy Characteristics'!$C:$C,0))),"",INDEX('Policy Characteristics'!F:F,MATCH($C1405,'Policy Characteristics'!$C:$C,0)))</f>
        <v>0</v>
      </c>
      <c r="M1405" s="205">
        <f>IF(ISBLANK(INDEX('Policy Characteristics'!G:G,MATCH($C1405,'Policy Characteristics'!$C:$C,0))),"",INDEX('Policy Characteristics'!G:G,MATCH($C1405,'Policy Characteristics'!$C:$C,0)))</f>
        <v>0.25</v>
      </c>
      <c r="N1405" s="205">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75">
      <c r="A1406" s="76" t="str">
        <f>IF(ISBLANK(INDEX('Policy Characteristics'!A:A,MATCH($C1406,'Policy Characteristics'!$C:$C,0))),"",INDEX('Policy Characteristics'!A:A,MATCH($C1406,'Policy Characteristics'!$C:$C,0)))</f>
        <v>Industry</v>
      </c>
      <c r="B1406" s="200"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13" t="s">
        <v>43</v>
      </c>
      <c r="J1406" s="202"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05">
        <f>IF(ISBLANK(INDEX('Policy Characteristics'!F:F,MATCH($C1406,'Policy Characteristics'!$C:$C,0))),"",INDEX('Policy Characteristics'!F:F,MATCH($C1406,'Policy Characteristics'!$C:$C,0)))</f>
        <v>0</v>
      </c>
      <c r="M1406" s="205">
        <f>IF(ISBLANK(INDEX('Policy Characteristics'!G:G,MATCH($C1406,'Policy Characteristics'!$C:$C,0))),"",INDEX('Policy Characteristics'!G:G,MATCH($C1406,'Policy Characteristics'!$C:$C,0)))</f>
        <v>0.25</v>
      </c>
      <c r="N1406" s="205">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75">
      <c r="A1407" s="76" t="str">
        <f>IF(ISBLANK(INDEX('Policy Characteristics'!A:A,MATCH($C1407,'Policy Characteristics'!$C:$C,0))),"",INDEX('Policy Characteristics'!A:A,MATCH($C1407,'Policy Characteristics'!$C:$C,0)))</f>
        <v>Industry</v>
      </c>
      <c r="B1407" s="200"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13" t="s">
        <v>43</v>
      </c>
      <c r="J1407" s="202"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05">
        <f>IF(ISBLANK(INDEX('Policy Characteristics'!F:F,MATCH($C1407,'Policy Characteristics'!$C:$C,0))),"",INDEX('Policy Characteristics'!F:F,MATCH($C1407,'Policy Characteristics'!$C:$C,0)))</f>
        <v>0</v>
      </c>
      <c r="M1407" s="205">
        <f>IF(ISBLANK(INDEX('Policy Characteristics'!G:G,MATCH($C1407,'Policy Characteristics'!$C:$C,0))),"",INDEX('Policy Characteristics'!G:G,MATCH($C1407,'Policy Characteristics'!$C:$C,0)))</f>
        <v>0.25</v>
      </c>
      <c r="N1407" s="205">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75">
      <c r="A1408" s="76" t="str">
        <f>IF(ISBLANK(INDEX('Policy Characteristics'!A:A,MATCH($C1408,'Policy Characteristics'!$C:$C,0))),"",INDEX('Policy Characteristics'!A:A,MATCH($C1408,'Policy Characteristics'!$C:$C,0)))</f>
        <v>Industry</v>
      </c>
      <c r="B1408" s="200"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13" t="s">
        <v>43</v>
      </c>
      <c r="J1408" s="202"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05">
        <f>IF(ISBLANK(INDEX('Policy Characteristics'!F:F,MATCH($C1408,'Policy Characteristics'!$C:$C,0))),"",INDEX('Policy Characteristics'!F:F,MATCH($C1408,'Policy Characteristics'!$C:$C,0)))</f>
        <v>0</v>
      </c>
      <c r="M1408" s="205">
        <f>IF(ISBLANK(INDEX('Policy Characteristics'!G:G,MATCH($C1408,'Policy Characteristics'!$C:$C,0))),"",INDEX('Policy Characteristics'!G:G,MATCH($C1408,'Policy Characteristics'!$C:$C,0)))</f>
        <v>0.25</v>
      </c>
      <c r="N1408" s="205">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75">
      <c r="A1409" s="76" t="str">
        <f>IF(ISBLANK(INDEX('Policy Characteristics'!A:A,MATCH($C1409,'Policy Characteristics'!$C:$C,0))),"",INDEX('Policy Characteristics'!A:A,MATCH($C1409,'Policy Characteristics'!$C:$C,0)))</f>
        <v>Industry</v>
      </c>
      <c r="B1409" s="200"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13" t="s">
        <v>44</v>
      </c>
      <c r="J1409" s="202"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05">
        <f>IF(ISBLANK(INDEX('Policy Characteristics'!F:F,MATCH($C1409,'Policy Characteristics'!$C:$C,0))),"",INDEX('Policy Characteristics'!F:F,MATCH($C1409,'Policy Characteristics'!$C:$C,0)))</f>
        <v>0</v>
      </c>
      <c r="M1409" s="205">
        <f>IF(ISBLANK(INDEX('Policy Characteristics'!G:G,MATCH($C1409,'Policy Characteristics'!$C:$C,0))),"",INDEX('Policy Characteristics'!G:G,MATCH($C1409,'Policy Characteristics'!$C:$C,0)))</f>
        <v>0.25</v>
      </c>
      <c r="N1409" s="205">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75">
      <c r="A1410" s="76" t="str">
        <f>IF(ISBLANK(INDEX('Policy Characteristics'!A:A,MATCH($C1410,'Policy Characteristics'!$C:$C,0))),"",INDEX('Policy Characteristics'!A:A,MATCH($C1410,'Policy Characteristics'!$C:$C,0)))</f>
        <v>Industry</v>
      </c>
      <c r="B1410" s="200"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13" t="s">
        <v>43</v>
      </c>
      <c r="J1410" s="202"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05">
        <f>IF(ISBLANK(INDEX('Policy Characteristics'!F:F,MATCH($C1410,'Policy Characteristics'!$C:$C,0))),"",INDEX('Policy Characteristics'!F:F,MATCH($C1410,'Policy Characteristics'!$C:$C,0)))</f>
        <v>0</v>
      </c>
      <c r="M1410" s="205">
        <f>IF(ISBLANK(INDEX('Policy Characteristics'!G:G,MATCH($C1410,'Policy Characteristics'!$C:$C,0))),"",INDEX('Policy Characteristics'!G:G,MATCH($C1410,'Policy Characteristics'!$C:$C,0)))</f>
        <v>0.25</v>
      </c>
      <c r="N1410" s="205">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75">
      <c r="A1411" s="76" t="str">
        <f>IF(ISBLANK(INDEX('Policy Characteristics'!A:A,MATCH($C1411,'Policy Characteristics'!$C:$C,0))),"",INDEX('Policy Characteristics'!A:A,MATCH($C1411,'Policy Characteristics'!$C:$C,0)))</f>
        <v>Industry</v>
      </c>
      <c r="B1411" s="200"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13" t="s">
        <v>44</v>
      </c>
      <c r="J1411" s="202"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05">
        <f>IF(ISBLANK(INDEX('Policy Characteristics'!F:F,MATCH($C1411,'Policy Characteristics'!$C:$C,0))),"",INDEX('Policy Characteristics'!F:F,MATCH($C1411,'Policy Characteristics'!$C:$C,0)))</f>
        <v>0</v>
      </c>
      <c r="M1411" s="205">
        <f>IF(ISBLANK(INDEX('Policy Characteristics'!G:G,MATCH($C1411,'Policy Characteristics'!$C:$C,0))),"",INDEX('Policy Characteristics'!G:G,MATCH($C1411,'Policy Characteristics'!$C:$C,0)))</f>
        <v>0.25</v>
      </c>
      <c r="N1411" s="205">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75">
      <c r="A1412" s="76" t="str">
        <f>IF(ISBLANK(INDEX('Policy Characteristics'!A:A,MATCH($C1412,'Policy Characteristics'!$C:$C,0))),"",INDEX('Policy Characteristics'!A:A,MATCH($C1412,'Policy Characteristics'!$C:$C,0)))</f>
        <v>Industry</v>
      </c>
      <c r="B1412" s="200"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13" t="s">
        <v>44</v>
      </c>
      <c r="J1412" s="202"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05">
        <f>IF(ISBLANK(INDEX('Policy Characteristics'!F:F,MATCH($C1412,'Policy Characteristics'!$C:$C,0))),"",INDEX('Policy Characteristics'!F:F,MATCH($C1412,'Policy Characteristics'!$C:$C,0)))</f>
        <v>0</v>
      </c>
      <c r="M1412" s="205">
        <f>IF(ISBLANK(INDEX('Policy Characteristics'!G:G,MATCH($C1412,'Policy Characteristics'!$C:$C,0))),"",INDEX('Policy Characteristics'!G:G,MATCH($C1412,'Policy Characteristics'!$C:$C,0)))</f>
        <v>0.25</v>
      </c>
      <c r="N1412" s="205">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75">
      <c r="A1413" s="76" t="str">
        <f>IF(ISBLANK(INDEX('Policy Characteristics'!A:A,MATCH($C1413,'Policy Characteristics'!$C:$C,0))),"",INDEX('Policy Characteristics'!A:A,MATCH($C1413,'Policy Characteristics'!$C:$C,0)))</f>
        <v>Industry</v>
      </c>
      <c r="B1413" s="200"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13" t="s">
        <v>43</v>
      </c>
      <c r="J1413" s="202"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05">
        <f>IF(ISBLANK(INDEX('Policy Characteristics'!F:F,MATCH($C1413,'Policy Characteristics'!$C:$C,0))),"",INDEX('Policy Characteristics'!F:F,MATCH($C1413,'Policy Characteristics'!$C:$C,0)))</f>
        <v>0</v>
      </c>
      <c r="M1413" s="205">
        <f>IF(ISBLANK(INDEX('Policy Characteristics'!G:G,MATCH($C1413,'Policy Characteristics'!$C:$C,0))),"",INDEX('Policy Characteristics'!G:G,MATCH($C1413,'Policy Characteristics'!$C:$C,0)))</f>
        <v>0.25</v>
      </c>
      <c r="N1413" s="205">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75">
      <c r="A1414" s="76" t="str">
        <f>IF(ISBLANK(INDEX('Policy Characteristics'!A:A,MATCH($C1414,'Policy Characteristics'!$C:$C,0))),"",INDEX('Policy Characteristics'!A:A,MATCH($C1414,'Policy Characteristics'!$C:$C,0)))</f>
        <v>Industry</v>
      </c>
      <c r="B1414" s="200"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13" t="s">
        <v>43</v>
      </c>
      <c r="J1414" s="202"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05">
        <f>IF(ISBLANK(INDEX('Policy Characteristics'!F:F,MATCH($C1414,'Policy Characteristics'!$C:$C,0))),"",INDEX('Policy Characteristics'!F:F,MATCH($C1414,'Policy Characteristics'!$C:$C,0)))</f>
        <v>0</v>
      </c>
      <c r="M1414" s="205">
        <f>IF(ISBLANK(INDEX('Policy Characteristics'!G:G,MATCH($C1414,'Policy Characteristics'!$C:$C,0))),"",INDEX('Policy Characteristics'!G:G,MATCH($C1414,'Policy Characteristics'!$C:$C,0)))</f>
        <v>0.25</v>
      </c>
      <c r="N1414" s="205">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75">
      <c r="A1415" s="76" t="str">
        <f>IF(ISBLANK(INDEX('Policy Characteristics'!A:A,MATCH($C1415,'Policy Characteristics'!$C:$C,0))),"",INDEX('Policy Characteristics'!A:A,MATCH($C1415,'Policy Characteristics'!$C:$C,0)))</f>
        <v>Industry</v>
      </c>
      <c r="B1415" s="200"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13" t="s">
        <v>44</v>
      </c>
      <c r="J1415" s="202"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05">
        <f>IF(ISBLANK(INDEX('Policy Characteristics'!F:F,MATCH($C1415,'Policy Characteristics'!$C:$C,0))),"",INDEX('Policy Characteristics'!F:F,MATCH($C1415,'Policy Characteristics'!$C:$C,0)))</f>
        <v>0</v>
      </c>
      <c r="M1415" s="205">
        <f>IF(ISBLANK(INDEX('Policy Characteristics'!G:G,MATCH($C1415,'Policy Characteristics'!$C:$C,0))),"",INDEX('Policy Characteristics'!G:G,MATCH($C1415,'Policy Characteristics'!$C:$C,0)))</f>
        <v>0.25</v>
      </c>
      <c r="N1415" s="205">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75">
      <c r="A1416" s="76" t="str">
        <f>IF(ISBLANK(INDEX('Policy Characteristics'!A:A,MATCH($C1416,'Policy Characteristics'!$C:$C,0))),"",INDEX('Policy Characteristics'!A:A,MATCH($C1416,'Policy Characteristics'!$C:$C,0)))</f>
        <v>Industry</v>
      </c>
      <c r="B1416" s="200"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13" t="s">
        <v>43</v>
      </c>
      <c r="J1416" s="202"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05">
        <f>IF(ISBLANK(INDEX('Policy Characteristics'!F:F,MATCH($C1416,'Policy Characteristics'!$C:$C,0))),"",INDEX('Policy Characteristics'!F:F,MATCH($C1416,'Policy Characteristics'!$C:$C,0)))</f>
        <v>0</v>
      </c>
      <c r="M1416" s="205">
        <f>IF(ISBLANK(INDEX('Policy Characteristics'!G:G,MATCH($C1416,'Policy Characteristics'!$C:$C,0))),"",INDEX('Policy Characteristics'!G:G,MATCH($C1416,'Policy Characteristics'!$C:$C,0)))</f>
        <v>0.25</v>
      </c>
      <c r="N1416" s="205">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75">
      <c r="A1417" s="76" t="str">
        <f>IF(ISBLANK(INDEX('Policy Characteristics'!A:A,MATCH($C1417,'Policy Characteristics'!$C:$C,0))),"",INDEX('Policy Characteristics'!A:A,MATCH($C1417,'Policy Characteristics'!$C:$C,0)))</f>
        <v>Industry</v>
      </c>
      <c r="B1417" s="200"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13" t="s">
        <v>43</v>
      </c>
      <c r="J1417" s="202"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05">
        <f>IF(ISBLANK(INDEX('Policy Characteristics'!F:F,MATCH($C1417,'Policy Characteristics'!$C:$C,0))),"",INDEX('Policy Characteristics'!F:F,MATCH($C1417,'Policy Characteristics'!$C:$C,0)))</f>
        <v>0</v>
      </c>
      <c r="M1417" s="205">
        <f>IF(ISBLANK(INDEX('Policy Characteristics'!G:G,MATCH($C1417,'Policy Characteristics'!$C:$C,0))),"",INDEX('Policy Characteristics'!G:G,MATCH($C1417,'Policy Characteristics'!$C:$C,0)))</f>
        <v>0.25</v>
      </c>
      <c r="N1417" s="205">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75">
      <c r="A1418" s="76" t="str">
        <f>IF(ISBLANK(INDEX('Policy Characteristics'!A:A,MATCH($C1418,'Policy Characteristics'!$C:$C,0))),"",INDEX('Policy Characteristics'!A:A,MATCH($C1418,'Policy Characteristics'!$C:$C,0)))</f>
        <v>Industry</v>
      </c>
      <c r="B1418" s="200"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13" t="s">
        <v>43</v>
      </c>
      <c r="J1418" s="202"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05">
        <f>IF(ISBLANK(INDEX('Policy Characteristics'!F:F,MATCH($C1418,'Policy Characteristics'!$C:$C,0))),"",INDEX('Policy Characteristics'!F:F,MATCH($C1418,'Policy Characteristics'!$C:$C,0)))</f>
        <v>0</v>
      </c>
      <c r="M1418" s="205">
        <f>IF(ISBLANK(INDEX('Policy Characteristics'!G:G,MATCH($C1418,'Policy Characteristics'!$C:$C,0))),"",INDEX('Policy Characteristics'!G:G,MATCH($C1418,'Policy Characteristics'!$C:$C,0)))</f>
        <v>0.25</v>
      </c>
      <c r="N1418" s="205">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75">
      <c r="A1419" s="76" t="str">
        <f>IF(ISBLANK(INDEX('Policy Characteristics'!A:A,MATCH($C1419,'Policy Characteristics'!$C:$C,0))),"",INDEX('Policy Characteristics'!A:A,MATCH($C1419,'Policy Characteristics'!$C:$C,0)))</f>
        <v>Industry</v>
      </c>
      <c r="B1419" s="200"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13" t="s">
        <v>44</v>
      </c>
      <c r="J1419" s="202"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05">
        <f>IF(ISBLANK(INDEX('Policy Characteristics'!F:F,MATCH($C1419,'Policy Characteristics'!$C:$C,0))),"",INDEX('Policy Characteristics'!F:F,MATCH($C1419,'Policy Characteristics'!$C:$C,0)))</f>
        <v>0</v>
      </c>
      <c r="M1419" s="205">
        <f>IF(ISBLANK(INDEX('Policy Characteristics'!G:G,MATCH($C1419,'Policy Characteristics'!$C:$C,0))),"",INDEX('Policy Characteristics'!G:G,MATCH($C1419,'Policy Characteristics'!$C:$C,0)))</f>
        <v>0.25</v>
      </c>
      <c r="N1419" s="205">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75">
      <c r="A1420" s="76" t="str">
        <f>IF(ISBLANK(INDEX('Policy Characteristics'!A:A,MATCH($C1420,'Policy Characteristics'!$C:$C,0))),"",INDEX('Policy Characteristics'!A:A,MATCH($C1420,'Policy Characteristics'!$C:$C,0)))</f>
        <v>Industry</v>
      </c>
      <c r="B1420" s="200"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13" t="s">
        <v>43</v>
      </c>
      <c r="J1420" s="202"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05">
        <f>IF(ISBLANK(INDEX('Policy Characteristics'!F:F,MATCH($C1420,'Policy Characteristics'!$C:$C,0))),"",INDEX('Policy Characteristics'!F:F,MATCH($C1420,'Policy Characteristics'!$C:$C,0)))</f>
        <v>0</v>
      </c>
      <c r="M1420" s="205">
        <f>IF(ISBLANK(INDEX('Policy Characteristics'!G:G,MATCH($C1420,'Policy Characteristics'!$C:$C,0))),"",INDEX('Policy Characteristics'!G:G,MATCH($C1420,'Policy Characteristics'!$C:$C,0)))</f>
        <v>0.25</v>
      </c>
      <c r="N1420" s="205">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75">
      <c r="A1421" s="76" t="str">
        <f>IF(ISBLANK(INDEX('Policy Characteristics'!A:A,MATCH($C1421,'Policy Characteristics'!$C:$C,0))),"",INDEX('Policy Characteristics'!A:A,MATCH($C1421,'Policy Characteristics'!$C:$C,0)))</f>
        <v>Industry</v>
      </c>
      <c r="B1421" s="200"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13" t="s">
        <v>44</v>
      </c>
      <c r="J1421" s="202"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05">
        <f>IF(ISBLANK(INDEX('Policy Characteristics'!F:F,MATCH($C1421,'Policy Characteristics'!$C:$C,0))),"",INDEX('Policy Characteristics'!F:F,MATCH($C1421,'Policy Characteristics'!$C:$C,0)))</f>
        <v>0</v>
      </c>
      <c r="M1421" s="205">
        <f>IF(ISBLANK(INDEX('Policy Characteristics'!G:G,MATCH($C1421,'Policy Characteristics'!$C:$C,0))),"",INDEX('Policy Characteristics'!G:G,MATCH($C1421,'Policy Characteristics'!$C:$C,0)))</f>
        <v>0.25</v>
      </c>
      <c r="N1421" s="205">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75">
      <c r="A1422" s="76" t="str">
        <f>IF(ISBLANK(INDEX('Policy Characteristics'!A:A,MATCH($C1422,'Policy Characteristics'!$C:$C,0))),"",INDEX('Policy Characteristics'!A:A,MATCH($C1422,'Policy Characteristics'!$C:$C,0)))</f>
        <v>Industry</v>
      </c>
      <c r="B1422" s="200"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13" t="s">
        <v>44</v>
      </c>
      <c r="J1422" s="202"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05">
        <f>IF(ISBLANK(INDEX('Policy Characteristics'!F:F,MATCH($C1422,'Policy Characteristics'!$C:$C,0))),"",INDEX('Policy Characteristics'!F:F,MATCH($C1422,'Policy Characteristics'!$C:$C,0)))</f>
        <v>0</v>
      </c>
      <c r="M1422" s="205">
        <f>IF(ISBLANK(INDEX('Policy Characteristics'!G:G,MATCH($C1422,'Policy Characteristics'!$C:$C,0))),"",INDEX('Policy Characteristics'!G:G,MATCH($C1422,'Policy Characteristics'!$C:$C,0)))</f>
        <v>0.25</v>
      </c>
      <c r="N1422" s="205">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75">
      <c r="A1423" s="76" t="str">
        <f>IF(ISBLANK(INDEX('Policy Characteristics'!A:A,MATCH($C1423,'Policy Characteristics'!$C:$C,0))),"",INDEX('Policy Characteristics'!A:A,MATCH($C1423,'Policy Characteristics'!$C:$C,0)))</f>
        <v>Industry</v>
      </c>
      <c r="B1423" s="200"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13" t="s">
        <v>44</v>
      </c>
      <c r="J1423" s="202"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05">
        <f>IF(ISBLANK(INDEX('Policy Characteristics'!F:F,MATCH($C1423,'Policy Characteristics'!$C:$C,0))),"",INDEX('Policy Characteristics'!F:F,MATCH($C1423,'Policy Characteristics'!$C:$C,0)))</f>
        <v>0</v>
      </c>
      <c r="M1423" s="205">
        <f>IF(ISBLANK(INDEX('Policy Characteristics'!G:G,MATCH($C1423,'Policy Characteristics'!$C:$C,0))),"",INDEX('Policy Characteristics'!G:G,MATCH($C1423,'Policy Characteristics'!$C:$C,0)))</f>
        <v>0.25</v>
      </c>
      <c r="N1423" s="205">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75">
      <c r="A1424" s="76" t="str">
        <f>IF(ISBLANK(INDEX('Policy Characteristics'!A:A,MATCH($C1424,'Policy Characteristics'!$C:$C,0))),"",INDEX('Policy Characteristics'!A:A,MATCH($C1424,'Policy Characteristics'!$C:$C,0)))</f>
        <v>Industry</v>
      </c>
      <c r="B1424" s="200"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13" t="s">
        <v>43</v>
      </c>
      <c r="J1424" s="202"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05">
        <f>IF(ISBLANK(INDEX('Policy Characteristics'!F:F,MATCH($C1424,'Policy Characteristics'!$C:$C,0))),"",INDEX('Policy Characteristics'!F:F,MATCH($C1424,'Policy Characteristics'!$C:$C,0)))</f>
        <v>0</v>
      </c>
      <c r="M1424" s="205">
        <f>IF(ISBLANK(INDEX('Policy Characteristics'!G:G,MATCH($C1424,'Policy Characteristics'!$C:$C,0))),"",INDEX('Policy Characteristics'!G:G,MATCH($C1424,'Policy Characteristics'!$C:$C,0)))</f>
        <v>0.25</v>
      </c>
      <c r="N1424" s="205">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75">
      <c r="A1425" s="76" t="str">
        <f>IF(ISBLANK(INDEX('Policy Characteristics'!A:A,MATCH($C1425,'Policy Characteristics'!$C:$C,0))),"",INDEX('Policy Characteristics'!A:A,MATCH($C1425,'Policy Characteristics'!$C:$C,0)))</f>
        <v>Industry</v>
      </c>
      <c r="B1425" s="200"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13" t="s">
        <v>44</v>
      </c>
      <c r="J1425" s="202"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05">
        <f>IF(ISBLANK(INDEX('Policy Characteristics'!F:F,MATCH($C1425,'Policy Characteristics'!$C:$C,0))),"",INDEX('Policy Characteristics'!F:F,MATCH($C1425,'Policy Characteristics'!$C:$C,0)))</f>
        <v>0</v>
      </c>
      <c r="M1425" s="205">
        <f>IF(ISBLANK(INDEX('Policy Characteristics'!G:G,MATCH($C1425,'Policy Characteristics'!$C:$C,0))),"",INDEX('Policy Characteristics'!G:G,MATCH($C1425,'Policy Characteristics'!$C:$C,0)))</f>
        <v>0.25</v>
      </c>
      <c r="N1425" s="205">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75">
      <c r="A1426" s="76" t="str">
        <f>IF(ISBLANK(INDEX('Policy Characteristics'!A:A,MATCH($C1426,'Policy Characteristics'!$C:$C,0))),"",INDEX('Policy Characteristics'!A:A,MATCH($C1426,'Policy Characteristics'!$C:$C,0)))</f>
        <v>Industry</v>
      </c>
      <c r="B1426" s="200"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13" t="s">
        <v>43</v>
      </c>
      <c r="J1426" s="202"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05">
        <f>IF(ISBLANK(INDEX('Policy Characteristics'!F:F,MATCH($C1426,'Policy Characteristics'!$C:$C,0))),"",INDEX('Policy Characteristics'!F:F,MATCH($C1426,'Policy Characteristics'!$C:$C,0)))</f>
        <v>0</v>
      </c>
      <c r="M1426" s="205">
        <f>IF(ISBLANK(INDEX('Policy Characteristics'!G:G,MATCH($C1426,'Policy Characteristics'!$C:$C,0))),"",INDEX('Policy Characteristics'!G:G,MATCH($C1426,'Policy Characteristics'!$C:$C,0)))</f>
        <v>0.25</v>
      </c>
      <c r="N1426" s="205">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75">
      <c r="A1427" s="76" t="str">
        <f>IF(ISBLANK(INDEX('Policy Characteristics'!A:A,MATCH($C1427,'Policy Characteristics'!$C:$C,0))),"",INDEX('Policy Characteristics'!A:A,MATCH($C1427,'Policy Characteristics'!$C:$C,0)))</f>
        <v>Industry</v>
      </c>
      <c r="B1427" s="200"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13" t="s">
        <v>44</v>
      </c>
      <c r="J1427" s="202"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05">
        <f>IF(ISBLANK(INDEX('Policy Characteristics'!F:F,MATCH($C1427,'Policy Characteristics'!$C:$C,0))),"",INDEX('Policy Characteristics'!F:F,MATCH($C1427,'Policy Characteristics'!$C:$C,0)))</f>
        <v>0</v>
      </c>
      <c r="M1427" s="205">
        <f>IF(ISBLANK(INDEX('Policy Characteristics'!G:G,MATCH($C1427,'Policy Characteristics'!$C:$C,0))),"",INDEX('Policy Characteristics'!G:G,MATCH($C1427,'Policy Characteristics'!$C:$C,0)))</f>
        <v>0.25</v>
      </c>
      <c r="N1427" s="205">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75">
      <c r="A1428" s="76" t="str">
        <f>IF(ISBLANK(INDEX('Policy Characteristics'!A:A,MATCH($C1428,'Policy Characteristics'!$C:$C,0))),"",INDEX('Policy Characteristics'!A:A,MATCH($C1428,'Policy Characteristics'!$C:$C,0)))</f>
        <v>Industry</v>
      </c>
      <c r="B1428" s="200"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13" t="s">
        <v>43</v>
      </c>
      <c r="J1428" s="202"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05">
        <f>IF(ISBLANK(INDEX('Policy Characteristics'!F:F,MATCH($C1428,'Policy Characteristics'!$C:$C,0))),"",INDEX('Policy Characteristics'!F:F,MATCH($C1428,'Policy Characteristics'!$C:$C,0)))</f>
        <v>0</v>
      </c>
      <c r="M1428" s="205">
        <f>IF(ISBLANK(INDEX('Policy Characteristics'!G:G,MATCH($C1428,'Policy Characteristics'!$C:$C,0))),"",INDEX('Policy Characteristics'!G:G,MATCH($C1428,'Policy Characteristics'!$C:$C,0)))</f>
        <v>0.25</v>
      </c>
      <c r="N1428" s="205">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75">
      <c r="A1429" s="76" t="str">
        <f>IF(ISBLANK(INDEX('Policy Characteristics'!A:A,MATCH($C1429,'Policy Characteristics'!$C:$C,0))),"",INDEX('Policy Characteristics'!A:A,MATCH($C1429,'Policy Characteristics'!$C:$C,0)))</f>
        <v>Industry</v>
      </c>
      <c r="B1429" s="200"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13" t="s">
        <v>44</v>
      </c>
      <c r="J1429" s="202"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05">
        <f>IF(ISBLANK(INDEX('Policy Characteristics'!F:F,MATCH($C1429,'Policy Characteristics'!$C:$C,0))),"",INDEX('Policy Characteristics'!F:F,MATCH($C1429,'Policy Characteristics'!$C:$C,0)))</f>
        <v>0</v>
      </c>
      <c r="M1429" s="205">
        <f>IF(ISBLANK(INDEX('Policy Characteristics'!G:G,MATCH($C1429,'Policy Characteristics'!$C:$C,0))),"",INDEX('Policy Characteristics'!G:G,MATCH($C1429,'Policy Characteristics'!$C:$C,0)))</f>
        <v>0.25</v>
      </c>
      <c r="N1429" s="205">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75">
      <c r="A1430" s="76" t="str">
        <f>IF(ISBLANK(INDEX('Policy Characteristics'!A:A,MATCH($C1430,'Policy Characteristics'!$C:$C,0))),"",INDEX('Policy Characteristics'!A:A,MATCH($C1430,'Policy Characteristics'!$C:$C,0)))</f>
        <v>Industry</v>
      </c>
      <c r="B1430" s="200"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13" t="s">
        <v>43</v>
      </c>
      <c r="J1430" s="202"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05">
        <f>IF(ISBLANK(INDEX('Policy Characteristics'!F:F,MATCH($C1430,'Policy Characteristics'!$C:$C,0))),"",INDEX('Policy Characteristics'!F:F,MATCH($C1430,'Policy Characteristics'!$C:$C,0)))</f>
        <v>0</v>
      </c>
      <c r="M1430" s="205">
        <f>IF(ISBLANK(INDEX('Policy Characteristics'!G:G,MATCH($C1430,'Policy Characteristics'!$C:$C,0))),"",INDEX('Policy Characteristics'!G:G,MATCH($C1430,'Policy Characteristics'!$C:$C,0)))</f>
        <v>0.25</v>
      </c>
      <c r="N1430" s="205">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75">
      <c r="A1431" s="76" t="str">
        <f>IF(ISBLANK(INDEX('Policy Characteristics'!A:A,MATCH($C1431,'Policy Characteristics'!$C:$C,0))),"",INDEX('Policy Characteristics'!A:A,MATCH($C1431,'Policy Characteristics'!$C:$C,0)))</f>
        <v>Industry</v>
      </c>
      <c r="B1431" s="200"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13" t="s">
        <v>44</v>
      </c>
      <c r="J1431" s="202"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05">
        <f>IF(ISBLANK(INDEX('Policy Characteristics'!F:F,MATCH($C1431,'Policy Characteristics'!$C:$C,0))),"",INDEX('Policy Characteristics'!F:F,MATCH($C1431,'Policy Characteristics'!$C:$C,0)))</f>
        <v>0</v>
      </c>
      <c r="M1431" s="205">
        <f>IF(ISBLANK(INDEX('Policy Characteristics'!G:G,MATCH($C1431,'Policy Characteristics'!$C:$C,0))),"",INDEX('Policy Characteristics'!G:G,MATCH($C1431,'Policy Characteristics'!$C:$C,0)))</f>
        <v>0.25</v>
      </c>
      <c r="N1431" s="205">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75">
      <c r="A1432" s="76" t="str">
        <f>IF(ISBLANK(INDEX('Policy Characteristics'!A:A,MATCH($C1432,'Policy Characteristics'!$C:$C,0))),"",INDEX('Policy Characteristics'!A:A,MATCH($C1432,'Policy Characteristics'!$C:$C,0)))</f>
        <v>Industry</v>
      </c>
      <c r="B1432" s="200"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13" t="s">
        <v>44</v>
      </c>
      <c r="J1432" s="202"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05">
        <f>IF(ISBLANK(INDEX('Policy Characteristics'!F:F,MATCH($C1432,'Policy Characteristics'!$C:$C,0))),"",INDEX('Policy Characteristics'!F:F,MATCH($C1432,'Policy Characteristics'!$C:$C,0)))</f>
        <v>0</v>
      </c>
      <c r="M1432" s="205">
        <f>IF(ISBLANK(INDEX('Policy Characteristics'!G:G,MATCH($C1432,'Policy Characteristics'!$C:$C,0))),"",INDEX('Policy Characteristics'!G:G,MATCH($C1432,'Policy Characteristics'!$C:$C,0)))</f>
        <v>0.25</v>
      </c>
      <c r="N1432" s="205">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75">
      <c r="A1433" s="76" t="str">
        <f>IF(ISBLANK(INDEX('Policy Characteristics'!A:A,MATCH($C1433,'Policy Characteristics'!$C:$C,0))),"",INDEX('Policy Characteristics'!A:A,MATCH($C1433,'Policy Characteristics'!$C:$C,0)))</f>
        <v>Industry</v>
      </c>
      <c r="B1433" s="200"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13" t="s">
        <v>44</v>
      </c>
      <c r="J1433" s="202"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05">
        <f>IF(ISBLANK(INDEX('Policy Characteristics'!F:F,MATCH($C1433,'Policy Characteristics'!$C:$C,0))),"",INDEX('Policy Characteristics'!F:F,MATCH($C1433,'Policy Characteristics'!$C:$C,0)))</f>
        <v>0</v>
      </c>
      <c r="M1433" s="205">
        <f>IF(ISBLANK(INDEX('Policy Characteristics'!G:G,MATCH($C1433,'Policy Characteristics'!$C:$C,0))),"",INDEX('Policy Characteristics'!G:G,MATCH($C1433,'Policy Characteristics'!$C:$C,0)))</f>
        <v>0.25</v>
      </c>
      <c r="N1433" s="205">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75">
      <c r="A1434" s="76" t="str">
        <f>IF(ISBLANK(INDEX('Policy Characteristics'!A:A,MATCH($C1434,'Policy Characteristics'!$C:$C,0))),"",INDEX('Policy Characteristics'!A:A,MATCH($C1434,'Policy Characteristics'!$C:$C,0)))</f>
        <v>Industry</v>
      </c>
      <c r="B1434" s="200"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13" t="s">
        <v>43</v>
      </c>
      <c r="J1434" s="202"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05">
        <f>IF(ISBLANK(INDEX('Policy Characteristics'!F:F,MATCH($C1434,'Policy Characteristics'!$C:$C,0))),"",INDEX('Policy Characteristics'!F:F,MATCH($C1434,'Policy Characteristics'!$C:$C,0)))</f>
        <v>0</v>
      </c>
      <c r="M1434" s="205">
        <f>IF(ISBLANK(INDEX('Policy Characteristics'!G:G,MATCH($C1434,'Policy Characteristics'!$C:$C,0))),"",INDEX('Policy Characteristics'!G:G,MATCH($C1434,'Policy Characteristics'!$C:$C,0)))</f>
        <v>0.25</v>
      </c>
      <c r="N1434" s="205">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75">
      <c r="A1435" s="76" t="str">
        <f>IF(ISBLANK(INDEX('Policy Characteristics'!A:A,MATCH($C1435,'Policy Characteristics'!$C:$C,0))),"",INDEX('Policy Characteristics'!A:A,MATCH($C1435,'Policy Characteristics'!$C:$C,0)))</f>
        <v>Industry</v>
      </c>
      <c r="B1435" s="200"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13" t="s">
        <v>44</v>
      </c>
      <c r="J1435" s="202"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05">
        <f>IF(ISBLANK(INDEX('Policy Characteristics'!F:F,MATCH($C1435,'Policy Characteristics'!$C:$C,0))),"",INDEX('Policy Characteristics'!F:F,MATCH($C1435,'Policy Characteristics'!$C:$C,0)))</f>
        <v>0</v>
      </c>
      <c r="M1435" s="205">
        <f>IF(ISBLANK(INDEX('Policy Characteristics'!G:G,MATCH($C1435,'Policy Characteristics'!$C:$C,0))),"",INDEX('Policy Characteristics'!G:G,MATCH($C1435,'Policy Characteristics'!$C:$C,0)))</f>
        <v>0.25</v>
      </c>
      <c r="N1435" s="205">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75">
      <c r="A1436" s="76" t="str">
        <f>IF(ISBLANK(INDEX('Policy Characteristics'!A:A,MATCH($C1436,'Policy Characteristics'!$C:$C,0))),"",INDEX('Policy Characteristics'!A:A,MATCH($C1436,'Policy Characteristics'!$C:$C,0)))</f>
        <v>Industry</v>
      </c>
      <c r="B1436" s="200"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13" t="s">
        <v>43</v>
      </c>
      <c r="J1436" s="202"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05">
        <f>IF(ISBLANK(INDEX('Policy Characteristics'!F:F,MATCH($C1436,'Policy Characteristics'!$C:$C,0))),"",INDEX('Policy Characteristics'!F:F,MATCH($C1436,'Policy Characteristics'!$C:$C,0)))</f>
        <v>0</v>
      </c>
      <c r="M1436" s="205">
        <f>IF(ISBLANK(INDEX('Policy Characteristics'!G:G,MATCH($C1436,'Policy Characteristics'!$C:$C,0))),"",INDEX('Policy Characteristics'!G:G,MATCH($C1436,'Policy Characteristics'!$C:$C,0)))</f>
        <v>0.25</v>
      </c>
      <c r="N1436" s="205">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75">
      <c r="A1437" s="76" t="str">
        <f>IF(ISBLANK(INDEX('Policy Characteristics'!A:A,MATCH($C1437,'Policy Characteristics'!$C:$C,0))),"",INDEX('Policy Characteristics'!A:A,MATCH($C1437,'Policy Characteristics'!$C:$C,0)))</f>
        <v>Industry</v>
      </c>
      <c r="B1437" s="200"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13" t="s">
        <v>43</v>
      </c>
      <c r="J1437" s="202"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05">
        <f>IF(ISBLANK(INDEX('Policy Characteristics'!F:F,MATCH($C1437,'Policy Characteristics'!$C:$C,0))),"",INDEX('Policy Characteristics'!F:F,MATCH($C1437,'Policy Characteristics'!$C:$C,0)))</f>
        <v>0</v>
      </c>
      <c r="M1437" s="205">
        <f>IF(ISBLANK(INDEX('Policy Characteristics'!G:G,MATCH($C1437,'Policy Characteristics'!$C:$C,0))),"",INDEX('Policy Characteristics'!G:G,MATCH($C1437,'Policy Characteristics'!$C:$C,0)))</f>
        <v>0.25</v>
      </c>
      <c r="N1437" s="205">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75">
      <c r="A1438" s="76" t="str">
        <f>IF(ISBLANK(INDEX('Policy Characteristics'!A:A,MATCH($C1438,'Policy Characteristics'!$C:$C,0))),"",INDEX('Policy Characteristics'!A:A,MATCH($C1438,'Policy Characteristics'!$C:$C,0)))</f>
        <v>Industry</v>
      </c>
      <c r="B1438" s="200"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13" t="s">
        <v>43</v>
      </c>
      <c r="J1438" s="202"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05">
        <f>IF(ISBLANK(INDEX('Policy Characteristics'!F:F,MATCH($C1438,'Policy Characteristics'!$C:$C,0))),"",INDEX('Policy Characteristics'!F:F,MATCH($C1438,'Policy Characteristics'!$C:$C,0)))</f>
        <v>0</v>
      </c>
      <c r="M1438" s="205">
        <f>IF(ISBLANK(INDEX('Policy Characteristics'!G:G,MATCH($C1438,'Policy Characteristics'!$C:$C,0))),"",INDEX('Policy Characteristics'!G:G,MATCH($C1438,'Policy Characteristics'!$C:$C,0)))</f>
        <v>0.25</v>
      </c>
      <c r="N1438" s="205">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75">
      <c r="A1439" s="76" t="str">
        <f>IF(ISBLANK(INDEX('Policy Characteristics'!A:A,MATCH($C1439,'Policy Characteristics'!$C:$C,0))),"",INDEX('Policy Characteristics'!A:A,MATCH($C1439,'Policy Characteristics'!$C:$C,0)))</f>
        <v>Industry</v>
      </c>
      <c r="B1439" s="200"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13" t="s">
        <v>44</v>
      </c>
      <c r="J1439" s="202"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05">
        <f>IF(ISBLANK(INDEX('Policy Characteristics'!F:F,MATCH($C1439,'Policy Characteristics'!$C:$C,0))),"",INDEX('Policy Characteristics'!F:F,MATCH($C1439,'Policy Characteristics'!$C:$C,0)))</f>
        <v>0</v>
      </c>
      <c r="M1439" s="205">
        <f>IF(ISBLANK(INDEX('Policy Characteristics'!G:G,MATCH($C1439,'Policy Characteristics'!$C:$C,0))),"",INDEX('Policy Characteristics'!G:G,MATCH($C1439,'Policy Characteristics'!$C:$C,0)))</f>
        <v>0.25</v>
      </c>
      <c r="N1439" s="205">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75">
      <c r="A1440" s="76" t="str">
        <f>IF(ISBLANK(INDEX('Policy Characteristics'!A:A,MATCH($C1440,'Policy Characteristics'!$C:$C,0))),"",INDEX('Policy Characteristics'!A:A,MATCH($C1440,'Policy Characteristics'!$C:$C,0)))</f>
        <v>Industry</v>
      </c>
      <c r="B1440" s="200"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13" t="s">
        <v>43</v>
      </c>
      <c r="J1440" s="202"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05">
        <f>IF(ISBLANK(INDEX('Policy Characteristics'!F:F,MATCH($C1440,'Policy Characteristics'!$C:$C,0))),"",INDEX('Policy Characteristics'!F:F,MATCH($C1440,'Policy Characteristics'!$C:$C,0)))</f>
        <v>0</v>
      </c>
      <c r="M1440" s="205">
        <f>IF(ISBLANK(INDEX('Policy Characteristics'!G:G,MATCH($C1440,'Policy Characteristics'!$C:$C,0))),"",INDEX('Policy Characteristics'!G:G,MATCH($C1440,'Policy Characteristics'!$C:$C,0)))</f>
        <v>0.25</v>
      </c>
      <c r="N1440" s="205">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75">
      <c r="A1441" s="76" t="str">
        <f>IF(ISBLANK(INDEX('Policy Characteristics'!A:A,MATCH($C1441,'Policy Characteristics'!$C:$C,0))),"",INDEX('Policy Characteristics'!A:A,MATCH($C1441,'Policy Characteristics'!$C:$C,0)))</f>
        <v>Industry</v>
      </c>
      <c r="B1441" s="200"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13" t="s">
        <v>44</v>
      </c>
      <c r="J1441" s="202"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05">
        <f>IF(ISBLANK(INDEX('Policy Characteristics'!F:F,MATCH($C1441,'Policy Characteristics'!$C:$C,0))),"",INDEX('Policy Characteristics'!F:F,MATCH($C1441,'Policy Characteristics'!$C:$C,0)))</f>
        <v>0</v>
      </c>
      <c r="M1441" s="205">
        <f>IF(ISBLANK(INDEX('Policy Characteristics'!G:G,MATCH($C1441,'Policy Characteristics'!$C:$C,0))),"",INDEX('Policy Characteristics'!G:G,MATCH($C1441,'Policy Characteristics'!$C:$C,0)))</f>
        <v>0.25</v>
      </c>
      <c r="N1441" s="205">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75">
      <c r="A1442" s="76" t="str">
        <f>IF(ISBLANK(INDEX('Policy Characteristics'!A:A,MATCH($C1442,'Policy Characteristics'!$C:$C,0))),"",INDEX('Policy Characteristics'!A:A,MATCH($C1442,'Policy Characteristics'!$C:$C,0)))</f>
        <v>Industry</v>
      </c>
      <c r="B1442" s="200"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13" t="s">
        <v>44</v>
      </c>
      <c r="J1442" s="202"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05">
        <f>IF(ISBLANK(INDEX('Policy Characteristics'!F:F,MATCH($C1442,'Policy Characteristics'!$C:$C,0))),"",INDEX('Policy Characteristics'!F:F,MATCH($C1442,'Policy Characteristics'!$C:$C,0)))</f>
        <v>0</v>
      </c>
      <c r="M1442" s="205">
        <f>IF(ISBLANK(INDEX('Policy Characteristics'!G:G,MATCH($C1442,'Policy Characteristics'!$C:$C,0))),"",INDEX('Policy Characteristics'!G:G,MATCH($C1442,'Policy Characteristics'!$C:$C,0)))</f>
        <v>0.25</v>
      </c>
      <c r="N1442" s="205">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75">
      <c r="A1443" s="76" t="str">
        <f>IF(ISBLANK(INDEX('Policy Characteristics'!A:A,MATCH($C1443,'Policy Characteristics'!$C:$C,0))),"",INDEX('Policy Characteristics'!A:A,MATCH($C1443,'Policy Characteristics'!$C:$C,0)))</f>
        <v>Industry</v>
      </c>
      <c r="B1443" s="200"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13" t="s">
        <v>43</v>
      </c>
      <c r="J1443" s="202"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05">
        <f>IF(ISBLANK(INDEX('Policy Characteristics'!F:F,MATCH($C1443,'Policy Characteristics'!$C:$C,0))),"",INDEX('Policy Characteristics'!F:F,MATCH($C1443,'Policy Characteristics'!$C:$C,0)))</f>
        <v>0</v>
      </c>
      <c r="M1443" s="205">
        <f>IF(ISBLANK(INDEX('Policy Characteristics'!G:G,MATCH($C1443,'Policy Characteristics'!$C:$C,0))),"",INDEX('Policy Characteristics'!G:G,MATCH($C1443,'Policy Characteristics'!$C:$C,0)))</f>
        <v>0.25</v>
      </c>
      <c r="N1443" s="205">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75">
      <c r="A1444" s="76" t="str">
        <f>IF(ISBLANK(INDEX('Policy Characteristics'!A:A,MATCH($C1444,'Policy Characteristics'!$C:$C,0))),"",INDEX('Policy Characteristics'!A:A,MATCH($C1444,'Policy Characteristics'!$C:$C,0)))</f>
        <v>Industry</v>
      </c>
      <c r="B1444" s="200"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13" t="s">
        <v>43</v>
      </c>
      <c r="J1444" s="202"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05">
        <f>IF(ISBLANK(INDEX('Policy Characteristics'!F:F,MATCH($C1444,'Policy Characteristics'!$C:$C,0))),"",INDEX('Policy Characteristics'!F:F,MATCH($C1444,'Policy Characteristics'!$C:$C,0)))</f>
        <v>0</v>
      </c>
      <c r="M1444" s="205">
        <f>IF(ISBLANK(INDEX('Policy Characteristics'!G:G,MATCH($C1444,'Policy Characteristics'!$C:$C,0))),"",INDEX('Policy Characteristics'!G:G,MATCH($C1444,'Policy Characteristics'!$C:$C,0)))</f>
        <v>0.25</v>
      </c>
      <c r="N1444" s="205">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75">
      <c r="A1445" s="76" t="str">
        <f>IF(ISBLANK(INDEX('Policy Characteristics'!A:A,MATCH($C1445,'Policy Characteristics'!$C:$C,0))),"",INDEX('Policy Characteristics'!A:A,MATCH($C1445,'Policy Characteristics'!$C:$C,0)))</f>
        <v>Industry</v>
      </c>
      <c r="B1445" s="200"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13" t="s">
        <v>44</v>
      </c>
      <c r="J1445" s="202"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05">
        <f>IF(ISBLANK(INDEX('Policy Characteristics'!F:F,MATCH($C1445,'Policy Characteristics'!$C:$C,0))),"",INDEX('Policy Characteristics'!F:F,MATCH($C1445,'Policy Characteristics'!$C:$C,0)))</f>
        <v>0</v>
      </c>
      <c r="M1445" s="205">
        <f>IF(ISBLANK(INDEX('Policy Characteristics'!G:G,MATCH($C1445,'Policy Characteristics'!$C:$C,0))),"",INDEX('Policy Characteristics'!G:G,MATCH($C1445,'Policy Characteristics'!$C:$C,0)))</f>
        <v>0.25</v>
      </c>
      <c r="N1445" s="205">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75">
      <c r="A1446" s="76" t="str">
        <f>IF(ISBLANK(INDEX('Policy Characteristics'!A:A,MATCH($C1446,'Policy Characteristics'!$C:$C,0))),"",INDEX('Policy Characteristics'!A:A,MATCH($C1446,'Policy Characteristics'!$C:$C,0)))</f>
        <v>Industry</v>
      </c>
      <c r="B1446" s="200"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13" t="s">
        <v>43</v>
      </c>
      <c r="J1446" s="202"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05">
        <f>IF(ISBLANK(INDEX('Policy Characteristics'!F:F,MATCH($C1446,'Policy Characteristics'!$C:$C,0))),"",INDEX('Policy Characteristics'!F:F,MATCH($C1446,'Policy Characteristics'!$C:$C,0)))</f>
        <v>0</v>
      </c>
      <c r="M1446" s="205">
        <f>IF(ISBLANK(INDEX('Policy Characteristics'!G:G,MATCH($C1446,'Policy Characteristics'!$C:$C,0))),"",INDEX('Policy Characteristics'!G:G,MATCH($C1446,'Policy Characteristics'!$C:$C,0)))</f>
        <v>0.25</v>
      </c>
      <c r="N1446" s="205">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75">
      <c r="A1447" s="76" t="str">
        <f>IF(ISBLANK(INDEX('Policy Characteristics'!A:A,MATCH($C1447,'Policy Characteristics'!$C:$C,0))),"",INDEX('Policy Characteristics'!A:A,MATCH($C1447,'Policy Characteristics'!$C:$C,0)))</f>
        <v>Industry</v>
      </c>
      <c r="B1447" s="200"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13" t="s">
        <v>43</v>
      </c>
      <c r="J1447" s="202"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05">
        <f>IF(ISBLANK(INDEX('Policy Characteristics'!F:F,MATCH($C1447,'Policy Characteristics'!$C:$C,0))),"",INDEX('Policy Characteristics'!F:F,MATCH($C1447,'Policy Characteristics'!$C:$C,0)))</f>
        <v>0</v>
      </c>
      <c r="M1447" s="205">
        <f>IF(ISBLANK(INDEX('Policy Characteristics'!G:G,MATCH($C1447,'Policy Characteristics'!$C:$C,0))),"",INDEX('Policy Characteristics'!G:G,MATCH($C1447,'Policy Characteristics'!$C:$C,0)))</f>
        <v>0.25</v>
      </c>
      <c r="N1447" s="205">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75">
      <c r="A1448" s="76" t="str">
        <f>IF(ISBLANK(INDEX('Policy Characteristics'!A:A,MATCH($C1448,'Policy Characteristics'!$C:$C,0))),"",INDEX('Policy Characteristics'!A:A,MATCH($C1448,'Policy Characteristics'!$C:$C,0)))</f>
        <v>Industry</v>
      </c>
      <c r="B1448" s="200"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13" t="s">
        <v>43</v>
      </c>
      <c r="J1448" s="202"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05">
        <f>IF(ISBLANK(INDEX('Policy Characteristics'!F:F,MATCH($C1448,'Policy Characteristics'!$C:$C,0))),"",INDEX('Policy Characteristics'!F:F,MATCH($C1448,'Policy Characteristics'!$C:$C,0)))</f>
        <v>0</v>
      </c>
      <c r="M1448" s="205">
        <f>IF(ISBLANK(INDEX('Policy Characteristics'!G:G,MATCH($C1448,'Policy Characteristics'!$C:$C,0))),"",INDEX('Policy Characteristics'!G:G,MATCH($C1448,'Policy Characteristics'!$C:$C,0)))</f>
        <v>0.25</v>
      </c>
      <c r="N1448" s="205">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75">
      <c r="A1449" s="76" t="str">
        <f>IF(ISBLANK(INDEX('Policy Characteristics'!A:A,MATCH($C1449,'Policy Characteristics'!$C:$C,0))),"",INDEX('Policy Characteristics'!A:A,MATCH($C1449,'Policy Characteristics'!$C:$C,0)))</f>
        <v>Industry</v>
      </c>
      <c r="B1449" s="200"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13" t="s">
        <v>44</v>
      </c>
      <c r="J1449" s="202"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05">
        <f>IF(ISBLANK(INDEX('Policy Characteristics'!F:F,MATCH($C1449,'Policy Characteristics'!$C:$C,0))),"",INDEX('Policy Characteristics'!F:F,MATCH($C1449,'Policy Characteristics'!$C:$C,0)))</f>
        <v>0</v>
      </c>
      <c r="M1449" s="205">
        <f>IF(ISBLANK(INDEX('Policy Characteristics'!G:G,MATCH($C1449,'Policy Characteristics'!$C:$C,0))),"",INDEX('Policy Characteristics'!G:G,MATCH($C1449,'Policy Characteristics'!$C:$C,0)))</f>
        <v>0.25</v>
      </c>
      <c r="N1449" s="205">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75">
      <c r="A1450" s="76" t="str">
        <f>IF(ISBLANK(INDEX('Policy Characteristics'!A:A,MATCH($C1450,'Policy Characteristics'!$C:$C,0))),"",INDEX('Policy Characteristics'!A:A,MATCH($C1450,'Policy Characteristics'!$C:$C,0)))</f>
        <v>Industry</v>
      </c>
      <c r="B1450" s="200"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13" t="s">
        <v>43</v>
      </c>
      <c r="J1450" s="202"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05">
        <f>IF(ISBLANK(INDEX('Policy Characteristics'!F:F,MATCH($C1450,'Policy Characteristics'!$C:$C,0))),"",INDEX('Policy Characteristics'!F:F,MATCH($C1450,'Policy Characteristics'!$C:$C,0)))</f>
        <v>0</v>
      </c>
      <c r="M1450" s="205">
        <f>IF(ISBLANK(INDEX('Policy Characteristics'!G:G,MATCH($C1450,'Policy Characteristics'!$C:$C,0))),"",INDEX('Policy Characteristics'!G:G,MATCH($C1450,'Policy Characteristics'!$C:$C,0)))</f>
        <v>0.25</v>
      </c>
      <c r="N1450" s="205">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75">
      <c r="A1451" s="76" t="str">
        <f>IF(ISBLANK(INDEX('Policy Characteristics'!A:A,MATCH($C1451,'Policy Characteristics'!$C:$C,0))),"",INDEX('Policy Characteristics'!A:A,MATCH($C1451,'Policy Characteristics'!$C:$C,0)))</f>
        <v>Industry</v>
      </c>
      <c r="B1451" s="200"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13" t="s">
        <v>44</v>
      </c>
      <c r="J1451" s="202"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05">
        <f>IF(ISBLANK(INDEX('Policy Characteristics'!F:F,MATCH($C1451,'Policy Characteristics'!$C:$C,0))),"",INDEX('Policy Characteristics'!F:F,MATCH($C1451,'Policy Characteristics'!$C:$C,0)))</f>
        <v>0</v>
      </c>
      <c r="M1451" s="205">
        <f>IF(ISBLANK(INDEX('Policy Characteristics'!G:G,MATCH($C1451,'Policy Characteristics'!$C:$C,0))),"",INDEX('Policy Characteristics'!G:G,MATCH($C1451,'Policy Characteristics'!$C:$C,0)))</f>
        <v>0.25</v>
      </c>
      <c r="N1451" s="205">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75">
      <c r="A1452" s="76" t="str">
        <f>IF(ISBLANK(INDEX('Policy Characteristics'!A:A,MATCH($C1452,'Policy Characteristics'!$C:$C,0))),"",INDEX('Policy Characteristics'!A:A,MATCH($C1452,'Policy Characteristics'!$C:$C,0)))</f>
        <v>Industry</v>
      </c>
      <c r="B1452" s="200"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13" t="s">
        <v>44</v>
      </c>
      <c r="J1452" s="202"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05">
        <f>IF(ISBLANK(INDEX('Policy Characteristics'!F:F,MATCH($C1452,'Policy Characteristics'!$C:$C,0))),"",INDEX('Policy Characteristics'!F:F,MATCH($C1452,'Policy Characteristics'!$C:$C,0)))</f>
        <v>0</v>
      </c>
      <c r="M1452" s="205">
        <f>IF(ISBLANK(INDEX('Policy Characteristics'!G:G,MATCH($C1452,'Policy Characteristics'!$C:$C,0))),"",INDEX('Policy Characteristics'!G:G,MATCH($C1452,'Policy Characteristics'!$C:$C,0)))</f>
        <v>0.25</v>
      </c>
      <c r="N1452" s="205">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75">
      <c r="A1453" s="76" t="str">
        <f>IF(ISBLANK(INDEX('Policy Characteristics'!A:A,MATCH($C1453,'Policy Characteristics'!$C:$C,0))),"",INDEX('Policy Characteristics'!A:A,MATCH($C1453,'Policy Characteristics'!$C:$C,0)))</f>
        <v>Industry</v>
      </c>
      <c r="B1453" s="200"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13" t="s">
        <v>43</v>
      </c>
      <c r="J1453" s="202"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05">
        <f>IF(ISBLANK(INDEX('Policy Characteristics'!F:F,MATCH($C1453,'Policy Characteristics'!$C:$C,0))),"",INDEX('Policy Characteristics'!F:F,MATCH($C1453,'Policy Characteristics'!$C:$C,0)))</f>
        <v>0</v>
      </c>
      <c r="M1453" s="205">
        <f>IF(ISBLANK(INDEX('Policy Characteristics'!G:G,MATCH($C1453,'Policy Characteristics'!$C:$C,0))),"",INDEX('Policy Characteristics'!G:G,MATCH($C1453,'Policy Characteristics'!$C:$C,0)))</f>
        <v>0.25</v>
      </c>
      <c r="N1453" s="205">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75">
      <c r="A1454" s="76" t="str">
        <f>IF(ISBLANK(INDEX('Policy Characteristics'!A:A,MATCH($C1454,'Policy Characteristics'!$C:$C,0))),"",INDEX('Policy Characteristics'!A:A,MATCH($C1454,'Policy Characteristics'!$C:$C,0)))</f>
        <v>Industry</v>
      </c>
      <c r="B1454" s="200"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13" t="s">
        <v>43</v>
      </c>
      <c r="J1454" s="202"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05">
        <f>IF(ISBLANK(INDEX('Policy Characteristics'!F:F,MATCH($C1454,'Policy Characteristics'!$C:$C,0))),"",INDEX('Policy Characteristics'!F:F,MATCH($C1454,'Policy Characteristics'!$C:$C,0)))</f>
        <v>0</v>
      </c>
      <c r="M1454" s="205">
        <f>IF(ISBLANK(INDEX('Policy Characteristics'!G:G,MATCH($C1454,'Policy Characteristics'!$C:$C,0))),"",INDEX('Policy Characteristics'!G:G,MATCH($C1454,'Policy Characteristics'!$C:$C,0)))</f>
        <v>0.25</v>
      </c>
      <c r="N1454" s="205">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75">
      <c r="A1455" s="76" t="str">
        <f>IF(ISBLANK(INDEX('Policy Characteristics'!A:A,MATCH($C1455,'Policy Characteristics'!$C:$C,0))),"",INDEX('Policy Characteristics'!A:A,MATCH($C1455,'Policy Characteristics'!$C:$C,0)))</f>
        <v>Industry</v>
      </c>
      <c r="B1455" s="200"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13" t="s">
        <v>44</v>
      </c>
      <c r="J1455" s="202"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05">
        <f>IF(ISBLANK(INDEX('Policy Characteristics'!F:F,MATCH($C1455,'Policy Characteristics'!$C:$C,0))),"",INDEX('Policy Characteristics'!F:F,MATCH($C1455,'Policy Characteristics'!$C:$C,0)))</f>
        <v>0</v>
      </c>
      <c r="M1455" s="205">
        <f>IF(ISBLANK(INDEX('Policy Characteristics'!G:G,MATCH($C1455,'Policy Characteristics'!$C:$C,0))),"",INDEX('Policy Characteristics'!G:G,MATCH($C1455,'Policy Characteristics'!$C:$C,0)))</f>
        <v>0.25</v>
      </c>
      <c r="N1455" s="205">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75">
      <c r="A1456" s="76" t="str">
        <f>IF(ISBLANK(INDEX('Policy Characteristics'!A:A,MATCH($C1456,'Policy Characteristics'!$C:$C,0))),"",INDEX('Policy Characteristics'!A:A,MATCH($C1456,'Policy Characteristics'!$C:$C,0)))</f>
        <v>Industry</v>
      </c>
      <c r="B1456" s="200"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13" t="s">
        <v>43</v>
      </c>
      <c r="J1456" s="202"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05">
        <f>IF(ISBLANK(INDEX('Policy Characteristics'!F:F,MATCH($C1456,'Policy Characteristics'!$C:$C,0))),"",INDEX('Policy Characteristics'!F:F,MATCH($C1456,'Policy Characteristics'!$C:$C,0)))</f>
        <v>0</v>
      </c>
      <c r="M1456" s="205">
        <f>IF(ISBLANK(INDEX('Policy Characteristics'!G:G,MATCH($C1456,'Policy Characteristics'!$C:$C,0))),"",INDEX('Policy Characteristics'!G:G,MATCH($C1456,'Policy Characteristics'!$C:$C,0)))</f>
        <v>0.25</v>
      </c>
      <c r="N1456" s="205">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75">
      <c r="A1457" s="76" t="str">
        <f>IF(ISBLANK(INDEX('Policy Characteristics'!A:A,MATCH($C1457,'Policy Characteristics'!$C:$C,0))),"",INDEX('Policy Characteristics'!A:A,MATCH($C1457,'Policy Characteristics'!$C:$C,0)))</f>
        <v>Industry</v>
      </c>
      <c r="B1457" s="200"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13" t="s">
        <v>43</v>
      </c>
      <c r="J1457" s="202"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05">
        <f>IF(ISBLANK(INDEX('Policy Characteristics'!F:F,MATCH($C1457,'Policy Characteristics'!$C:$C,0))),"",INDEX('Policy Characteristics'!F:F,MATCH($C1457,'Policy Characteristics'!$C:$C,0)))</f>
        <v>0</v>
      </c>
      <c r="M1457" s="205">
        <f>IF(ISBLANK(INDEX('Policy Characteristics'!G:G,MATCH($C1457,'Policy Characteristics'!$C:$C,0))),"",INDEX('Policy Characteristics'!G:G,MATCH($C1457,'Policy Characteristics'!$C:$C,0)))</f>
        <v>0.25</v>
      </c>
      <c r="N1457" s="205">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75">
      <c r="A1458" s="76" t="str">
        <f>IF(ISBLANK(INDEX('Policy Characteristics'!A:A,MATCH($C1458,'Policy Characteristics'!$C:$C,0))),"",INDEX('Policy Characteristics'!A:A,MATCH($C1458,'Policy Characteristics'!$C:$C,0)))</f>
        <v>Industry</v>
      </c>
      <c r="B1458" s="200"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13" t="s">
        <v>43</v>
      </c>
      <c r="J1458" s="202"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05">
        <f>IF(ISBLANK(INDEX('Policy Characteristics'!F:F,MATCH($C1458,'Policy Characteristics'!$C:$C,0))),"",INDEX('Policy Characteristics'!F:F,MATCH($C1458,'Policy Characteristics'!$C:$C,0)))</f>
        <v>0</v>
      </c>
      <c r="M1458" s="205">
        <f>IF(ISBLANK(INDEX('Policy Characteristics'!G:G,MATCH($C1458,'Policy Characteristics'!$C:$C,0))),"",INDEX('Policy Characteristics'!G:G,MATCH($C1458,'Policy Characteristics'!$C:$C,0)))</f>
        <v>0.25</v>
      </c>
      <c r="N1458" s="205">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75">
      <c r="A1459" s="76" t="str">
        <f>IF(ISBLANK(INDEX('Policy Characteristics'!A:A,MATCH($C1459,'Policy Characteristics'!$C:$C,0))),"",INDEX('Policy Characteristics'!A:A,MATCH($C1459,'Policy Characteristics'!$C:$C,0)))</f>
        <v>Industry</v>
      </c>
      <c r="B1459" s="200"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13" t="s">
        <v>44</v>
      </c>
      <c r="J1459" s="202"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05">
        <f>IF(ISBLANK(INDEX('Policy Characteristics'!F:F,MATCH($C1459,'Policy Characteristics'!$C:$C,0))),"",INDEX('Policy Characteristics'!F:F,MATCH($C1459,'Policy Characteristics'!$C:$C,0)))</f>
        <v>0</v>
      </c>
      <c r="M1459" s="205">
        <f>IF(ISBLANK(INDEX('Policy Characteristics'!G:G,MATCH($C1459,'Policy Characteristics'!$C:$C,0))),"",INDEX('Policy Characteristics'!G:G,MATCH($C1459,'Policy Characteristics'!$C:$C,0)))</f>
        <v>0.25</v>
      </c>
      <c r="N1459" s="205">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75">
      <c r="A1460" s="76" t="str">
        <f>IF(ISBLANK(INDEX('Policy Characteristics'!A:A,MATCH($C1460,'Policy Characteristics'!$C:$C,0))),"",INDEX('Policy Characteristics'!A:A,MATCH($C1460,'Policy Characteristics'!$C:$C,0)))</f>
        <v>Industry</v>
      </c>
      <c r="B1460" s="200"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13" t="s">
        <v>43</v>
      </c>
      <c r="J1460" s="202"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05">
        <f>IF(ISBLANK(INDEX('Policy Characteristics'!F:F,MATCH($C1460,'Policy Characteristics'!$C:$C,0))),"",INDEX('Policy Characteristics'!F:F,MATCH($C1460,'Policy Characteristics'!$C:$C,0)))</f>
        <v>0</v>
      </c>
      <c r="M1460" s="205">
        <f>IF(ISBLANK(INDEX('Policy Characteristics'!G:G,MATCH($C1460,'Policy Characteristics'!$C:$C,0))),"",INDEX('Policy Characteristics'!G:G,MATCH($C1460,'Policy Characteristics'!$C:$C,0)))</f>
        <v>0.25</v>
      </c>
      <c r="N1460" s="205">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75">
      <c r="A1461" s="76" t="str">
        <f>IF(ISBLANK(INDEX('Policy Characteristics'!A:A,MATCH($C1461,'Policy Characteristics'!$C:$C,0))),"",INDEX('Policy Characteristics'!A:A,MATCH($C1461,'Policy Characteristics'!$C:$C,0)))</f>
        <v>Industry</v>
      </c>
      <c r="B1461" s="200"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13" t="s">
        <v>44</v>
      </c>
      <c r="J1461" s="202"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05">
        <f>IF(ISBLANK(INDEX('Policy Characteristics'!F:F,MATCH($C1461,'Policy Characteristics'!$C:$C,0))),"",INDEX('Policy Characteristics'!F:F,MATCH($C1461,'Policy Characteristics'!$C:$C,0)))</f>
        <v>0</v>
      </c>
      <c r="M1461" s="205">
        <f>IF(ISBLANK(INDEX('Policy Characteristics'!G:G,MATCH($C1461,'Policy Characteristics'!$C:$C,0))),"",INDEX('Policy Characteristics'!G:G,MATCH($C1461,'Policy Characteristics'!$C:$C,0)))</f>
        <v>0.25</v>
      </c>
      <c r="N1461" s="205">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75">
      <c r="A1462" s="76" t="str">
        <f>IF(ISBLANK(INDEX('Policy Characteristics'!A:A,MATCH($C1462,'Policy Characteristics'!$C:$C,0))),"",INDEX('Policy Characteristics'!A:A,MATCH($C1462,'Policy Characteristics'!$C:$C,0)))</f>
        <v>Industry</v>
      </c>
      <c r="B1462" s="200"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13" t="s">
        <v>44</v>
      </c>
      <c r="J1462" s="202"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05">
        <f>IF(ISBLANK(INDEX('Policy Characteristics'!F:F,MATCH($C1462,'Policy Characteristics'!$C:$C,0))),"",INDEX('Policy Characteristics'!F:F,MATCH($C1462,'Policy Characteristics'!$C:$C,0)))</f>
        <v>0</v>
      </c>
      <c r="M1462" s="205">
        <f>IF(ISBLANK(INDEX('Policy Characteristics'!G:G,MATCH($C1462,'Policy Characteristics'!$C:$C,0))),"",INDEX('Policy Characteristics'!G:G,MATCH($C1462,'Policy Characteristics'!$C:$C,0)))</f>
        <v>0.25</v>
      </c>
      <c r="N1462" s="205">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75">
      <c r="A1463" s="76" t="str">
        <f>IF(ISBLANK(INDEX('Policy Characteristics'!A:A,MATCH($C1463,'Policy Characteristics'!$C:$C,0))),"",INDEX('Policy Characteristics'!A:A,MATCH($C1463,'Policy Characteristics'!$C:$C,0)))</f>
        <v>Industry</v>
      </c>
      <c r="B1463" s="200"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13" t="s">
        <v>43</v>
      </c>
      <c r="J1463" s="202"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05">
        <f>IF(ISBLANK(INDEX('Policy Characteristics'!F:F,MATCH($C1463,'Policy Characteristics'!$C:$C,0))),"",INDEX('Policy Characteristics'!F:F,MATCH($C1463,'Policy Characteristics'!$C:$C,0)))</f>
        <v>0</v>
      </c>
      <c r="M1463" s="205">
        <f>IF(ISBLANK(INDEX('Policy Characteristics'!G:G,MATCH($C1463,'Policy Characteristics'!$C:$C,0))),"",INDEX('Policy Characteristics'!G:G,MATCH($C1463,'Policy Characteristics'!$C:$C,0)))</f>
        <v>0.25</v>
      </c>
      <c r="N1463" s="205">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75">
      <c r="A1464" s="76" t="str">
        <f>IF(ISBLANK(INDEX('Policy Characteristics'!A:A,MATCH($C1464,'Policy Characteristics'!$C:$C,0))),"",INDEX('Policy Characteristics'!A:A,MATCH($C1464,'Policy Characteristics'!$C:$C,0)))</f>
        <v>Industry</v>
      </c>
      <c r="B1464" s="200"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13" t="s">
        <v>43</v>
      </c>
      <c r="J1464" s="202"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05">
        <f>IF(ISBLANK(INDEX('Policy Characteristics'!F:F,MATCH($C1464,'Policy Characteristics'!$C:$C,0))),"",INDEX('Policy Characteristics'!F:F,MATCH($C1464,'Policy Characteristics'!$C:$C,0)))</f>
        <v>0</v>
      </c>
      <c r="M1464" s="205">
        <f>IF(ISBLANK(INDEX('Policy Characteristics'!G:G,MATCH($C1464,'Policy Characteristics'!$C:$C,0))),"",INDEX('Policy Characteristics'!G:G,MATCH($C1464,'Policy Characteristics'!$C:$C,0)))</f>
        <v>0.25</v>
      </c>
      <c r="N1464" s="205">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75">
      <c r="A1465" s="76" t="str">
        <f>IF(ISBLANK(INDEX('Policy Characteristics'!A:A,MATCH($C1465,'Policy Characteristics'!$C:$C,0))),"",INDEX('Policy Characteristics'!A:A,MATCH($C1465,'Policy Characteristics'!$C:$C,0)))</f>
        <v>Industry</v>
      </c>
      <c r="B1465" s="200"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13" t="s">
        <v>44</v>
      </c>
      <c r="J1465" s="202"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05">
        <f>IF(ISBLANK(INDEX('Policy Characteristics'!F:F,MATCH($C1465,'Policy Characteristics'!$C:$C,0))),"",INDEX('Policy Characteristics'!F:F,MATCH($C1465,'Policy Characteristics'!$C:$C,0)))</f>
        <v>0</v>
      </c>
      <c r="M1465" s="205">
        <f>IF(ISBLANK(INDEX('Policy Characteristics'!G:G,MATCH($C1465,'Policy Characteristics'!$C:$C,0))),"",INDEX('Policy Characteristics'!G:G,MATCH($C1465,'Policy Characteristics'!$C:$C,0)))</f>
        <v>0.25</v>
      </c>
      <c r="N1465" s="205">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75">
      <c r="A1466" s="76" t="str">
        <f>IF(ISBLANK(INDEX('Policy Characteristics'!A:A,MATCH($C1466,'Policy Characteristics'!$C:$C,0))),"",INDEX('Policy Characteristics'!A:A,MATCH($C1466,'Policy Characteristics'!$C:$C,0)))</f>
        <v>Industry</v>
      </c>
      <c r="B1466" s="200"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13" t="s">
        <v>43</v>
      </c>
      <c r="J1466" s="202"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05">
        <f>IF(ISBLANK(INDEX('Policy Characteristics'!F:F,MATCH($C1466,'Policy Characteristics'!$C:$C,0))),"",INDEX('Policy Characteristics'!F:F,MATCH($C1466,'Policy Characteristics'!$C:$C,0)))</f>
        <v>0</v>
      </c>
      <c r="M1466" s="205">
        <f>IF(ISBLANK(INDEX('Policy Characteristics'!G:G,MATCH($C1466,'Policy Characteristics'!$C:$C,0))),"",INDEX('Policy Characteristics'!G:G,MATCH($C1466,'Policy Characteristics'!$C:$C,0)))</f>
        <v>0.25</v>
      </c>
      <c r="N1466" s="205">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75">
      <c r="A1467" s="76" t="str">
        <f>IF(ISBLANK(INDEX('Policy Characteristics'!A:A,MATCH($C1467,'Policy Characteristics'!$C:$C,0))),"",INDEX('Policy Characteristics'!A:A,MATCH($C1467,'Policy Characteristics'!$C:$C,0)))</f>
        <v>Industry</v>
      </c>
      <c r="B1467" s="200"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13" t="s">
        <v>44</v>
      </c>
      <c r="J1467" s="202"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05">
        <f>IF(ISBLANK(INDEX('Policy Characteristics'!F:F,MATCH($C1467,'Policy Characteristics'!$C:$C,0))),"",INDEX('Policy Characteristics'!F:F,MATCH($C1467,'Policy Characteristics'!$C:$C,0)))</f>
        <v>0</v>
      </c>
      <c r="M1467" s="205">
        <f>IF(ISBLANK(INDEX('Policy Characteristics'!G:G,MATCH($C1467,'Policy Characteristics'!$C:$C,0))),"",INDEX('Policy Characteristics'!G:G,MATCH($C1467,'Policy Characteristics'!$C:$C,0)))</f>
        <v>0.25</v>
      </c>
      <c r="N1467" s="205">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75">
      <c r="A1468" s="76" t="str">
        <f>IF(ISBLANK(INDEX('Policy Characteristics'!A:A,MATCH($C1468,'Policy Characteristics'!$C:$C,0))),"",INDEX('Policy Characteristics'!A:A,MATCH($C1468,'Policy Characteristics'!$C:$C,0)))</f>
        <v>Industry</v>
      </c>
      <c r="B1468" s="200"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13" t="s">
        <v>43</v>
      </c>
      <c r="J1468" s="202"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05">
        <f>IF(ISBLANK(INDEX('Policy Characteristics'!F:F,MATCH($C1468,'Policy Characteristics'!$C:$C,0))),"",INDEX('Policy Characteristics'!F:F,MATCH($C1468,'Policy Characteristics'!$C:$C,0)))</f>
        <v>0</v>
      </c>
      <c r="M1468" s="205">
        <f>IF(ISBLANK(INDEX('Policy Characteristics'!G:G,MATCH($C1468,'Policy Characteristics'!$C:$C,0))),"",INDEX('Policy Characteristics'!G:G,MATCH($C1468,'Policy Characteristics'!$C:$C,0)))</f>
        <v>0.25</v>
      </c>
      <c r="N1468" s="205">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75">
      <c r="A1469" s="76" t="str">
        <f>IF(ISBLANK(INDEX('Policy Characteristics'!A:A,MATCH($C1469,'Policy Characteristics'!$C:$C,0))),"",INDEX('Policy Characteristics'!A:A,MATCH($C1469,'Policy Characteristics'!$C:$C,0)))</f>
        <v>Industry</v>
      </c>
      <c r="B1469" s="200"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13" t="s">
        <v>44</v>
      </c>
      <c r="J1469" s="202"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05">
        <f>IF(ISBLANK(INDEX('Policy Characteristics'!F:F,MATCH($C1469,'Policy Characteristics'!$C:$C,0))),"",INDEX('Policy Characteristics'!F:F,MATCH($C1469,'Policy Characteristics'!$C:$C,0)))</f>
        <v>0</v>
      </c>
      <c r="M1469" s="205">
        <f>IF(ISBLANK(INDEX('Policy Characteristics'!G:G,MATCH($C1469,'Policy Characteristics'!$C:$C,0))),"",INDEX('Policy Characteristics'!G:G,MATCH($C1469,'Policy Characteristics'!$C:$C,0)))</f>
        <v>0.25</v>
      </c>
      <c r="N1469" s="205">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75">
      <c r="A1470" s="76" t="str">
        <f>IF(ISBLANK(INDEX('Policy Characteristics'!A:A,MATCH($C1470,'Policy Characteristics'!$C:$C,0))),"",INDEX('Policy Characteristics'!A:A,MATCH($C1470,'Policy Characteristics'!$C:$C,0)))</f>
        <v>Industry</v>
      </c>
      <c r="B1470" s="200"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13" t="s">
        <v>43</v>
      </c>
      <c r="J1470" s="202"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05">
        <f>IF(ISBLANK(INDEX('Policy Characteristics'!F:F,MATCH($C1470,'Policy Characteristics'!$C:$C,0))),"",INDEX('Policy Characteristics'!F:F,MATCH($C1470,'Policy Characteristics'!$C:$C,0)))</f>
        <v>0</v>
      </c>
      <c r="M1470" s="205">
        <f>IF(ISBLANK(INDEX('Policy Characteristics'!G:G,MATCH($C1470,'Policy Characteristics'!$C:$C,0))),"",INDEX('Policy Characteristics'!G:G,MATCH($C1470,'Policy Characteristics'!$C:$C,0)))</f>
        <v>0.25</v>
      </c>
      <c r="N1470" s="205">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75">
      <c r="A1471" s="76" t="str">
        <f>IF(ISBLANK(INDEX('Policy Characteristics'!A:A,MATCH($C1471,'Policy Characteristics'!$C:$C,0))),"",INDEX('Policy Characteristics'!A:A,MATCH($C1471,'Policy Characteristics'!$C:$C,0)))</f>
        <v>Industry</v>
      </c>
      <c r="B1471" s="200"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13" t="s">
        <v>44</v>
      </c>
      <c r="J1471" s="202"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05">
        <f>IF(ISBLANK(INDEX('Policy Characteristics'!F:F,MATCH($C1471,'Policy Characteristics'!$C:$C,0))),"",INDEX('Policy Characteristics'!F:F,MATCH($C1471,'Policy Characteristics'!$C:$C,0)))</f>
        <v>0</v>
      </c>
      <c r="M1471" s="205">
        <f>IF(ISBLANK(INDEX('Policy Characteristics'!G:G,MATCH($C1471,'Policy Characteristics'!$C:$C,0))),"",INDEX('Policy Characteristics'!G:G,MATCH($C1471,'Policy Characteristics'!$C:$C,0)))</f>
        <v>0.25</v>
      </c>
      <c r="N1471" s="205">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75">
      <c r="A1472" s="76" t="str">
        <f>IF(ISBLANK(INDEX('Policy Characteristics'!A:A,MATCH($C1472,'Policy Characteristics'!$C:$C,0))),"",INDEX('Policy Characteristics'!A:A,MATCH($C1472,'Policy Characteristics'!$C:$C,0)))</f>
        <v>Industry</v>
      </c>
      <c r="B1472" s="200"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13" t="s">
        <v>44</v>
      </c>
      <c r="J1472" s="202"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05">
        <f>IF(ISBLANK(INDEX('Policy Characteristics'!F:F,MATCH($C1472,'Policy Characteristics'!$C:$C,0))),"",INDEX('Policy Characteristics'!F:F,MATCH($C1472,'Policy Characteristics'!$C:$C,0)))</f>
        <v>0</v>
      </c>
      <c r="M1472" s="205">
        <f>IF(ISBLANK(INDEX('Policy Characteristics'!G:G,MATCH($C1472,'Policy Characteristics'!$C:$C,0))),"",INDEX('Policy Characteristics'!G:G,MATCH($C1472,'Policy Characteristics'!$C:$C,0)))</f>
        <v>0.25</v>
      </c>
      <c r="N1472" s="205">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75">
      <c r="A1473" s="76" t="str">
        <f>IF(ISBLANK(INDEX('Policy Characteristics'!A:A,MATCH($C1473,'Policy Characteristics'!$C:$C,0))),"",INDEX('Policy Characteristics'!A:A,MATCH($C1473,'Policy Characteristics'!$C:$C,0)))</f>
        <v>Industry</v>
      </c>
      <c r="B1473" s="200"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13" t="s">
        <v>44</v>
      </c>
      <c r="J1473" s="202"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05">
        <f>IF(ISBLANK(INDEX('Policy Characteristics'!F:F,MATCH($C1473,'Policy Characteristics'!$C:$C,0))),"",INDEX('Policy Characteristics'!F:F,MATCH($C1473,'Policy Characteristics'!$C:$C,0)))</f>
        <v>0</v>
      </c>
      <c r="M1473" s="205">
        <f>IF(ISBLANK(INDEX('Policy Characteristics'!G:G,MATCH($C1473,'Policy Characteristics'!$C:$C,0))),"",INDEX('Policy Characteristics'!G:G,MATCH($C1473,'Policy Characteristics'!$C:$C,0)))</f>
        <v>0.25</v>
      </c>
      <c r="N1473" s="205">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75">
      <c r="A1474" s="76" t="str">
        <f>IF(ISBLANK(INDEX('Policy Characteristics'!A:A,MATCH($C1474,'Policy Characteristics'!$C:$C,0))),"",INDEX('Policy Characteristics'!A:A,MATCH($C1474,'Policy Characteristics'!$C:$C,0)))</f>
        <v>Industry</v>
      </c>
      <c r="B1474" s="200"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13" t="s">
        <v>43</v>
      </c>
      <c r="J1474" s="202"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05">
        <f>IF(ISBLANK(INDEX('Policy Characteristics'!F:F,MATCH($C1474,'Policy Characteristics'!$C:$C,0))),"",INDEX('Policy Characteristics'!F:F,MATCH($C1474,'Policy Characteristics'!$C:$C,0)))</f>
        <v>0</v>
      </c>
      <c r="M1474" s="205">
        <f>IF(ISBLANK(INDEX('Policy Characteristics'!G:G,MATCH($C1474,'Policy Characteristics'!$C:$C,0))),"",INDEX('Policy Characteristics'!G:G,MATCH($C1474,'Policy Characteristics'!$C:$C,0)))</f>
        <v>0.25</v>
      </c>
      <c r="N1474" s="205">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75">
      <c r="A1475" s="76" t="str">
        <f>IF(ISBLANK(INDEX('Policy Characteristics'!A:A,MATCH($C1475,'Policy Characteristics'!$C:$C,0))),"",INDEX('Policy Characteristics'!A:A,MATCH($C1475,'Policy Characteristics'!$C:$C,0)))</f>
        <v>Industry</v>
      </c>
      <c r="B1475" s="200"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13" t="s">
        <v>44</v>
      </c>
      <c r="J1475" s="202"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05">
        <f>IF(ISBLANK(INDEX('Policy Characteristics'!F:F,MATCH($C1475,'Policy Characteristics'!$C:$C,0))),"",INDEX('Policy Characteristics'!F:F,MATCH($C1475,'Policy Characteristics'!$C:$C,0)))</f>
        <v>0</v>
      </c>
      <c r="M1475" s="205">
        <f>IF(ISBLANK(INDEX('Policy Characteristics'!G:G,MATCH($C1475,'Policy Characteristics'!$C:$C,0))),"",INDEX('Policy Characteristics'!G:G,MATCH($C1475,'Policy Characteristics'!$C:$C,0)))</f>
        <v>0.25</v>
      </c>
      <c r="N1475" s="205">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75">
      <c r="A1476" s="76" t="str">
        <f>IF(ISBLANK(INDEX('Policy Characteristics'!A:A,MATCH($C1476,'Policy Characteristics'!$C:$C,0))),"",INDEX('Policy Characteristics'!A:A,MATCH($C1476,'Policy Characteristics'!$C:$C,0)))</f>
        <v>Industry</v>
      </c>
      <c r="B1476" s="200"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13" t="s">
        <v>43</v>
      </c>
      <c r="J1476" s="202"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05">
        <f>IF(ISBLANK(INDEX('Policy Characteristics'!F:F,MATCH($C1476,'Policy Characteristics'!$C:$C,0))),"",INDEX('Policy Characteristics'!F:F,MATCH($C1476,'Policy Characteristics'!$C:$C,0)))</f>
        <v>0</v>
      </c>
      <c r="M1476" s="205">
        <f>IF(ISBLANK(INDEX('Policy Characteristics'!G:G,MATCH($C1476,'Policy Characteristics'!$C:$C,0))),"",INDEX('Policy Characteristics'!G:G,MATCH($C1476,'Policy Characteristics'!$C:$C,0)))</f>
        <v>0.25</v>
      </c>
      <c r="N1476" s="205">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75">
      <c r="A1477" s="76" t="str">
        <f>IF(ISBLANK(INDEX('Policy Characteristics'!A:A,MATCH($C1477,'Policy Characteristics'!$C:$C,0))),"",INDEX('Policy Characteristics'!A:A,MATCH($C1477,'Policy Characteristics'!$C:$C,0)))</f>
        <v>Industry</v>
      </c>
      <c r="B1477" s="200"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13" t="s">
        <v>44</v>
      </c>
      <c r="J1477" s="202"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05">
        <f>IF(ISBLANK(INDEX('Policy Characteristics'!F:F,MATCH($C1477,'Policy Characteristics'!$C:$C,0))),"",INDEX('Policy Characteristics'!F:F,MATCH($C1477,'Policy Characteristics'!$C:$C,0)))</f>
        <v>0</v>
      </c>
      <c r="M1477" s="205">
        <f>IF(ISBLANK(INDEX('Policy Characteristics'!G:G,MATCH($C1477,'Policy Characteristics'!$C:$C,0))),"",INDEX('Policy Characteristics'!G:G,MATCH($C1477,'Policy Characteristics'!$C:$C,0)))</f>
        <v>0.25</v>
      </c>
      <c r="N1477" s="205">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75">
      <c r="A1478" s="76" t="str">
        <f>IF(ISBLANK(INDEX('Policy Characteristics'!A:A,MATCH($C1478,'Policy Characteristics'!$C:$C,0))),"",INDEX('Policy Characteristics'!A:A,MATCH($C1478,'Policy Characteristics'!$C:$C,0)))</f>
        <v>Industry</v>
      </c>
      <c r="B1478" s="200"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13" t="s">
        <v>43</v>
      </c>
      <c r="J1478" s="202"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05">
        <f>IF(ISBLANK(INDEX('Policy Characteristics'!F:F,MATCH($C1478,'Policy Characteristics'!$C:$C,0))),"",INDEX('Policy Characteristics'!F:F,MATCH($C1478,'Policy Characteristics'!$C:$C,0)))</f>
        <v>0</v>
      </c>
      <c r="M1478" s="205">
        <f>IF(ISBLANK(INDEX('Policy Characteristics'!G:G,MATCH($C1478,'Policy Characteristics'!$C:$C,0))),"",INDEX('Policy Characteristics'!G:G,MATCH($C1478,'Policy Characteristics'!$C:$C,0)))</f>
        <v>0.25</v>
      </c>
      <c r="N1478" s="205">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75">
      <c r="A1479" s="76" t="str">
        <f>IF(ISBLANK(INDEX('Policy Characteristics'!A:A,MATCH($C1479,'Policy Characteristics'!$C:$C,0))),"",INDEX('Policy Characteristics'!A:A,MATCH($C1479,'Policy Characteristics'!$C:$C,0)))</f>
        <v>Industry</v>
      </c>
      <c r="B1479" s="200"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13" t="s">
        <v>44</v>
      </c>
      <c r="J1479" s="202"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05">
        <f>IF(ISBLANK(INDEX('Policy Characteristics'!F:F,MATCH($C1479,'Policy Characteristics'!$C:$C,0))),"",INDEX('Policy Characteristics'!F:F,MATCH($C1479,'Policy Characteristics'!$C:$C,0)))</f>
        <v>0</v>
      </c>
      <c r="M1479" s="205">
        <f>IF(ISBLANK(INDEX('Policy Characteristics'!G:G,MATCH($C1479,'Policy Characteristics'!$C:$C,0))),"",INDEX('Policy Characteristics'!G:G,MATCH($C1479,'Policy Characteristics'!$C:$C,0)))</f>
        <v>0.25</v>
      </c>
      <c r="N1479" s="205">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75">
      <c r="A1480" s="76" t="str">
        <f>IF(ISBLANK(INDEX('Policy Characteristics'!A:A,MATCH($C1480,'Policy Characteristics'!$C:$C,0))),"",INDEX('Policy Characteristics'!A:A,MATCH($C1480,'Policy Characteristics'!$C:$C,0)))</f>
        <v>Industry</v>
      </c>
      <c r="B1480" s="200"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13" t="s">
        <v>43</v>
      </c>
      <c r="J1480" s="202"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05">
        <f>IF(ISBLANK(INDEX('Policy Characteristics'!F:F,MATCH($C1480,'Policy Characteristics'!$C:$C,0))),"",INDEX('Policy Characteristics'!F:F,MATCH($C1480,'Policy Characteristics'!$C:$C,0)))</f>
        <v>0</v>
      </c>
      <c r="M1480" s="205">
        <f>IF(ISBLANK(INDEX('Policy Characteristics'!G:G,MATCH($C1480,'Policy Characteristics'!$C:$C,0))),"",INDEX('Policy Characteristics'!G:G,MATCH($C1480,'Policy Characteristics'!$C:$C,0)))</f>
        <v>0.25</v>
      </c>
      <c r="N1480" s="205">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75">
      <c r="A1481" s="76" t="str">
        <f>IF(ISBLANK(INDEX('Policy Characteristics'!A:A,MATCH($C1481,'Policy Characteristics'!$C:$C,0))),"",INDEX('Policy Characteristics'!A:A,MATCH($C1481,'Policy Characteristics'!$C:$C,0)))</f>
        <v>Industry</v>
      </c>
      <c r="B1481" s="200"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13" t="s">
        <v>44</v>
      </c>
      <c r="J1481" s="202"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05">
        <f>IF(ISBLANK(INDEX('Policy Characteristics'!F:F,MATCH($C1481,'Policy Characteristics'!$C:$C,0))),"",INDEX('Policy Characteristics'!F:F,MATCH($C1481,'Policy Characteristics'!$C:$C,0)))</f>
        <v>0</v>
      </c>
      <c r="M1481" s="205">
        <f>IF(ISBLANK(INDEX('Policy Characteristics'!G:G,MATCH($C1481,'Policy Characteristics'!$C:$C,0))),"",INDEX('Policy Characteristics'!G:G,MATCH($C1481,'Policy Characteristics'!$C:$C,0)))</f>
        <v>0.25</v>
      </c>
      <c r="N1481" s="205">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75">
      <c r="A1482" s="76" t="str">
        <f>IF(ISBLANK(INDEX('Policy Characteristics'!A:A,MATCH($C1482,'Policy Characteristics'!$C:$C,0))),"",INDEX('Policy Characteristics'!A:A,MATCH($C1482,'Policy Characteristics'!$C:$C,0)))</f>
        <v>Industry</v>
      </c>
      <c r="B1482" s="200"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13" t="s">
        <v>44</v>
      </c>
      <c r="J1482" s="202"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05">
        <f>IF(ISBLANK(INDEX('Policy Characteristics'!F:F,MATCH($C1482,'Policy Characteristics'!$C:$C,0))),"",INDEX('Policy Characteristics'!F:F,MATCH($C1482,'Policy Characteristics'!$C:$C,0)))</f>
        <v>0</v>
      </c>
      <c r="M1482" s="205">
        <f>IF(ISBLANK(INDEX('Policy Characteristics'!G:G,MATCH($C1482,'Policy Characteristics'!$C:$C,0))),"",INDEX('Policy Characteristics'!G:G,MATCH($C1482,'Policy Characteristics'!$C:$C,0)))</f>
        <v>0.25</v>
      </c>
      <c r="N1482" s="205">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75">
      <c r="A1483" s="76" t="str">
        <f>IF(ISBLANK(INDEX('Policy Characteristics'!A:A,MATCH($C1483,'Policy Characteristics'!$C:$C,0))),"",INDEX('Policy Characteristics'!A:A,MATCH($C1483,'Policy Characteristics'!$C:$C,0)))</f>
        <v>Industry</v>
      </c>
      <c r="B1483" s="200"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13" t="s">
        <v>44</v>
      </c>
      <c r="J1483" s="202"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05">
        <f>IF(ISBLANK(INDEX('Policy Characteristics'!F:F,MATCH($C1483,'Policy Characteristics'!$C:$C,0))),"",INDEX('Policy Characteristics'!F:F,MATCH($C1483,'Policy Characteristics'!$C:$C,0)))</f>
        <v>0</v>
      </c>
      <c r="M1483" s="205">
        <f>IF(ISBLANK(INDEX('Policy Characteristics'!G:G,MATCH($C1483,'Policy Characteristics'!$C:$C,0))),"",INDEX('Policy Characteristics'!G:G,MATCH($C1483,'Policy Characteristics'!$C:$C,0)))</f>
        <v>0.25</v>
      </c>
      <c r="N1483" s="205">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75">
      <c r="A1484" s="76" t="str">
        <f>IF(ISBLANK(INDEX('Policy Characteristics'!A:A,MATCH($C1484,'Policy Characteristics'!$C:$C,0))),"",INDEX('Policy Characteristics'!A:A,MATCH($C1484,'Policy Characteristics'!$C:$C,0)))</f>
        <v>Industry</v>
      </c>
      <c r="B1484" s="200"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13" t="s">
        <v>43</v>
      </c>
      <c r="J1484" s="202"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05">
        <f>IF(ISBLANK(INDEX('Policy Characteristics'!F:F,MATCH($C1484,'Policy Characteristics'!$C:$C,0))),"",INDEX('Policy Characteristics'!F:F,MATCH($C1484,'Policy Characteristics'!$C:$C,0)))</f>
        <v>0</v>
      </c>
      <c r="M1484" s="205">
        <f>IF(ISBLANK(INDEX('Policy Characteristics'!G:G,MATCH($C1484,'Policy Characteristics'!$C:$C,0))),"",INDEX('Policy Characteristics'!G:G,MATCH($C1484,'Policy Characteristics'!$C:$C,0)))</f>
        <v>0.25</v>
      </c>
      <c r="N1484" s="205">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75">
      <c r="A1485" s="76" t="str">
        <f>IF(ISBLANK(INDEX('Policy Characteristics'!A:A,MATCH($C1485,'Policy Characteristics'!$C:$C,0))),"",INDEX('Policy Characteristics'!A:A,MATCH($C1485,'Policy Characteristics'!$C:$C,0)))</f>
        <v>Industry</v>
      </c>
      <c r="B1485" s="200"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13" t="s">
        <v>44</v>
      </c>
      <c r="J1485" s="202"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05">
        <f>IF(ISBLANK(INDEX('Policy Characteristics'!F:F,MATCH($C1485,'Policy Characteristics'!$C:$C,0))),"",INDEX('Policy Characteristics'!F:F,MATCH($C1485,'Policy Characteristics'!$C:$C,0)))</f>
        <v>0</v>
      </c>
      <c r="M1485" s="205">
        <f>IF(ISBLANK(INDEX('Policy Characteristics'!G:G,MATCH($C1485,'Policy Characteristics'!$C:$C,0))),"",INDEX('Policy Characteristics'!G:G,MATCH($C1485,'Policy Characteristics'!$C:$C,0)))</f>
        <v>0.25</v>
      </c>
      <c r="N1485" s="205">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75">
      <c r="A1486" s="76" t="str">
        <f>IF(ISBLANK(INDEX('Policy Characteristics'!A:A,MATCH($C1486,'Policy Characteristics'!$C:$C,0))),"",INDEX('Policy Characteristics'!A:A,MATCH($C1486,'Policy Characteristics'!$C:$C,0)))</f>
        <v>Industry</v>
      </c>
      <c r="B1486" s="200"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13" t="s">
        <v>43</v>
      </c>
      <c r="J1486" s="202"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05">
        <f>IF(ISBLANK(INDEX('Policy Characteristics'!F:F,MATCH($C1486,'Policy Characteristics'!$C:$C,0))),"",INDEX('Policy Characteristics'!F:F,MATCH($C1486,'Policy Characteristics'!$C:$C,0)))</f>
        <v>0</v>
      </c>
      <c r="M1486" s="205">
        <f>IF(ISBLANK(INDEX('Policy Characteristics'!G:G,MATCH($C1486,'Policy Characteristics'!$C:$C,0))),"",INDEX('Policy Characteristics'!G:G,MATCH($C1486,'Policy Characteristics'!$C:$C,0)))</f>
        <v>0.25</v>
      </c>
      <c r="N1486" s="205">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75">
      <c r="A1487" s="76" t="str">
        <f>IF(ISBLANK(INDEX('Policy Characteristics'!A:A,MATCH($C1487,'Policy Characteristics'!$C:$C,0))),"",INDEX('Policy Characteristics'!A:A,MATCH($C1487,'Policy Characteristics'!$C:$C,0)))</f>
        <v>Industry</v>
      </c>
      <c r="B1487" s="200"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13" t="s">
        <v>44</v>
      </c>
      <c r="J1487" s="202"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05">
        <f>IF(ISBLANK(INDEX('Policy Characteristics'!F:F,MATCH($C1487,'Policy Characteristics'!$C:$C,0))),"",INDEX('Policy Characteristics'!F:F,MATCH($C1487,'Policy Characteristics'!$C:$C,0)))</f>
        <v>0</v>
      </c>
      <c r="M1487" s="205">
        <f>IF(ISBLANK(INDEX('Policy Characteristics'!G:G,MATCH($C1487,'Policy Characteristics'!$C:$C,0))),"",INDEX('Policy Characteristics'!G:G,MATCH($C1487,'Policy Characteristics'!$C:$C,0)))</f>
        <v>0.25</v>
      </c>
      <c r="N1487" s="205">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75">
      <c r="A1488" s="76" t="str">
        <f>IF(ISBLANK(INDEX('Policy Characteristics'!A:A,MATCH($C1488,'Policy Characteristics'!$C:$C,0))),"",INDEX('Policy Characteristics'!A:A,MATCH($C1488,'Policy Characteristics'!$C:$C,0)))</f>
        <v>Industry</v>
      </c>
      <c r="B1488" s="200"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13" t="s">
        <v>43</v>
      </c>
      <c r="J1488" s="202"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05">
        <f>IF(ISBLANK(INDEX('Policy Characteristics'!F:F,MATCH($C1488,'Policy Characteristics'!$C:$C,0))),"",INDEX('Policy Characteristics'!F:F,MATCH($C1488,'Policy Characteristics'!$C:$C,0)))</f>
        <v>0</v>
      </c>
      <c r="M1488" s="205">
        <f>IF(ISBLANK(INDEX('Policy Characteristics'!G:G,MATCH($C1488,'Policy Characteristics'!$C:$C,0))),"",INDEX('Policy Characteristics'!G:G,MATCH($C1488,'Policy Characteristics'!$C:$C,0)))</f>
        <v>0.25</v>
      </c>
      <c r="N1488" s="205">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75">
      <c r="A1489" s="76" t="str">
        <f>IF(ISBLANK(INDEX('Policy Characteristics'!A:A,MATCH($C1489,'Policy Characteristics'!$C:$C,0))),"",INDEX('Policy Characteristics'!A:A,MATCH($C1489,'Policy Characteristics'!$C:$C,0)))</f>
        <v>Industry</v>
      </c>
      <c r="B1489" s="200"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13" t="s">
        <v>44</v>
      </c>
      <c r="J1489" s="202"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05">
        <f>IF(ISBLANK(INDEX('Policy Characteristics'!F:F,MATCH($C1489,'Policy Characteristics'!$C:$C,0))),"",INDEX('Policy Characteristics'!F:F,MATCH($C1489,'Policy Characteristics'!$C:$C,0)))</f>
        <v>0</v>
      </c>
      <c r="M1489" s="205">
        <f>IF(ISBLANK(INDEX('Policy Characteristics'!G:G,MATCH($C1489,'Policy Characteristics'!$C:$C,0))),"",INDEX('Policy Characteristics'!G:G,MATCH($C1489,'Policy Characteristics'!$C:$C,0)))</f>
        <v>0.25</v>
      </c>
      <c r="N1489" s="205">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75">
      <c r="A1490" s="76" t="str">
        <f>IF(ISBLANK(INDEX('Policy Characteristics'!A:A,MATCH($C1490,'Policy Characteristics'!$C:$C,0))),"",INDEX('Policy Characteristics'!A:A,MATCH($C1490,'Policy Characteristics'!$C:$C,0)))</f>
        <v>Industry</v>
      </c>
      <c r="B1490" s="200"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13" t="s">
        <v>43</v>
      </c>
      <c r="J1490" s="202"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05">
        <f>IF(ISBLANK(INDEX('Policy Characteristics'!F:F,MATCH($C1490,'Policy Characteristics'!$C:$C,0))),"",INDEX('Policy Characteristics'!F:F,MATCH($C1490,'Policy Characteristics'!$C:$C,0)))</f>
        <v>0</v>
      </c>
      <c r="M1490" s="205">
        <f>IF(ISBLANK(INDEX('Policy Characteristics'!G:G,MATCH($C1490,'Policy Characteristics'!$C:$C,0))),"",INDEX('Policy Characteristics'!G:G,MATCH($C1490,'Policy Characteristics'!$C:$C,0)))</f>
        <v>0.25</v>
      </c>
      <c r="N1490" s="205">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75">
      <c r="A1491" s="76" t="str">
        <f>IF(ISBLANK(INDEX('Policy Characteristics'!A:A,MATCH($C1491,'Policy Characteristics'!$C:$C,0))),"",INDEX('Policy Characteristics'!A:A,MATCH($C1491,'Policy Characteristics'!$C:$C,0)))</f>
        <v>Industry</v>
      </c>
      <c r="B1491" s="200"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13" t="s">
        <v>44</v>
      </c>
      <c r="J1491" s="202"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05">
        <f>IF(ISBLANK(INDEX('Policy Characteristics'!F:F,MATCH($C1491,'Policy Characteristics'!$C:$C,0))),"",INDEX('Policy Characteristics'!F:F,MATCH($C1491,'Policy Characteristics'!$C:$C,0)))</f>
        <v>0</v>
      </c>
      <c r="M1491" s="205">
        <f>IF(ISBLANK(INDEX('Policy Characteristics'!G:G,MATCH($C1491,'Policy Characteristics'!$C:$C,0))),"",INDEX('Policy Characteristics'!G:G,MATCH($C1491,'Policy Characteristics'!$C:$C,0)))</f>
        <v>0.25</v>
      </c>
      <c r="N1491" s="205">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75">
      <c r="A1492" s="76" t="str">
        <f>IF(ISBLANK(INDEX('Policy Characteristics'!A:A,MATCH($C1492,'Policy Characteristics'!$C:$C,0))),"",INDEX('Policy Characteristics'!A:A,MATCH($C1492,'Policy Characteristics'!$C:$C,0)))</f>
        <v>Industry</v>
      </c>
      <c r="B1492" s="200"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13" t="s">
        <v>44</v>
      </c>
      <c r="J1492" s="202"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05">
        <f>IF(ISBLANK(INDEX('Policy Characteristics'!F:F,MATCH($C1492,'Policy Characteristics'!$C:$C,0))),"",INDEX('Policy Characteristics'!F:F,MATCH($C1492,'Policy Characteristics'!$C:$C,0)))</f>
        <v>0</v>
      </c>
      <c r="M1492" s="205">
        <f>IF(ISBLANK(INDEX('Policy Characteristics'!G:G,MATCH($C1492,'Policy Characteristics'!$C:$C,0))),"",INDEX('Policy Characteristics'!G:G,MATCH($C1492,'Policy Characteristics'!$C:$C,0)))</f>
        <v>0.25</v>
      </c>
      <c r="N1492" s="205">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75">
      <c r="A1493" s="76" t="str">
        <f>IF(ISBLANK(INDEX('Policy Characteristics'!A:A,MATCH($C1493,'Policy Characteristics'!$C:$C,0))),"",INDEX('Policy Characteristics'!A:A,MATCH($C1493,'Policy Characteristics'!$C:$C,0)))</f>
        <v>Industry</v>
      </c>
      <c r="B1493" s="200"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13" t="s">
        <v>44</v>
      </c>
      <c r="J1493" s="202"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05">
        <f>IF(ISBLANK(INDEX('Policy Characteristics'!F:F,MATCH($C1493,'Policy Characteristics'!$C:$C,0))),"",INDEX('Policy Characteristics'!F:F,MATCH($C1493,'Policy Characteristics'!$C:$C,0)))</f>
        <v>0</v>
      </c>
      <c r="M1493" s="205">
        <f>IF(ISBLANK(INDEX('Policy Characteristics'!G:G,MATCH($C1493,'Policy Characteristics'!$C:$C,0))),"",INDEX('Policy Characteristics'!G:G,MATCH($C1493,'Policy Characteristics'!$C:$C,0)))</f>
        <v>0.25</v>
      </c>
      <c r="N1493" s="205">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75">
      <c r="A1494" s="76" t="str">
        <f>IF(ISBLANK(INDEX('Policy Characteristics'!A:A,MATCH($C1494,'Policy Characteristics'!$C:$C,0))),"",INDEX('Policy Characteristics'!A:A,MATCH($C1494,'Policy Characteristics'!$C:$C,0)))</f>
        <v>Industry</v>
      </c>
      <c r="B1494" s="200"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13" t="s">
        <v>43</v>
      </c>
      <c r="J1494" s="202"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05">
        <f>IF(ISBLANK(INDEX('Policy Characteristics'!F:F,MATCH($C1494,'Policy Characteristics'!$C:$C,0))),"",INDEX('Policy Characteristics'!F:F,MATCH($C1494,'Policy Characteristics'!$C:$C,0)))</f>
        <v>0</v>
      </c>
      <c r="M1494" s="205">
        <f>IF(ISBLANK(INDEX('Policy Characteristics'!G:G,MATCH($C1494,'Policy Characteristics'!$C:$C,0))),"",INDEX('Policy Characteristics'!G:G,MATCH($C1494,'Policy Characteristics'!$C:$C,0)))</f>
        <v>0.25</v>
      </c>
      <c r="N1494" s="205">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75">
      <c r="A1495" s="76" t="str">
        <f>IF(ISBLANK(INDEX('Policy Characteristics'!A:A,MATCH($C1495,'Policy Characteristics'!$C:$C,0))),"",INDEX('Policy Characteristics'!A:A,MATCH($C1495,'Policy Characteristics'!$C:$C,0)))</f>
        <v>Industry</v>
      </c>
      <c r="B1495" s="200"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13" t="s">
        <v>44</v>
      </c>
      <c r="J1495" s="202"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05">
        <f>IF(ISBLANK(INDEX('Policy Characteristics'!F:F,MATCH($C1495,'Policy Characteristics'!$C:$C,0))),"",INDEX('Policy Characteristics'!F:F,MATCH($C1495,'Policy Characteristics'!$C:$C,0)))</f>
        <v>0</v>
      </c>
      <c r="M1495" s="205">
        <f>IF(ISBLANK(INDEX('Policy Characteristics'!G:G,MATCH($C1495,'Policy Characteristics'!$C:$C,0))),"",INDEX('Policy Characteristics'!G:G,MATCH($C1495,'Policy Characteristics'!$C:$C,0)))</f>
        <v>0.25</v>
      </c>
      <c r="N1495" s="205">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75">
      <c r="A1496" s="76" t="str">
        <f>IF(ISBLANK(INDEX('Policy Characteristics'!A:A,MATCH($C1496,'Policy Characteristics'!$C:$C,0))),"",INDEX('Policy Characteristics'!A:A,MATCH($C1496,'Policy Characteristics'!$C:$C,0)))</f>
        <v>Industry</v>
      </c>
      <c r="B1496" s="200"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13" t="s">
        <v>43</v>
      </c>
      <c r="J1496" s="202"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05">
        <f>IF(ISBLANK(INDEX('Policy Characteristics'!F:F,MATCH($C1496,'Policy Characteristics'!$C:$C,0))),"",INDEX('Policy Characteristics'!F:F,MATCH($C1496,'Policy Characteristics'!$C:$C,0)))</f>
        <v>0</v>
      </c>
      <c r="M1496" s="205">
        <f>IF(ISBLANK(INDEX('Policy Characteristics'!G:G,MATCH($C1496,'Policy Characteristics'!$C:$C,0))),"",INDEX('Policy Characteristics'!G:G,MATCH($C1496,'Policy Characteristics'!$C:$C,0)))</f>
        <v>0.25</v>
      </c>
      <c r="N1496" s="205">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75">
      <c r="A1497" s="76" t="str">
        <f>IF(ISBLANK(INDEX('Policy Characteristics'!A:A,MATCH($C1497,'Policy Characteristics'!$C:$C,0))),"",INDEX('Policy Characteristics'!A:A,MATCH($C1497,'Policy Characteristics'!$C:$C,0)))</f>
        <v>Industry</v>
      </c>
      <c r="B1497" s="200"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13" t="s">
        <v>43</v>
      </c>
      <c r="J1497" s="202"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05">
        <f>IF(ISBLANK(INDEX('Policy Characteristics'!F:F,MATCH($C1497,'Policy Characteristics'!$C:$C,0))),"",INDEX('Policy Characteristics'!F:F,MATCH($C1497,'Policy Characteristics'!$C:$C,0)))</f>
        <v>0</v>
      </c>
      <c r="M1497" s="205">
        <f>IF(ISBLANK(INDEX('Policy Characteristics'!G:G,MATCH($C1497,'Policy Characteristics'!$C:$C,0))),"",INDEX('Policy Characteristics'!G:G,MATCH($C1497,'Policy Characteristics'!$C:$C,0)))</f>
        <v>0.25</v>
      </c>
      <c r="N1497" s="205">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75">
      <c r="A1498" s="76" t="str">
        <f>IF(ISBLANK(INDEX('Policy Characteristics'!A:A,MATCH($C1498,'Policy Characteristics'!$C:$C,0))),"",INDEX('Policy Characteristics'!A:A,MATCH($C1498,'Policy Characteristics'!$C:$C,0)))</f>
        <v>Industry</v>
      </c>
      <c r="B1498" s="200"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13" t="s">
        <v>43</v>
      </c>
      <c r="J1498" s="202"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05">
        <f>IF(ISBLANK(INDEX('Policy Characteristics'!F:F,MATCH($C1498,'Policy Characteristics'!$C:$C,0))),"",INDEX('Policy Characteristics'!F:F,MATCH($C1498,'Policy Characteristics'!$C:$C,0)))</f>
        <v>0</v>
      </c>
      <c r="M1498" s="205">
        <f>IF(ISBLANK(INDEX('Policy Characteristics'!G:G,MATCH($C1498,'Policy Characteristics'!$C:$C,0))),"",INDEX('Policy Characteristics'!G:G,MATCH($C1498,'Policy Characteristics'!$C:$C,0)))</f>
        <v>0.25</v>
      </c>
      <c r="N1498" s="205">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75">
      <c r="A1499" s="76" t="str">
        <f>IF(ISBLANK(INDEX('Policy Characteristics'!A:A,MATCH($C1499,'Policy Characteristics'!$C:$C,0))),"",INDEX('Policy Characteristics'!A:A,MATCH($C1499,'Policy Characteristics'!$C:$C,0)))</f>
        <v>Industry</v>
      </c>
      <c r="B1499" s="200"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13" t="s">
        <v>44</v>
      </c>
      <c r="J1499" s="202"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05">
        <f>IF(ISBLANK(INDEX('Policy Characteristics'!F:F,MATCH($C1499,'Policy Characteristics'!$C:$C,0))),"",INDEX('Policy Characteristics'!F:F,MATCH($C1499,'Policy Characteristics'!$C:$C,0)))</f>
        <v>0</v>
      </c>
      <c r="M1499" s="205">
        <f>IF(ISBLANK(INDEX('Policy Characteristics'!G:G,MATCH($C1499,'Policy Characteristics'!$C:$C,0))),"",INDEX('Policy Characteristics'!G:G,MATCH($C1499,'Policy Characteristics'!$C:$C,0)))</f>
        <v>0.25</v>
      </c>
      <c r="N1499" s="205">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75">
      <c r="A1500" s="76" t="str">
        <f>IF(ISBLANK(INDEX('Policy Characteristics'!A:A,MATCH($C1500,'Policy Characteristics'!$C:$C,0))),"",INDEX('Policy Characteristics'!A:A,MATCH($C1500,'Policy Characteristics'!$C:$C,0)))</f>
        <v>Industry</v>
      </c>
      <c r="B1500" s="200"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13" t="s">
        <v>43</v>
      </c>
      <c r="J1500" s="202"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05">
        <f>IF(ISBLANK(INDEX('Policy Characteristics'!F:F,MATCH($C1500,'Policy Characteristics'!$C:$C,0))),"",INDEX('Policy Characteristics'!F:F,MATCH($C1500,'Policy Characteristics'!$C:$C,0)))</f>
        <v>0</v>
      </c>
      <c r="M1500" s="205">
        <f>IF(ISBLANK(INDEX('Policy Characteristics'!G:G,MATCH($C1500,'Policy Characteristics'!$C:$C,0))),"",INDEX('Policy Characteristics'!G:G,MATCH($C1500,'Policy Characteristics'!$C:$C,0)))</f>
        <v>0.25</v>
      </c>
      <c r="N1500" s="205">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75">
      <c r="A1501" s="76" t="str">
        <f>IF(ISBLANK(INDEX('Policy Characteristics'!A:A,MATCH($C1501,'Policy Characteristics'!$C:$C,0))),"",INDEX('Policy Characteristics'!A:A,MATCH($C1501,'Policy Characteristics'!$C:$C,0)))</f>
        <v>Industry</v>
      </c>
      <c r="B1501" s="200"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13" t="s">
        <v>44</v>
      </c>
      <c r="J1501" s="202"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05">
        <f>IF(ISBLANK(INDEX('Policy Characteristics'!F:F,MATCH($C1501,'Policy Characteristics'!$C:$C,0))),"",INDEX('Policy Characteristics'!F:F,MATCH($C1501,'Policy Characteristics'!$C:$C,0)))</f>
        <v>0</v>
      </c>
      <c r="M1501" s="205">
        <f>IF(ISBLANK(INDEX('Policy Characteristics'!G:G,MATCH($C1501,'Policy Characteristics'!$C:$C,0))),"",INDEX('Policy Characteristics'!G:G,MATCH($C1501,'Policy Characteristics'!$C:$C,0)))</f>
        <v>0.25</v>
      </c>
      <c r="N1501" s="205">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75">
      <c r="A1502" s="76" t="str">
        <f>IF(ISBLANK(INDEX('Policy Characteristics'!A:A,MATCH($C1502,'Policy Characteristics'!$C:$C,0))),"",INDEX('Policy Characteristics'!A:A,MATCH($C1502,'Policy Characteristics'!$C:$C,0)))</f>
        <v>Industry</v>
      </c>
      <c r="B1502" s="200"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13" t="s">
        <v>44</v>
      </c>
      <c r="J1502" s="202"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05">
        <f>IF(ISBLANK(INDEX('Policy Characteristics'!F:F,MATCH($C1502,'Policy Characteristics'!$C:$C,0))),"",INDEX('Policy Characteristics'!F:F,MATCH($C1502,'Policy Characteristics'!$C:$C,0)))</f>
        <v>0</v>
      </c>
      <c r="M1502" s="205">
        <f>IF(ISBLANK(INDEX('Policy Characteristics'!G:G,MATCH($C1502,'Policy Characteristics'!$C:$C,0))),"",INDEX('Policy Characteristics'!G:G,MATCH($C1502,'Policy Characteristics'!$C:$C,0)))</f>
        <v>0.25</v>
      </c>
      <c r="N1502" s="205">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75">
      <c r="A1503" s="76" t="str">
        <f>IF(ISBLANK(INDEX('Policy Characteristics'!A:A,MATCH($C1503,'Policy Characteristics'!$C:$C,0))),"",INDEX('Policy Characteristics'!A:A,MATCH($C1503,'Policy Characteristics'!$C:$C,0)))</f>
        <v>Industry</v>
      </c>
      <c r="B1503" s="200"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13" t="s">
        <v>44</v>
      </c>
      <c r="J1503" s="202"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05">
        <f>IF(ISBLANK(INDEX('Policy Characteristics'!F:F,MATCH($C1503,'Policy Characteristics'!$C:$C,0))),"",INDEX('Policy Characteristics'!F:F,MATCH($C1503,'Policy Characteristics'!$C:$C,0)))</f>
        <v>0</v>
      </c>
      <c r="M1503" s="205">
        <f>IF(ISBLANK(INDEX('Policy Characteristics'!G:G,MATCH($C1503,'Policy Characteristics'!$C:$C,0))),"",INDEX('Policy Characteristics'!G:G,MATCH($C1503,'Policy Characteristics'!$C:$C,0)))</f>
        <v>0.25</v>
      </c>
      <c r="N1503" s="205">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75">
      <c r="A1504" s="76" t="str">
        <f>IF(ISBLANK(INDEX('Policy Characteristics'!A:A,MATCH($C1504,'Policy Characteristics'!$C:$C,0))),"",INDEX('Policy Characteristics'!A:A,MATCH($C1504,'Policy Characteristics'!$C:$C,0)))</f>
        <v>Industry</v>
      </c>
      <c r="B1504" s="200"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13" t="s">
        <v>43</v>
      </c>
      <c r="J1504" s="202"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05">
        <f>IF(ISBLANK(INDEX('Policy Characteristics'!F:F,MATCH($C1504,'Policy Characteristics'!$C:$C,0))),"",INDEX('Policy Characteristics'!F:F,MATCH($C1504,'Policy Characteristics'!$C:$C,0)))</f>
        <v>0</v>
      </c>
      <c r="M1504" s="205">
        <f>IF(ISBLANK(INDEX('Policy Characteristics'!G:G,MATCH($C1504,'Policy Characteristics'!$C:$C,0))),"",INDEX('Policy Characteristics'!G:G,MATCH($C1504,'Policy Characteristics'!$C:$C,0)))</f>
        <v>0.25</v>
      </c>
      <c r="N1504" s="205">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75">
      <c r="A1505" s="76" t="str">
        <f>IF(ISBLANK(INDEX('Policy Characteristics'!A:A,MATCH($C1505,'Policy Characteristics'!$C:$C,0))),"",INDEX('Policy Characteristics'!A:A,MATCH($C1505,'Policy Characteristics'!$C:$C,0)))</f>
        <v>Industry</v>
      </c>
      <c r="B1505" s="200"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13" t="s">
        <v>44</v>
      </c>
      <c r="J1505" s="202"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05">
        <f>IF(ISBLANK(INDEX('Policy Characteristics'!F:F,MATCH($C1505,'Policy Characteristics'!$C:$C,0))),"",INDEX('Policy Characteristics'!F:F,MATCH($C1505,'Policy Characteristics'!$C:$C,0)))</f>
        <v>0</v>
      </c>
      <c r="M1505" s="205">
        <f>IF(ISBLANK(INDEX('Policy Characteristics'!G:G,MATCH($C1505,'Policy Characteristics'!$C:$C,0))),"",INDEX('Policy Characteristics'!G:G,MATCH($C1505,'Policy Characteristics'!$C:$C,0)))</f>
        <v>0.25</v>
      </c>
      <c r="N1505" s="205">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75">
      <c r="A1506" s="76" t="str">
        <f>IF(ISBLANK(INDEX('Policy Characteristics'!A:A,MATCH($C1506,'Policy Characteristics'!$C:$C,0))),"",INDEX('Policy Characteristics'!A:A,MATCH($C1506,'Policy Characteristics'!$C:$C,0)))</f>
        <v>Industry</v>
      </c>
      <c r="B1506" s="200"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13" t="s">
        <v>43</v>
      </c>
      <c r="J1506" s="202"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05">
        <f>IF(ISBLANK(INDEX('Policy Characteristics'!F:F,MATCH($C1506,'Policy Characteristics'!$C:$C,0))),"",INDEX('Policy Characteristics'!F:F,MATCH($C1506,'Policy Characteristics'!$C:$C,0)))</f>
        <v>0</v>
      </c>
      <c r="M1506" s="205">
        <f>IF(ISBLANK(INDEX('Policy Characteristics'!G:G,MATCH($C1506,'Policy Characteristics'!$C:$C,0))),"",INDEX('Policy Characteristics'!G:G,MATCH($C1506,'Policy Characteristics'!$C:$C,0)))</f>
        <v>0.25</v>
      </c>
      <c r="N1506" s="205">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75">
      <c r="A1507" s="76" t="str">
        <f>IF(ISBLANK(INDEX('Policy Characteristics'!A:A,MATCH($C1507,'Policy Characteristics'!$C:$C,0))),"",INDEX('Policy Characteristics'!A:A,MATCH($C1507,'Policy Characteristics'!$C:$C,0)))</f>
        <v>Industry</v>
      </c>
      <c r="B1507" s="200"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13" t="s">
        <v>43</v>
      </c>
      <c r="J1507" s="202"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05">
        <f>IF(ISBLANK(INDEX('Policy Characteristics'!F:F,MATCH($C1507,'Policy Characteristics'!$C:$C,0))),"",INDEX('Policy Characteristics'!F:F,MATCH($C1507,'Policy Characteristics'!$C:$C,0)))</f>
        <v>0</v>
      </c>
      <c r="M1507" s="205">
        <f>IF(ISBLANK(INDEX('Policy Characteristics'!G:G,MATCH($C1507,'Policy Characteristics'!$C:$C,0))),"",INDEX('Policy Characteristics'!G:G,MATCH($C1507,'Policy Characteristics'!$C:$C,0)))</f>
        <v>0.25</v>
      </c>
      <c r="N1507" s="205">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75">
      <c r="A1508" s="76" t="str">
        <f>IF(ISBLANK(INDEX('Policy Characteristics'!A:A,MATCH($C1508,'Policy Characteristics'!$C:$C,0))),"",INDEX('Policy Characteristics'!A:A,MATCH($C1508,'Policy Characteristics'!$C:$C,0)))</f>
        <v>Industry</v>
      </c>
      <c r="B1508" s="200"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13" t="s">
        <v>43</v>
      </c>
      <c r="J1508" s="202"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05">
        <f>IF(ISBLANK(INDEX('Policy Characteristics'!F:F,MATCH($C1508,'Policy Characteristics'!$C:$C,0))),"",INDEX('Policy Characteristics'!F:F,MATCH($C1508,'Policy Characteristics'!$C:$C,0)))</f>
        <v>0</v>
      </c>
      <c r="M1508" s="205">
        <f>IF(ISBLANK(INDEX('Policy Characteristics'!G:G,MATCH($C1508,'Policy Characteristics'!$C:$C,0))),"",INDEX('Policy Characteristics'!G:G,MATCH($C1508,'Policy Characteristics'!$C:$C,0)))</f>
        <v>0.25</v>
      </c>
      <c r="N1508" s="205">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75">
      <c r="A1509" s="76" t="str">
        <f>IF(ISBLANK(INDEX('Policy Characteristics'!A:A,MATCH($C1509,'Policy Characteristics'!$C:$C,0))),"",INDEX('Policy Characteristics'!A:A,MATCH($C1509,'Policy Characteristics'!$C:$C,0)))</f>
        <v>Industry</v>
      </c>
      <c r="B1509" s="200"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13" t="s">
        <v>44</v>
      </c>
      <c r="J1509" s="202"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05">
        <f>IF(ISBLANK(INDEX('Policy Characteristics'!F:F,MATCH($C1509,'Policy Characteristics'!$C:$C,0))),"",INDEX('Policy Characteristics'!F:F,MATCH($C1509,'Policy Characteristics'!$C:$C,0)))</f>
        <v>0</v>
      </c>
      <c r="M1509" s="205">
        <f>IF(ISBLANK(INDEX('Policy Characteristics'!G:G,MATCH($C1509,'Policy Characteristics'!$C:$C,0))),"",INDEX('Policy Characteristics'!G:G,MATCH($C1509,'Policy Characteristics'!$C:$C,0)))</f>
        <v>0.25</v>
      </c>
      <c r="N1509" s="205">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75">
      <c r="A1510" s="76" t="str">
        <f>IF(ISBLANK(INDEX('Policy Characteristics'!A:A,MATCH($C1510,'Policy Characteristics'!$C:$C,0))),"",INDEX('Policy Characteristics'!A:A,MATCH($C1510,'Policy Characteristics'!$C:$C,0)))</f>
        <v>Industry</v>
      </c>
      <c r="B1510" s="200"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13" t="s">
        <v>43</v>
      </c>
      <c r="J1510" s="202"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05">
        <f>IF(ISBLANK(INDEX('Policy Characteristics'!F:F,MATCH($C1510,'Policy Characteristics'!$C:$C,0))),"",INDEX('Policy Characteristics'!F:F,MATCH($C1510,'Policy Characteristics'!$C:$C,0)))</f>
        <v>0</v>
      </c>
      <c r="M1510" s="205">
        <f>IF(ISBLANK(INDEX('Policy Characteristics'!G:G,MATCH($C1510,'Policy Characteristics'!$C:$C,0))),"",INDEX('Policy Characteristics'!G:G,MATCH($C1510,'Policy Characteristics'!$C:$C,0)))</f>
        <v>0.25</v>
      </c>
      <c r="N1510" s="205">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75">
      <c r="A1511" s="76" t="str">
        <f>IF(ISBLANK(INDEX('Policy Characteristics'!A:A,MATCH($C1511,'Policy Characteristics'!$C:$C,0))),"",INDEX('Policy Characteristics'!A:A,MATCH($C1511,'Policy Characteristics'!$C:$C,0)))</f>
        <v>Industry</v>
      </c>
      <c r="B1511" s="200"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13" t="s">
        <v>44</v>
      </c>
      <c r="J1511" s="202"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05">
        <f>IF(ISBLANK(INDEX('Policy Characteristics'!F:F,MATCH($C1511,'Policy Characteristics'!$C:$C,0))),"",INDEX('Policy Characteristics'!F:F,MATCH($C1511,'Policy Characteristics'!$C:$C,0)))</f>
        <v>0</v>
      </c>
      <c r="M1511" s="205">
        <f>IF(ISBLANK(INDEX('Policy Characteristics'!G:G,MATCH($C1511,'Policy Characteristics'!$C:$C,0))),"",INDEX('Policy Characteristics'!G:G,MATCH($C1511,'Policy Characteristics'!$C:$C,0)))</f>
        <v>0.25</v>
      </c>
      <c r="N1511" s="205">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75">
      <c r="A1512" s="76" t="str">
        <f>IF(ISBLANK(INDEX('Policy Characteristics'!A:A,MATCH($C1512,'Policy Characteristics'!$C:$C,0))),"",INDEX('Policy Characteristics'!A:A,MATCH($C1512,'Policy Characteristics'!$C:$C,0)))</f>
        <v>Industry</v>
      </c>
      <c r="B1512" s="200"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13" t="s">
        <v>44</v>
      </c>
      <c r="J1512" s="202"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05">
        <f>IF(ISBLANK(INDEX('Policy Characteristics'!F:F,MATCH($C1512,'Policy Characteristics'!$C:$C,0))),"",INDEX('Policy Characteristics'!F:F,MATCH($C1512,'Policy Characteristics'!$C:$C,0)))</f>
        <v>0</v>
      </c>
      <c r="M1512" s="205">
        <f>IF(ISBLANK(INDEX('Policy Characteristics'!G:G,MATCH($C1512,'Policy Characteristics'!$C:$C,0))),"",INDEX('Policy Characteristics'!G:G,MATCH($C1512,'Policy Characteristics'!$C:$C,0)))</f>
        <v>0.25</v>
      </c>
      <c r="N1512" s="205">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75">
      <c r="A1513" s="76" t="str">
        <f>IF(ISBLANK(INDEX('Policy Characteristics'!A:A,MATCH($C1513,'Policy Characteristics'!$C:$C,0))),"",INDEX('Policy Characteristics'!A:A,MATCH($C1513,'Policy Characteristics'!$C:$C,0)))</f>
        <v>Industry</v>
      </c>
      <c r="B1513" s="200"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13" t="s">
        <v>43</v>
      </c>
      <c r="J1513" s="202"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05">
        <f>IF(ISBLANK(INDEX('Policy Characteristics'!F:F,MATCH($C1513,'Policy Characteristics'!$C:$C,0))),"",INDEX('Policy Characteristics'!F:F,MATCH($C1513,'Policy Characteristics'!$C:$C,0)))</f>
        <v>0</v>
      </c>
      <c r="M1513" s="205">
        <f>IF(ISBLANK(INDEX('Policy Characteristics'!G:G,MATCH($C1513,'Policy Characteristics'!$C:$C,0))),"",INDEX('Policy Characteristics'!G:G,MATCH($C1513,'Policy Characteristics'!$C:$C,0)))</f>
        <v>0.25</v>
      </c>
      <c r="N1513" s="205">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75">
      <c r="A1514" s="76" t="str">
        <f>IF(ISBLANK(INDEX('Policy Characteristics'!A:A,MATCH($C1514,'Policy Characteristics'!$C:$C,0))),"",INDEX('Policy Characteristics'!A:A,MATCH($C1514,'Policy Characteristics'!$C:$C,0)))</f>
        <v>Industry</v>
      </c>
      <c r="B1514" s="200"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13" t="s">
        <v>43</v>
      </c>
      <c r="J1514" s="202"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05">
        <f>IF(ISBLANK(INDEX('Policy Characteristics'!F:F,MATCH($C1514,'Policy Characteristics'!$C:$C,0))),"",INDEX('Policy Characteristics'!F:F,MATCH($C1514,'Policy Characteristics'!$C:$C,0)))</f>
        <v>0</v>
      </c>
      <c r="M1514" s="205">
        <f>IF(ISBLANK(INDEX('Policy Characteristics'!G:G,MATCH($C1514,'Policy Characteristics'!$C:$C,0))),"",INDEX('Policy Characteristics'!G:G,MATCH($C1514,'Policy Characteristics'!$C:$C,0)))</f>
        <v>0.25</v>
      </c>
      <c r="N1514" s="205">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75">
      <c r="A1515" s="76" t="str">
        <f>IF(ISBLANK(INDEX('Policy Characteristics'!A:A,MATCH($C1515,'Policy Characteristics'!$C:$C,0))),"",INDEX('Policy Characteristics'!A:A,MATCH($C1515,'Policy Characteristics'!$C:$C,0)))</f>
        <v>Industry</v>
      </c>
      <c r="B1515" s="200"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13" t="s">
        <v>44</v>
      </c>
      <c r="J1515" s="202"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05">
        <f>IF(ISBLANK(INDEX('Policy Characteristics'!F:F,MATCH($C1515,'Policy Characteristics'!$C:$C,0))),"",INDEX('Policy Characteristics'!F:F,MATCH($C1515,'Policy Characteristics'!$C:$C,0)))</f>
        <v>0</v>
      </c>
      <c r="M1515" s="205">
        <f>IF(ISBLANK(INDEX('Policy Characteristics'!G:G,MATCH($C1515,'Policy Characteristics'!$C:$C,0))),"",INDEX('Policy Characteristics'!G:G,MATCH($C1515,'Policy Characteristics'!$C:$C,0)))</f>
        <v>0.25</v>
      </c>
      <c r="N1515" s="205">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75">
      <c r="A1516" s="76" t="str">
        <f>IF(ISBLANK(INDEX('Policy Characteristics'!A:A,MATCH($C1516,'Policy Characteristics'!$C:$C,0))),"",INDEX('Policy Characteristics'!A:A,MATCH($C1516,'Policy Characteristics'!$C:$C,0)))</f>
        <v>Industry</v>
      </c>
      <c r="B1516" s="200"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13" t="s">
        <v>43</v>
      </c>
      <c r="J1516" s="202"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05">
        <f>IF(ISBLANK(INDEX('Policy Characteristics'!F:F,MATCH($C1516,'Policy Characteristics'!$C:$C,0))),"",INDEX('Policy Characteristics'!F:F,MATCH($C1516,'Policy Characteristics'!$C:$C,0)))</f>
        <v>0</v>
      </c>
      <c r="M1516" s="205">
        <f>IF(ISBLANK(INDEX('Policy Characteristics'!G:G,MATCH($C1516,'Policy Characteristics'!$C:$C,0))),"",INDEX('Policy Characteristics'!G:G,MATCH($C1516,'Policy Characteristics'!$C:$C,0)))</f>
        <v>0.25</v>
      </c>
      <c r="N1516" s="205">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75">
      <c r="A1517" s="76" t="str">
        <f>IF(ISBLANK(INDEX('Policy Characteristics'!A:A,MATCH($C1517,'Policy Characteristics'!$C:$C,0))),"",INDEX('Policy Characteristics'!A:A,MATCH($C1517,'Policy Characteristics'!$C:$C,0)))</f>
        <v>Industry</v>
      </c>
      <c r="B1517" s="200"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13" t="s">
        <v>43</v>
      </c>
      <c r="J1517" s="202"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05">
        <f>IF(ISBLANK(INDEX('Policy Characteristics'!F:F,MATCH($C1517,'Policy Characteristics'!$C:$C,0))),"",INDEX('Policy Characteristics'!F:F,MATCH($C1517,'Policy Characteristics'!$C:$C,0)))</f>
        <v>0</v>
      </c>
      <c r="M1517" s="205">
        <f>IF(ISBLANK(INDEX('Policy Characteristics'!G:G,MATCH($C1517,'Policy Characteristics'!$C:$C,0))),"",INDEX('Policy Characteristics'!G:G,MATCH($C1517,'Policy Characteristics'!$C:$C,0)))</f>
        <v>0.25</v>
      </c>
      <c r="N1517" s="205">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75">
      <c r="A1518" s="76" t="str">
        <f>IF(ISBLANK(INDEX('Policy Characteristics'!A:A,MATCH($C1518,'Policy Characteristics'!$C:$C,0))),"",INDEX('Policy Characteristics'!A:A,MATCH($C1518,'Policy Characteristics'!$C:$C,0)))</f>
        <v>Industry</v>
      </c>
      <c r="B1518" s="200"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13" t="s">
        <v>43</v>
      </c>
      <c r="J1518" s="202"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05">
        <f>IF(ISBLANK(INDEX('Policy Characteristics'!F:F,MATCH($C1518,'Policy Characteristics'!$C:$C,0))),"",INDEX('Policy Characteristics'!F:F,MATCH($C1518,'Policy Characteristics'!$C:$C,0)))</f>
        <v>0</v>
      </c>
      <c r="M1518" s="205">
        <f>IF(ISBLANK(INDEX('Policy Characteristics'!G:G,MATCH($C1518,'Policy Characteristics'!$C:$C,0))),"",INDEX('Policy Characteristics'!G:G,MATCH($C1518,'Policy Characteristics'!$C:$C,0)))</f>
        <v>0.25</v>
      </c>
      <c r="N1518" s="205">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75">
      <c r="A1519" s="76" t="str">
        <f>IF(ISBLANK(INDEX('Policy Characteristics'!A:A,MATCH($C1519,'Policy Characteristics'!$C:$C,0))),"",INDEX('Policy Characteristics'!A:A,MATCH($C1519,'Policy Characteristics'!$C:$C,0)))</f>
        <v>Industry</v>
      </c>
      <c r="B1519" s="200"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13" t="s">
        <v>44</v>
      </c>
      <c r="J1519" s="202"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05">
        <f>IF(ISBLANK(INDEX('Policy Characteristics'!F:F,MATCH($C1519,'Policy Characteristics'!$C:$C,0))),"",INDEX('Policy Characteristics'!F:F,MATCH($C1519,'Policy Characteristics'!$C:$C,0)))</f>
        <v>0</v>
      </c>
      <c r="M1519" s="205">
        <f>IF(ISBLANK(INDEX('Policy Characteristics'!G:G,MATCH($C1519,'Policy Characteristics'!$C:$C,0))),"",INDEX('Policy Characteristics'!G:G,MATCH($C1519,'Policy Characteristics'!$C:$C,0)))</f>
        <v>0.25</v>
      </c>
      <c r="N1519" s="205">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75">
      <c r="A1520" s="76" t="str">
        <f>IF(ISBLANK(INDEX('Policy Characteristics'!A:A,MATCH($C1520,'Policy Characteristics'!$C:$C,0))),"",INDEX('Policy Characteristics'!A:A,MATCH($C1520,'Policy Characteristics'!$C:$C,0)))</f>
        <v>Industry</v>
      </c>
      <c r="B1520" s="200"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13" t="s">
        <v>43</v>
      </c>
      <c r="J1520" s="202"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05">
        <f>IF(ISBLANK(INDEX('Policy Characteristics'!F:F,MATCH($C1520,'Policy Characteristics'!$C:$C,0))),"",INDEX('Policy Characteristics'!F:F,MATCH($C1520,'Policy Characteristics'!$C:$C,0)))</f>
        <v>0</v>
      </c>
      <c r="M1520" s="205">
        <f>IF(ISBLANK(INDEX('Policy Characteristics'!G:G,MATCH($C1520,'Policy Characteristics'!$C:$C,0))),"",INDEX('Policy Characteristics'!G:G,MATCH($C1520,'Policy Characteristics'!$C:$C,0)))</f>
        <v>0.25</v>
      </c>
      <c r="N1520" s="205">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75">
      <c r="A1521" s="76" t="str">
        <f>IF(ISBLANK(INDEX('Policy Characteristics'!A:A,MATCH($C1521,'Policy Characteristics'!$C:$C,0))),"",INDEX('Policy Characteristics'!A:A,MATCH($C1521,'Policy Characteristics'!$C:$C,0)))</f>
        <v>Industry</v>
      </c>
      <c r="B1521" s="200"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13" t="s">
        <v>44</v>
      </c>
      <c r="J1521" s="202"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05">
        <f>IF(ISBLANK(INDEX('Policy Characteristics'!F:F,MATCH($C1521,'Policy Characteristics'!$C:$C,0))),"",INDEX('Policy Characteristics'!F:F,MATCH($C1521,'Policy Characteristics'!$C:$C,0)))</f>
        <v>0</v>
      </c>
      <c r="M1521" s="205">
        <f>IF(ISBLANK(INDEX('Policy Characteristics'!G:G,MATCH($C1521,'Policy Characteristics'!$C:$C,0))),"",INDEX('Policy Characteristics'!G:G,MATCH($C1521,'Policy Characteristics'!$C:$C,0)))</f>
        <v>0.25</v>
      </c>
      <c r="N1521" s="205">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75">
      <c r="A1522" s="76" t="str">
        <f>IF(ISBLANK(INDEX('Policy Characteristics'!A:A,MATCH($C1522,'Policy Characteristics'!$C:$C,0))),"",INDEX('Policy Characteristics'!A:A,MATCH($C1522,'Policy Characteristics'!$C:$C,0)))</f>
        <v>Industry</v>
      </c>
      <c r="B1522" s="200"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13" t="s">
        <v>44</v>
      </c>
      <c r="J1522" s="202"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05">
        <f>IF(ISBLANK(INDEX('Policy Characteristics'!F:F,MATCH($C1522,'Policy Characteristics'!$C:$C,0))),"",INDEX('Policy Characteristics'!F:F,MATCH($C1522,'Policy Characteristics'!$C:$C,0)))</f>
        <v>0</v>
      </c>
      <c r="M1522" s="205">
        <f>IF(ISBLANK(INDEX('Policy Characteristics'!G:G,MATCH($C1522,'Policy Characteristics'!$C:$C,0))),"",INDEX('Policy Characteristics'!G:G,MATCH($C1522,'Policy Characteristics'!$C:$C,0)))</f>
        <v>0.25</v>
      </c>
      <c r="N1522" s="205">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75">
      <c r="A1523" s="76" t="str">
        <f>IF(ISBLANK(INDEX('Policy Characteristics'!A:A,MATCH($C1523,'Policy Characteristics'!$C:$C,0))),"",INDEX('Policy Characteristics'!A:A,MATCH($C1523,'Policy Characteristics'!$C:$C,0)))</f>
        <v>Industry</v>
      </c>
      <c r="B1523" s="200"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13" t="s">
        <v>43</v>
      </c>
      <c r="J1523" s="202"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05">
        <f>IF(ISBLANK(INDEX('Policy Characteristics'!F:F,MATCH($C1523,'Policy Characteristics'!$C:$C,0))),"",INDEX('Policy Characteristics'!F:F,MATCH($C1523,'Policy Characteristics'!$C:$C,0)))</f>
        <v>0</v>
      </c>
      <c r="M1523" s="205">
        <f>IF(ISBLANK(INDEX('Policy Characteristics'!G:G,MATCH($C1523,'Policy Characteristics'!$C:$C,0))),"",INDEX('Policy Characteristics'!G:G,MATCH($C1523,'Policy Characteristics'!$C:$C,0)))</f>
        <v>0.25</v>
      </c>
      <c r="N1523" s="205">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75">
      <c r="A1524" s="76" t="str">
        <f>IF(ISBLANK(INDEX('Policy Characteristics'!A:A,MATCH($C1524,'Policy Characteristics'!$C:$C,0))),"",INDEX('Policy Characteristics'!A:A,MATCH($C1524,'Policy Characteristics'!$C:$C,0)))</f>
        <v>Industry</v>
      </c>
      <c r="B1524" s="200"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13" t="s">
        <v>43</v>
      </c>
      <c r="J1524" s="202"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05">
        <f>IF(ISBLANK(INDEX('Policy Characteristics'!F:F,MATCH($C1524,'Policy Characteristics'!$C:$C,0))),"",INDEX('Policy Characteristics'!F:F,MATCH($C1524,'Policy Characteristics'!$C:$C,0)))</f>
        <v>0</v>
      </c>
      <c r="M1524" s="205">
        <f>IF(ISBLANK(INDEX('Policy Characteristics'!G:G,MATCH($C1524,'Policy Characteristics'!$C:$C,0))),"",INDEX('Policy Characteristics'!G:G,MATCH($C1524,'Policy Characteristics'!$C:$C,0)))</f>
        <v>0.25</v>
      </c>
      <c r="N1524" s="205">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75">
      <c r="A1525" s="76" t="str">
        <f>IF(ISBLANK(INDEX('Policy Characteristics'!A:A,MATCH($C1525,'Policy Characteristics'!$C:$C,0))),"",INDEX('Policy Characteristics'!A:A,MATCH($C1525,'Policy Characteristics'!$C:$C,0)))</f>
        <v>Industry</v>
      </c>
      <c r="B1525" s="200"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13" t="s">
        <v>44</v>
      </c>
      <c r="J1525" s="202"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05">
        <f>IF(ISBLANK(INDEX('Policy Characteristics'!F:F,MATCH($C1525,'Policy Characteristics'!$C:$C,0))),"",INDEX('Policy Characteristics'!F:F,MATCH($C1525,'Policy Characteristics'!$C:$C,0)))</f>
        <v>0</v>
      </c>
      <c r="M1525" s="205">
        <f>IF(ISBLANK(INDEX('Policy Characteristics'!G:G,MATCH($C1525,'Policy Characteristics'!$C:$C,0))),"",INDEX('Policy Characteristics'!G:G,MATCH($C1525,'Policy Characteristics'!$C:$C,0)))</f>
        <v>0.25</v>
      </c>
      <c r="N1525" s="205">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75">
      <c r="A1526" s="76" t="str">
        <f>IF(ISBLANK(INDEX('Policy Characteristics'!A:A,MATCH($C1526,'Policy Characteristics'!$C:$C,0))),"",INDEX('Policy Characteristics'!A:A,MATCH($C1526,'Policy Characteristics'!$C:$C,0)))</f>
        <v>Industry</v>
      </c>
      <c r="B1526" s="200"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13" t="s">
        <v>43</v>
      </c>
      <c r="J1526" s="202"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05">
        <f>IF(ISBLANK(INDEX('Policy Characteristics'!F:F,MATCH($C1526,'Policy Characteristics'!$C:$C,0))),"",INDEX('Policy Characteristics'!F:F,MATCH($C1526,'Policy Characteristics'!$C:$C,0)))</f>
        <v>0</v>
      </c>
      <c r="M1526" s="205">
        <f>IF(ISBLANK(INDEX('Policy Characteristics'!G:G,MATCH($C1526,'Policy Characteristics'!$C:$C,0))),"",INDEX('Policy Characteristics'!G:G,MATCH($C1526,'Policy Characteristics'!$C:$C,0)))</f>
        <v>0.25</v>
      </c>
      <c r="N1526" s="205">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75">
      <c r="A1527" s="76" t="str">
        <f>IF(ISBLANK(INDEX('Policy Characteristics'!A:A,MATCH($C1527,'Policy Characteristics'!$C:$C,0))),"",INDEX('Policy Characteristics'!A:A,MATCH($C1527,'Policy Characteristics'!$C:$C,0)))</f>
        <v>Industry</v>
      </c>
      <c r="B1527" s="200"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13" t="s">
        <v>43</v>
      </c>
      <c r="J1527" s="202"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05">
        <f>IF(ISBLANK(INDEX('Policy Characteristics'!F:F,MATCH($C1527,'Policy Characteristics'!$C:$C,0))),"",INDEX('Policy Characteristics'!F:F,MATCH($C1527,'Policy Characteristics'!$C:$C,0)))</f>
        <v>0</v>
      </c>
      <c r="M1527" s="205">
        <f>IF(ISBLANK(INDEX('Policy Characteristics'!G:G,MATCH($C1527,'Policy Characteristics'!$C:$C,0))),"",INDEX('Policy Characteristics'!G:G,MATCH($C1527,'Policy Characteristics'!$C:$C,0)))</f>
        <v>0.25</v>
      </c>
      <c r="N1527" s="205">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75">
      <c r="A1528" s="76" t="str">
        <f>IF(ISBLANK(INDEX('Policy Characteristics'!A:A,MATCH($C1528,'Policy Characteristics'!$C:$C,0))),"",INDEX('Policy Characteristics'!A:A,MATCH($C1528,'Policy Characteristics'!$C:$C,0)))</f>
        <v>Industry</v>
      </c>
      <c r="B1528" s="200"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13" t="s">
        <v>43</v>
      </c>
      <c r="J1528" s="202"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05">
        <f>IF(ISBLANK(INDEX('Policy Characteristics'!F:F,MATCH($C1528,'Policy Characteristics'!$C:$C,0))),"",INDEX('Policy Characteristics'!F:F,MATCH($C1528,'Policy Characteristics'!$C:$C,0)))</f>
        <v>0</v>
      </c>
      <c r="M1528" s="205">
        <f>IF(ISBLANK(INDEX('Policy Characteristics'!G:G,MATCH($C1528,'Policy Characteristics'!$C:$C,0))),"",INDEX('Policy Characteristics'!G:G,MATCH($C1528,'Policy Characteristics'!$C:$C,0)))</f>
        <v>0.25</v>
      </c>
      <c r="N1528" s="205">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75">
      <c r="A1529" s="76" t="str">
        <f>IF(ISBLANK(INDEX('Policy Characteristics'!A:A,MATCH($C1529,'Policy Characteristics'!$C:$C,0))),"",INDEX('Policy Characteristics'!A:A,MATCH($C1529,'Policy Characteristics'!$C:$C,0)))</f>
        <v>Industry</v>
      </c>
      <c r="B1529" s="200"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13" t="s">
        <v>44</v>
      </c>
      <c r="J1529" s="202"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05">
        <f>IF(ISBLANK(INDEX('Policy Characteristics'!F:F,MATCH($C1529,'Policy Characteristics'!$C:$C,0))),"",INDEX('Policy Characteristics'!F:F,MATCH($C1529,'Policy Characteristics'!$C:$C,0)))</f>
        <v>0</v>
      </c>
      <c r="M1529" s="205">
        <f>IF(ISBLANK(INDEX('Policy Characteristics'!G:G,MATCH($C1529,'Policy Characteristics'!$C:$C,0))),"",INDEX('Policy Characteristics'!G:G,MATCH($C1529,'Policy Characteristics'!$C:$C,0)))</f>
        <v>0.25</v>
      </c>
      <c r="N1529" s="205">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75">
      <c r="A1530" s="76" t="str">
        <f>IF(ISBLANK(INDEX('Policy Characteristics'!A:A,MATCH($C1530,'Policy Characteristics'!$C:$C,0))),"",INDEX('Policy Characteristics'!A:A,MATCH($C1530,'Policy Characteristics'!$C:$C,0)))</f>
        <v>Industry</v>
      </c>
      <c r="B1530" s="200"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13" t="s">
        <v>43</v>
      </c>
      <c r="J1530" s="202"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05">
        <f>IF(ISBLANK(INDEX('Policy Characteristics'!F:F,MATCH($C1530,'Policy Characteristics'!$C:$C,0))),"",INDEX('Policy Characteristics'!F:F,MATCH($C1530,'Policy Characteristics'!$C:$C,0)))</f>
        <v>0</v>
      </c>
      <c r="M1530" s="205">
        <f>IF(ISBLANK(INDEX('Policy Characteristics'!G:G,MATCH($C1530,'Policy Characteristics'!$C:$C,0))),"",INDEX('Policy Characteristics'!G:G,MATCH($C1530,'Policy Characteristics'!$C:$C,0)))</f>
        <v>0.25</v>
      </c>
      <c r="N1530" s="205">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75">
      <c r="A1531" s="76" t="str">
        <f>IF(ISBLANK(INDEX('Policy Characteristics'!A:A,MATCH($C1531,'Policy Characteristics'!$C:$C,0))),"",INDEX('Policy Characteristics'!A:A,MATCH($C1531,'Policy Characteristics'!$C:$C,0)))</f>
        <v>Industry</v>
      </c>
      <c r="B1531" s="200"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13" t="s">
        <v>44</v>
      </c>
      <c r="J1531" s="202"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05">
        <f>IF(ISBLANK(INDEX('Policy Characteristics'!F:F,MATCH($C1531,'Policy Characteristics'!$C:$C,0))),"",INDEX('Policy Characteristics'!F:F,MATCH($C1531,'Policy Characteristics'!$C:$C,0)))</f>
        <v>0</v>
      </c>
      <c r="M1531" s="205">
        <f>IF(ISBLANK(INDEX('Policy Characteristics'!G:G,MATCH($C1531,'Policy Characteristics'!$C:$C,0))),"",INDEX('Policy Characteristics'!G:G,MATCH($C1531,'Policy Characteristics'!$C:$C,0)))</f>
        <v>0.25</v>
      </c>
      <c r="N1531" s="205">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75">
      <c r="A1532" s="76" t="str">
        <f>IF(ISBLANK(INDEX('Policy Characteristics'!A:A,MATCH($C1532,'Policy Characteristics'!$C:$C,0))),"",INDEX('Policy Characteristics'!A:A,MATCH($C1532,'Policy Characteristics'!$C:$C,0)))</f>
        <v>Industry</v>
      </c>
      <c r="B1532" s="200"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13" t="s">
        <v>44</v>
      </c>
      <c r="J1532" s="202"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05">
        <f>IF(ISBLANK(INDEX('Policy Characteristics'!F:F,MATCH($C1532,'Policy Characteristics'!$C:$C,0))),"",INDEX('Policy Characteristics'!F:F,MATCH($C1532,'Policy Characteristics'!$C:$C,0)))</f>
        <v>0</v>
      </c>
      <c r="M1532" s="205">
        <f>IF(ISBLANK(INDEX('Policy Characteristics'!G:G,MATCH($C1532,'Policy Characteristics'!$C:$C,0))),"",INDEX('Policy Characteristics'!G:G,MATCH($C1532,'Policy Characteristics'!$C:$C,0)))</f>
        <v>0.25</v>
      </c>
      <c r="N1532" s="205">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75">
      <c r="A1533" s="76" t="str">
        <f>IF(ISBLANK(INDEX('Policy Characteristics'!A:A,MATCH($C1533,'Policy Characteristics'!$C:$C,0))),"",INDEX('Policy Characteristics'!A:A,MATCH($C1533,'Policy Characteristics'!$C:$C,0)))</f>
        <v>Industry</v>
      </c>
      <c r="B1533" s="200"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13" t="s">
        <v>43</v>
      </c>
      <c r="J1533" s="202"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05">
        <f>IF(ISBLANK(INDEX('Policy Characteristics'!F:F,MATCH($C1533,'Policy Characteristics'!$C:$C,0))),"",INDEX('Policy Characteristics'!F:F,MATCH($C1533,'Policy Characteristics'!$C:$C,0)))</f>
        <v>0</v>
      </c>
      <c r="M1533" s="205">
        <f>IF(ISBLANK(INDEX('Policy Characteristics'!G:G,MATCH($C1533,'Policy Characteristics'!$C:$C,0))),"",INDEX('Policy Characteristics'!G:G,MATCH($C1533,'Policy Characteristics'!$C:$C,0)))</f>
        <v>0.25</v>
      </c>
      <c r="N1533" s="205">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75">
      <c r="A1534" s="76" t="str">
        <f>IF(ISBLANK(INDEX('Policy Characteristics'!A:A,MATCH($C1534,'Policy Characteristics'!$C:$C,0))),"",INDEX('Policy Characteristics'!A:A,MATCH($C1534,'Policy Characteristics'!$C:$C,0)))</f>
        <v>Industry</v>
      </c>
      <c r="B1534" s="200"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13" t="s">
        <v>43</v>
      </c>
      <c r="J1534" s="202"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05">
        <f>IF(ISBLANK(INDEX('Policy Characteristics'!F:F,MATCH($C1534,'Policy Characteristics'!$C:$C,0))),"",INDEX('Policy Characteristics'!F:F,MATCH($C1534,'Policy Characteristics'!$C:$C,0)))</f>
        <v>0</v>
      </c>
      <c r="M1534" s="205">
        <f>IF(ISBLANK(INDEX('Policy Characteristics'!G:G,MATCH($C1534,'Policy Characteristics'!$C:$C,0))),"",INDEX('Policy Characteristics'!G:G,MATCH($C1534,'Policy Characteristics'!$C:$C,0)))</f>
        <v>0.25</v>
      </c>
      <c r="N1534" s="205">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75">
      <c r="A1535" s="76" t="str">
        <f>IF(ISBLANK(INDEX('Policy Characteristics'!A:A,MATCH($C1535,'Policy Characteristics'!$C:$C,0))),"",INDEX('Policy Characteristics'!A:A,MATCH($C1535,'Policy Characteristics'!$C:$C,0)))</f>
        <v>Industry</v>
      </c>
      <c r="B1535" s="200"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13" t="s">
        <v>44</v>
      </c>
      <c r="J1535" s="202"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05">
        <f>IF(ISBLANK(INDEX('Policy Characteristics'!F:F,MATCH($C1535,'Policy Characteristics'!$C:$C,0))),"",INDEX('Policy Characteristics'!F:F,MATCH($C1535,'Policy Characteristics'!$C:$C,0)))</f>
        <v>0</v>
      </c>
      <c r="M1535" s="205">
        <f>IF(ISBLANK(INDEX('Policy Characteristics'!G:G,MATCH($C1535,'Policy Characteristics'!$C:$C,0))),"",INDEX('Policy Characteristics'!G:G,MATCH($C1535,'Policy Characteristics'!$C:$C,0)))</f>
        <v>0.25</v>
      </c>
      <c r="N1535" s="205">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75">
      <c r="A1536" s="76" t="str">
        <f>IF(ISBLANK(INDEX('Policy Characteristics'!A:A,MATCH($C1536,'Policy Characteristics'!$C:$C,0))),"",INDEX('Policy Characteristics'!A:A,MATCH($C1536,'Policy Characteristics'!$C:$C,0)))</f>
        <v>Industry</v>
      </c>
      <c r="B1536" s="200"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01" t="s">
        <v>44</v>
      </c>
      <c r="J1536" s="202"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05">
        <f>IF(ISBLANK(INDEX('Policy Characteristics'!F:F,MATCH($C1536,'Policy Characteristics'!$C:$C,0))),"",INDEX('Policy Characteristics'!F:F,MATCH($C1536,'Policy Characteristics'!$C:$C,0)))</f>
        <v>0</v>
      </c>
      <c r="M1536" s="205">
        <f>IF(ISBLANK(INDEX('Policy Characteristics'!G:G,MATCH($C1536,'Policy Characteristics'!$C:$C,0))),"",INDEX('Policy Characteristics'!G:G,MATCH($C1536,'Policy Characteristics'!$C:$C,0)))</f>
        <v>0.25</v>
      </c>
      <c r="N1536" s="205">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75">
      <c r="A1537" s="76" t="str">
        <f>IF(ISBLANK(INDEX('Policy Characteristics'!A:A,MATCH($C1537,'Policy Characteristics'!$C:$C,0))),"",INDEX('Policy Characteristics'!A:A,MATCH($C1537,'Policy Characteristics'!$C:$C,0)))</f>
        <v>Industry</v>
      </c>
      <c r="B1537" s="200"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13" t="s">
        <v>44</v>
      </c>
      <c r="J1537" s="202"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05">
        <f>IF(ISBLANK(INDEX('Policy Characteristics'!F:F,MATCH($C1537,'Policy Characteristics'!$C:$C,0))),"",INDEX('Policy Characteristics'!F:F,MATCH($C1537,'Policy Characteristics'!$C:$C,0)))</f>
        <v>0</v>
      </c>
      <c r="M1537" s="205">
        <f>IF(ISBLANK(INDEX('Policy Characteristics'!G:G,MATCH($C1537,'Policy Characteristics'!$C:$C,0))),"",INDEX('Policy Characteristics'!G:G,MATCH($C1537,'Policy Characteristics'!$C:$C,0)))</f>
        <v>0.25</v>
      </c>
      <c r="N1537" s="205">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75">
      <c r="A1538" s="76" t="str">
        <f>IF(ISBLANK(INDEX('Policy Characteristics'!A:A,MATCH($C1538,'Policy Characteristics'!$C:$C,0))),"",INDEX('Policy Characteristics'!A:A,MATCH($C1538,'Policy Characteristics'!$C:$C,0)))</f>
        <v>Industry</v>
      </c>
      <c r="B1538" s="200"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13" t="s">
        <v>43</v>
      </c>
      <c r="J1538" s="202"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05">
        <f>IF(ISBLANK(INDEX('Policy Characteristics'!F:F,MATCH($C1538,'Policy Characteristics'!$C:$C,0))),"",INDEX('Policy Characteristics'!F:F,MATCH($C1538,'Policy Characteristics'!$C:$C,0)))</f>
        <v>0</v>
      </c>
      <c r="M1538" s="205">
        <f>IF(ISBLANK(INDEX('Policy Characteristics'!G:G,MATCH($C1538,'Policy Characteristics'!$C:$C,0))),"",INDEX('Policy Characteristics'!G:G,MATCH($C1538,'Policy Characteristics'!$C:$C,0)))</f>
        <v>0.25</v>
      </c>
      <c r="N1538" s="205">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75">
      <c r="A1539" s="76" t="str">
        <f>IF(ISBLANK(INDEX('Policy Characteristics'!A:A,MATCH($C1539,'Policy Characteristics'!$C:$C,0))),"",INDEX('Policy Characteristics'!A:A,MATCH($C1539,'Policy Characteristics'!$C:$C,0)))</f>
        <v>Industry</v>
      </c>
      <c r="B1539" s="200"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13" t="s">
        <v>44</v>
      </c>
      <c r="J1539" s="202"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05">
        <f>IF(ISBLANK(INDEX('Policy Characteristics'!F:F,MATCH($C1539,'Policy Characteristics'!$C:$C,0))),"",INDEX('Policy Characteristics'!F:F,MATCH($C1539,'Policy Characteristics'!$C:$C,0)))</f>
        <v>0</v>
      </c>
      <c r="M1539" s="205">
        <f>IF(ISBLANK(INDEX('Policy Characteristics'!G:G,MATCH($C1539,'Policy Characteristics'!$C:$C,0))),"",INDEX('Policy Characteristics'!G:G,MATCH($C1539,'Policy Characteristics'!$C:$C,0)))</f>
        <v>0.25</v>
      </c>
      <c r="N1539" s="205">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75">
      <c r="A1540" s="76" t="str">
        <f>IF(ISBLANK(INDEX('Policy Characteristics'!A:A,MATCH($C1540,'Policy Characteristics'!$C:$C,0))),"",INDEX('Policy Characteristics'!A:A,MATCH($C1540,'Policy Characteristics'!$C:$C,0)))</f>
        <v>Industry</v>
      </c>
      <c r="B1540" s="200"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13" t="s">
        <v>44</v>
      </c>
      <c r="J1540" s="202"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05">
        <f>IF(ISBLANK(INDEX('Policy Characteristics'!F:F,MATCH($C1540,'Policy Characteristics'!$C:$C,0))),"",INDEX('Policy Characteristics'!F:F,MATCH($C1540,'Policy Characteristics'!$C:$C,0)))</f>
        <v>0</v>
      </c>
      <c r="M1540" s="205">
        <f>IF(ISBLANK(INDEX('Policy Characteristics'!G:G,MATCH($C1540,'Policy Characteristics'!$C:$C,0))),"",INDEX('Policy Characteristics'!G:G,MATCH($C1540,'Policy Characteristics'!$C:$C,0)))</f>
        <v>0.25</v>
      </c>
      <c r="N1540" s="205">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75">
      <c r="A1541" s="76" t="str">
        <f>IF(ISBLANK(INDEX('Policy Characteristics'!A:A,MATCH($C1541,'Policy Characteristics'!$C:$C,0))),"",INDEX('Policy Characteristics'!A:A,MATCH($C1541,'Policy Characteristics'!$C:$C,0)))</f>
        <v>Industry</v>
      </c>
      <c r="B1541" s="200"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13" t="s">
        <v>44</v>
      </c>
      <c r="J1541" s="202"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05">
        <f>IF(ISBLANK(INDEX('Policy Characteristics'!F:F,MATCH($C1541,'Policy Characteristics'!$C:$C,0))),"",INDEX('Policy Characteristics'!F:F,MATCH($C1541,'Policy Characteristics'!$C:$C,0)))</f>
        <v>0</v>
      </c>
      <c r="M1541" s="205">
        <f>IF(ISBLANK(INDEX('Policy Characteristics'!G:G,MATCH($C1541,'Policy Characteristics'!$C:$C,0))),"",INDEX('Policy Characteristics'!G:G,MATCH($C1541,'Policy Characteristics'!$C:$C,0)))</f>
        <v>0.25</v>
      </c>
      <c r="N1541" s="205">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75">
      <c r="A1542" s="76" t="str">
        <f>IF(ISBLANK(INDEX('Policy Characteristics'!A:A,MATCH($C1542,'Policy Characteristics'!$C:$C,0))),"",INDEX('Policy Characteristics'!A:A,MATCH($C1542,'Policy Characteristics'!$C:$C,0)))</f>
        <v>Industry</v>
      </c>
      <c r="B1542" s="200"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13" t="s">
        <v>44</v>
      </c>
      <c r="J1542" s="202"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05">
        <f>IF(ISBLANK(INDEX('Policy Characteristics'!F:F,MATCH($C1542,'Policy Characteristics'!$C:$C,0))),"",INDEX('Policy Characteristics'!F:F,MATCH($C1542,'Policy Characteristics'!$C:$C,0)))</f>
        <v>0</v>
      </c>
      <c r="M1542" s="205">
        <f>IF(ISBLANK(INDEX('Policy Characteristics'!G:G,MATCH($C1542,'Policy Characteristics'!$C:$C,0))),"",INDEX('Policy Characteristics'!G:G,MATCH($C1542,'Policy Characteristics'!$C:$C,0)))</f>
        <v>0.25</v>
      </c>
      <c r="N1542" s="205">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75">
      <c r="A1543" s="76" t="str">
        <f>IF(ISBLANK(INDEX('Policy Characteristics'!A:A,MATCH($C1543,'Policy Characteristics'!$C:$C,0))),"",INDEX('Policy Characteristics'!A:A,MATCH($C1543,'Policy Characteristics'!$C:$C,0)))</f>
        <v>Industry</v>
      </c>
      <c r="B1543" s="200"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13" t="s">
        <v>44</v>
      </c>
      <c r="J1543" s="202"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05">
        <f>IF(ISBLANK(INDEX('Policy Characteristics'!F:F,MATCH($C1543,'Policy Characteristics'!$C:$C,0))),"",INDEX('Policy Characteristics'!F:F,MATCH($C1543,'Policy Characteristics'!$C:$C,0)))</f>
        <v>0</v>
      </c>
      <c r="M1543" s="205">
        <f>IF(ISBLANK(INDEX('Policy Characteristics'!G:G,MATCH($C1543,'Policy Characteristics'!$C:$C,0))),"",INDEX('Policy Characteristics'!G:G,MATCH($C1543,'Policy Characteristics'!$C:$C,0)))</f>
        <v>0.25</v>
      </c>
      <c r="N1543" s="205">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75">
      <c r="A1544" s="76" t="str">
        <f>IF(ISBLANK(INDEX('Policy Characteristics'!A:A,MATCH($C1544,'Policy Characteristics'!$C:$C,0))),"",INDEX('Policy Characteristics'!A:A,MATCH($C1544,'Policy Characteristics'!$C:$C,0)))</f>
        <v>Industry</v>
      </c>
      <c r="B1544" s="200"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13" t="s">
        <v>44</v>
      </c>
      <c r="J1544" s="202"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05">
        <f>IF(ISBLANK(INDEX('Policy Characteristics'!F:F,MATCH($C1544,'Policy Characteristics'!$C:$C,0))),"",INDEX('Policy Characteristics'!F:F,MATCH($C1544,'Policy Characteristics'!$C:$C,0)))</f>
        <v>0</v>
      </c>
      <c r="M1544" s="205">
        <f>IF(ISBLANK(INDEX('Policy Characteristics'!G:G,MATCH($C1544,'Policy Characteristics'!$C:$C,0))),"",INDEX('Policy Characteristics'!G:G,MATCH($C1544,'Policy Characteristics'!$C:$C,0)))</f>
        <v>0.25</v>
      </c>
      <c r="N1544" s="205">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75">
      <c r="A1545" s="76" t="str">
        <f>IF(ISBLANK(INDEX('Policy Characteristics'!A:A,MATCH($C1545,'Policy Characteristics'!$C:$C,0))),"",INDEX('Policy Characteristics'!A:A,MATCH($C1545,'Policy Characteristics'!$C:$C,0)))</f>
        <v>Industry</v>
      </c>
      <c r="B1545" s="200"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13" t="s">
        <v>44</v>
      </c>
      <c r="J1545" s="202"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05">
        <f>IF(ISBLANK(INDEX('Policy Characteristics'!F:F,MATCH($C1545,'Policy Characteristics'!$C:$C,0))),"",INDEX('Policy Characteristics'!F:F,MATCH($C1545,'Policy Characteristics'!$C:$C,0)))</f>
        <v>0</v>
      </c>
      <c r="M1545" s="205">
        <f>IF(ISBLANK(INDEX('Policy Characteristics'!G:G,MATCH($C1545,'Policy Characteristics'!$C:$C,0))),"",INDEX('Policy Characteristics'!G:G,MATCH($C1545,'Policy Characteristics'!$C:$C,0)))</f>
        <v>0.25</v>
      </c>
      <c r="N1545" s="205">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75">
      <c r="A1546" s="76" t="str">
        <f>IF(ISBLANK(INDEX('Policy Characteristics'!A:A,MATCH($C1546,'Policy Characteristics'!$C:$C,0))),"",INDEX('Policy Characteristics'!A:A,MATCH($C1546,'Policy Characteristics'!$C:$C,0)))</f>
        <v>Industry</v>
      </c>
      <c r="B1546" s="200"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13" t="s">
        <v>43</v>
      </c>
      <c r="J1546" s="202"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05">
        <f>IF(ISBLANK(INDEX('Policy Characteristics'!F:F,MATCH($C1546,'Policy Characteristics'!$C:$C,0))),"",INDEX('Policy Characteristics'!F:F,MATCH($C1546,'Policy Characteristics'!$C:$C,0)))</f>
        <v>0</v>
      </c>
      <c r="M1546" s="205">
        <f>IF(ISBLANK(INDEX('Policy Characteristics'!G:G,MATCH($C1546,'Policy Characteristics'!$C:$C,0))),"",INDEX('Policy Characteristics'!G:G,MATCH($C1546,'Policy Characteristics'!$C:$C,0)))</f>
        <v>0.25</v>
      </c>
      <c r="N1546" s="205">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75">
      <c r="A1547" s="76" t="str">
        <f>IF(ISBLANK(INDEX('Policy Characteristics'!A:A,MATCH($C1547,'Policy Characteristics'!$C:$C,0))),"",INDEX('Policy Characteristics'!A:A,MATCH($C1547,'Policy Characteristics'!$C:$C,0)))</f>
        <v>Industry</v>
      </c>
      <c r="B1547" s="200"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13" t="s">
        <v>44</v>
      </c>
      <c r="J1547" s="202"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05">
        <f>IF(ISBLANK(INDEX('Policy Characteristics'!F:F,MATCH($C1547,'Policy Characteristics'!$C:$C,0))),"",INDEX('Policy Characteristics'!F:F,MATCH($C1547,'Policy Characteristics'!$C:$C,0)))</f>
        <v>0</v>
      </c>
      <c r="M1547" s="205">
        <f>IF(ISBLANK(INDEX('Policy Characteristics'!G:G,MATCH($C1547,'Policy Characteristics'!$C:$C,0))),"",INDEX('Policy Characteristics'!G:G,MATCH($C1547,'Policy Characteristics'!$C:$C,0)))</f>
        <v>0.25</v>
      </c>
      <c r="N1547" s="205">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75">
      <c r="A1548" s="76" t="str">
        <f>IF(ISBLANK(INDEX('Policy Characteristics'!A:A,MATCH($C1548,'Policy Characteristics'!$C:$C,0))),"",INDEX('Policy Characteristics'!A:A,MATCH($C1548,'Policy Characteristics'!$C:$C,0)))</f>
        <v>Industry</v>
      </c>
      <c r="B1548" s="200"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13" t="s">
        <v>44</v>
      </c>
      <c r="J1548" s="202"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05">
        <f>IF(ISBLANK(INDEX('Policy Characteristics'!F:F,MATCH($C1548,'Policy Characteristics'!$C:$C,0))),"",INDEX('Policy Characteristics'!F:F,MATCH($C1548,'Policy Characteristics'!$C:$C,0)))</f>
        <v>0</v>
      </c>
      <c r="M1548" s="205">
        <f>IF(ISBLANK(INDEX('Policy Characteristics'!G:G,MATCH($C1548,'Policy Characteristics'!$C:$C,0))),"",INDEX('Policy Characteristics'!G:G,MATCH($C1548,'Policy Characteristics'!$C:$C,0)))</f>
        <v>0.25</v>
      </c>
      <c r="N1548" s="205">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75">
      <c r="A1549" s="76" t="str">
        <f>IF(ISBLANK(INDEX('Policy Characteristics'!A:A,MATCH($C1549,'Policy Characteristics'!$C:$C,0))),"",INDEX('Policy Characteristics'!A:A,MATCH($C1549,'Policy Characteristics'!$C:$C,0)))</f>
        <v>Industry</v>
      </c>
      <c r="B1549" s="200"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13" t="s">
        <v>44</v>
      </c>
      <c r="J1549" s="202"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05">
        <f>IF(ISBLANK(INDEX('Policy Characteristics'!F:F,MATCH($C1549,'Policy Characteristics'!$C:$C,0))),"",INDEX('Policy Characteristics'!F:F,MATCH($C1549,'Policy Characteristics'!$C:$C,0)))</f>
        <v>0</v>
      </c>
      <c r="M1549" s="205">
        <f>IF(ISBLANK(INDEX('Policy Characteristics'!G:G,MATCH($C1549,'Policy Characteristics'!$C:$C,0))),"",INDEX('Policy Characteristics'!G:G,MATCH($C1549,'Policy Characteristics'!$C:$C,0)))</f>
        <v>0.25</v>
      </c>
      <c r="N1549" s="205">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75">
      <c r="A1550" s="76" t="str">
        <f>IF(ISBLANK(INDEX('Policy Characteristics'!A:A,MATCH($C1550,'Policy Characteristics'!$C:$C,0))),"",INDEX('Policy Characteristics'!A:A,MATCH($C1550,'Policy Characteristics'!$C:$C,0)))</f>
        <v>Industry</v>
      </c>
      <c r="B1550" s="200"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13" t="s">
        <v>44</v>
      </c>
      <c r="J1550" s="202"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05">
        <f>IF(ISBLANK(INDEX('Policy Characteristics'!F:F,MATCH($C1550,'Policy Characteristics'!$C:$C,0))),"",INDEX('Policy Characteristics'!F:F,MATCH($C1550,'Policy Characteristics'!$C:$C,0)))</f>
        <v>0</v>
      </c>
      <c r="M1550" s="205">
        <f>IF(ISBLANK(INDEX('Policy Characteristics'!G:G,MATCH($C1550,'Policy Characteristics'!$C:$C,0))),"",INDEX('Policy Characteristics'!G:G,MATCH($C1550,'Policy Characteristics'!$C:$C,0)))</f>
        <v>0.25</v>
      </c>
      <c r="N1550" s="205">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75">
      <c r="A1551" s="76" t="str">
        <f>IF(ISBLANK(INDEX('Policy Characteristics'!A:A,MATCH($C1551,'Policy Characteristics'!$C:$C,0))),"",INDEX('Policy Characteristics'!A:A,MATCH($C1551,'Policy Characteristics'!$C:$C,0)))</f>
        <v>Industry</v>
      </c>
      <c r="B1551" s="200"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13" t="s">
        <v>44</v>
      </c>
      <c r="J1551" s="202"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05">
        <f>IF(ISBLANK(INDEX('Policy Characteristics'!F:F,MATCH($C1551,'Policy Characteristics'!$C:$C,0))),"",INDEX('Policy Characteristics'!F:F,MATCH($C1551,'Policy Characteristics'!$C:$C,0)))</f>
        <v>0</v>
      </c>
      <c r="M1551" s="205">
        <f>IF(ISBLANK(INDEX('Policy Characteristics'!G:G,MATCH($C1551,'Policy Characteristics'!$C:$C,0))),"",INDEX('Policy Characteristics'!G:G,MATCH($C1551,'Policy Characteristics'!$C:$C,0)))</f>
        <v>0.25</v>
      </c>
      <c r="N1551" s="205">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75">
      <c r="A1552" s="76" t="str">
        <f>IF(ISBLANK(INDEX('Policy Characteristics'!A:A,MATCH($C1552,'Policy Characteristics'!$C:$C,0))),"",INDEX('Policy Characteristics'!A:A,MATCH($C1552,'Policy Characteristics'!$C:$C,0)))</f>
        <v>Industry</v>
      </c>
      <c r="B1552" s="200"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13" t="s">
        <v>44</v>
      </c>
      <c r="J1552" s="202"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05">
        <f>IF(ISBLANK(INDEX('Policy Characteristics'!F:F,MATCH($C1552,'Policy Characteristics'!$C:$C,0))),"",INDEX('Policy Characteristics'!F:F,MATCH($C1552,'Policy Characteristics'!$C:$C,0)))</f>
        <v>0</v>
      </c>
      <c r="M1552" s="205">
        <f>IF(ISBLANK(INDEX('Policy Characteristics'!G:G,MATCH($C1552,'Policy Characteristics'!$C:$C,0))),"",INDEX('Policy Characteristics'!G:G,MATCH($C1552,'Policy Characteristics'!$C:$C,0)))</f>
        <v>0.25</v>
      </c>
      <c r="N1552" s="205">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75">
      <c r="A1553" s="76" t="str">
        <f>IF(ISBLANK(INDEX('Policy Characteristics'!A:A,MATCH($C1553,'Policy Characteristics'!$C:$C,0))),"",INDEX('Policy Characteristics'!A:A,MATCH($C1553,'Policy Characteristics'!$C:$C,0)))</f>
        <v>Industry</v>
      </c>
      <c r="B1553" s="200"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13" t="s">
        <v>44</v>
      </c>
      <c r="J1553" s="202"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05">
        <f>IF(ISBLANK(INDEX('Policy Characteristics'!F:F,MATCH($C1553,'Policy Characteristics'!$C:$C,0))),"",INDEX('Policy Characteristics'!F:F,MATCH($C1553,'Policy Characteristics'!$C:$C,0)))</f>
        <v>0</v>
      </c>
      <c r="M1553" s="205">
        <f>IF(ISBLANK(INDEX('Policy Characteristics'!G:G,MATCH($C1553,'Policy Characteristics'!$C:$C,0))),"",INDEX('Policy Characteristics'!G:G,MATCH($C1553,'Policy Characteristics'!$C:$C,0)))</f>
        <v>0.25</v>
      </c>
      <c r="N1553" s="205">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75">
      <c r="A1554" s="76" t="str">
        <f>IF(ISBLANK(INDEX('Policy Characteristics'!A:A,MATCH($C1554,'Policy Characteristics'!$C:$C,0))),"",INDEX('Policy Characteristics'!A:A,MATCH($C1554,'Policy Characteristics'!$C:$C,0)))</f>
        <v>Industry</v>
      </c>
      <c r="B1554" s="200"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13" t="s">
        <v>44</v>
      </c>
      <c r="J1554" s="202"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05">
        <f>IF(ISBLANK(INDEX('Policy Characteristics'!F:F,MATCH($C1554,'Policy Characteristics'!$C:$C,0))),"",INDEX('Policy Characteristics'!F:F,MATCH($C1554,'Policy Characteristics'!$C:$C,0)))</f>
        <v>0</v>
      </c>
      <c r="M1554" s="205">
        <f>IF(ISBLANK(INDEX('Policy Characteristics'!G:G,MATCH($C1554,'Policy Characteristics'!$C:$C,0))),"",INDEX('Policy Characteristics'!G:G,MATCH($C1554,'Policy Characteristics'!$C:$C,0)))</f>
        <v>0.25</v>
      </c>
      <c r="N1554" s="205">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75">
      <c r="A1555" s="76" t="str">
        <f>IF(ISBLANK(INDEX('Policy Characteristics'!A:A,MATCH($C1555,'Policy Characteristics'!$C:$C,0))),"",INDEX('Policy Characteristics'!A:A,MATCH($C1555,'Policy Characteristics'!$C:$C,0)))</f>
        <v>Industry</v>
      </c>
      <c r="B1555" s="200"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13" t="s">
        <v>44</v>
      </c>
      <c r="J1555" s="202"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05">
        <f>IF(ISBLANK(INDEX('Policy Characteristics'!F:F,MATCH($C1555,'Policy Characteristics'!$C:$C,0))),"",INDEX('Policy Characteristics'!F:F,MATCH($C1555,'Policy Characteristics'!$C:$C,0)))</f>
        <v>0</v>
      </c>
      <c r="M1555" s="205">
        <f>IF(ISBLANK(INDEX('Policy Characteristics'!G:G,MATCH($C1555,'Policy Characteristics'!$C:$C,0))),"",INDEX('Policy Characteristics'!G:G,MATCH($C1555,'Policy Characteristics'!$C:$C,0)))</f>
        <v>0.25</v>
      </c>
      <c r="N1555" s="205">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75">
      <c r="A1556" s="76" t="str">
        <f>IF(ISBLANK(INDEX('Policy Characteristics'!A:A,MATCH($C1556,'Policy Characteristics'!$C:$C,0))),"",INDEX('Policy Characteristics'!A:A,MATCH($C1556,'Policy Characteristics'!$C:$C,0)))</f>
        <v>Industry</v>
      </c>
      <c r="B1556" s="200"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13" t="s">
        <v>43</v>
      </c>
      <c r="J1556" s="202"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05">
        <f>IF(ISBLANK(INDEX('Policy Characteristics'!F:F,MATCH($C1556,'Policy Characteristics'!$C:$C,0))),"",INDEX('Policy Characteristics'!F:F,MATCH($C1556,'Policy Characteristics'!$C:$C,0)))</f>
        <v>0</v>
      </c>
      <c r="M1556" s="205">
        <f>IF(ISBLANK(INDEX('Policy Characteristics'!G:G,MATCH($C1556,'Policy Characteristics'!$C:$C,0))),"",INDEX('Policy Characteristics'!G:G,MATCH($C1556,'Policy Characteristics'!$C:$C,0)))</f>
        <v>0.25</v>
      </c>
      <c r="N1556" s="205">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75">
      <c r="A1557" s="76" t="str">
        <f>IF(ISBLANK(INDEX('Policy Characteristics'!A:A,MATCH($C1557,'Policy Characteristics'!$C:$C,0))),"",INDEX('Policy Characteristics'!A:A,MATCH($C1557,'Policy Characteristics'!$C:$C,0)))</f>
        <v>Industry</v>
      </c>
      <c r="B1557" s="200"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13" t="s">
        <v>44</v>
      </c>
      <c r="J1557" s="202"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05">
        <f>IF(ISBLANK(INDEX('Policy Characteristics'!F:F,MATCH($C1557,'Policy Characteristics'!$C:$C,0))),"",INDEX('Policy Characteristics'!F:F,MATCH($C1557,'Policy Characteristics'!$C:$C,0)))</f>
        <v>0</v>
      </c>
      <c r="M1557" s="205">
        <f>IF(ISBLANK(INDEX('Policy Characteristics'!G:G,MATCH($C1557,'Policy Characteristics'!$C:$C,0))),"",INDEX('Policy Characteristics'!G:G,MATCH($C1557,'Policy Characteristics'!$C:$C,0)))</f>
        <v>0.25</v>
      </c>
      <c r="N1557" s="205">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75">
      <c r="A1558" s="76" t="str">
        <f>IF(ISBLANK(INDEX('Policy Characteristics'!A:A,MATCH($C1558,'Policy Characteristics'!$C:$C,0))),"",INDEX('Policy Characteristics'!A:A,MATCH($C1558,'Policy Characteristics'!$C:$C,0)))</f>
        <v>Industry</v>
      </c>
      <c r="B1558" s="200"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13" t="s">
        <v>43</v>
      </c>
      <c r="J1558" s="202"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05">
        <f>IF(ISBLANK(INDEX('Policy Characteristics'!F:F,MATCH($C1558,'Policy Characteristics'!$C:$C,0))),"",INDEX('Policy Characteristics'!F:F,MATCH($C1558,'Policy Characteristics'!$C:$C,0)))</f>
        <v>0</v>
      </c>
      <c r="M1558" s="205">
        <f>IF(ISBLANK(INDEX('Policy Characteristics'!G:G,MATCH($C1558,'Policy Characteristics'!$C:$C,0))),"",INDEX('Policy Characteristics'!G:G,MATCH($C1558,'Policy Characteristics'!$C:$C,0)))</f>
        <v>0.25</v>
      </c>
      <c r="N1558" s="205">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75">
      <c r="A1559" s="76" t="str">
        <f>IF(ISBLANK(INDEX('Policy Characteristics'!A:A,MATCH($C1559,'Policy Characteristics'!$C:$C,0))),"",INDEX('Policy Characteristics'!A:A,MATCH($C1559,'Policy Characteristics'!$C:$C,0)))</f>
        <v>Industry</v>
      </c>
      <c r="B1559" s="200"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13" t="s">
        <v>44</v>
      </c>
      <c r="J1559" s="202"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05">
        <f>IF(ISBLANK(INDEX('Policy Characteristics'!F:F,MATCH($C1559,'Policy Characteristics'!$C:$C,0))),"",INDEX('Policy Characteristics'!F:F,MATCH($C1559,'Policy Characteristics'!$C:$C,0)))</f>
        <v>0</v>
      </c>
      <c r="M1559" s="205">
        <f>IF(ISBLANK(INDEX('Policy Characteristics'!G:G,MATCH($C1559,'Policy Characteristics'!$C:$C,0))),"",INDEX('Policy Characteristics'!G:G,MATCH($C1559,'Policy Characteristics'!$C:$C,0)))</f>
        <v>0.25</v>
      </c>
      <c r="N1559" s="205">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75">
      <c r="A1560" s="76" t="str">
        <f>IF(ISBLANK(INDEX('Policy Characteristics'!A:A,MATCH($C1560,'Policy Characteristics'!$C:$C,0))),"",INDEX('Policy Characteristics'!A:A,MATCH($C1560,'Policy Characteristics'!$C:$C,0)))</f>
        <v>Industry</v>
      </c>
      <c r="B1560" s="200"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13" t="s">
        <v>43</v>
      </c>
      <c r="J1560" s="202"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05">
        <f>IF(ISBLANK(INDEX('Policy Characteristics'!F:F,MATCH($C1560,'Policy Characteristics'!$C:$C,0))),"",INDEX('Policy Characteristics'!F:F,MATCH($C1560,'Policy Characteristics'!$C:$C,0)))</f>
        <v>0</v>
      </c>
      <c r="M1560" s="205">
        <f>IF(ISBLANK(INDEX('Policy Characteristics'!G:G,MATCH($C1560,'Policy Characteristics'!$C:$C,0))),"",INDEX('Policy Characteristics'!G:G,MATCH($C1560,'Policy Characteristics'!$C:$C,0)))</f>
        <v>0.25</v>
      </c>
      <c r="N1560" s="205">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75">
      <c r="A1561" s="76" t="str">
        <f>IF(ISBLANK(INDEX('Policy Characteristics'!A:A,MATCH($C1561,'Policy Characteristics'!$C:$C,0))),"",INDEX('Policy Characteristics'!A:A,MATCH($C1561,'Policy Characteristics'!$C:$C,0)))</f>
        <v>Industry</v>
      </c>
      <c r="B1561" s="200"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13" t="s">
        <v>44</v>
      </c>
      <c r="J1561" s="202"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05">
        <f>IF(ISBLANK(INDEX('Policy Characteristics'!F:F,MATCH($C1561,'Policy Characteristics'!$C:$C,0))),"",INDEX('Policy Characteristics'!F:F,MATCH($C1561,'Policy Characteristics'!$C:$C,0)))</f>
        <v>0</v>
      </c>
      <c r="M1561" s="205">
        <f>IF(ISBLANK(INDEX('Policy Characteristics'!G:G,MATCH($C1561,'Policy Characteristics'!$C:$C,0))),"",INDEX('Policy Characteristics'!G:G,MATCH($C1561,'Policy Characteristics'!$C:$C,0)))</f>
        <v>0.25</v>
      </c>
      <c r="N1561" s="205">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75">
      <c r="A1562" s="76" t="str">
        <f>IF(ISBLANK(INDEX('Policy Characteristics'!A:A,MATCH($C1562,'Policy Characteristics'!$C:$C,0))),"",INDEX('Policy Characteristics'!A:A,MATCH($C1562,'Policy Characteristics'!$C:$C,0)))</f>
        <v>Industry</v>
      </c>
      <c r="B1562" s="200"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13" t="s">
        <v>44</v>
      </c>
      <c r="J1562" s="202"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05">
        <f>IF(ISBLANK(INDEX('Policy Characteristics'!F:F,MATCH($C1562,'Policy Characteristics'!$C:$C,0))),"",INDEX('Policy Characteristics'!F:F,MATCH($C1562,'Policy Characteristics'!$C:$C,0)))</f>
        <v>0</v>
      </c>
      <c r="M1562" s="205">
        <f>IF(ISBLANK(INDEX('Policy Characteristics'!G:G,MATCH($C1562,'Policy Characteristics'!$C:$C,0))),"",INDEX('Policy Characteristics'!G:G,MATCH($C1562,'Policy Characteristics'!$C:$C,0)))</f>
        <v>0.25</v>
      </c>
      <c r="N1562" s="205">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75">
      <c r="A1563" s="76" t="str">
        <f>IF(ISBLANK(INDEX('Policy Characteristics'!A:A,MATCH($C1563,'Policy Characteristics'!$C:$C,0))),"",INDEX('Policy Characteristics'!A:A,MATCH($C1563,'Policy Characteristics'!$C:$C,0)))</f>
        <v>Industry</v>
      </c>
      <c r="B1563" s="200"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13" t="s">
        <v>43</v>
      </c>
      <c r="J1563" s="202"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05">
        <f>IF(ISBLANK(INDEX('Policy Characteristics'!F:F,MATCH($C1563,'Policy Characteristics'!$C:$C,0))),"",INDEX('Policy Characteristics'!F:F,MATCH($C1563,'Policy Characteristics'!$C:$C,0)))</f>
        <v>0</v>
      </c>
      <c r="M1563" s="205">
        <f>IF(ISBLANK(INDEX('Policy Characteristics'!G:G,MATCH($C1563,'Policy Characteristics'!$C:$C,0))),"",INDEX('Policy Characteristics'!G:G,MATCH($C1563,'Policy Characteristics'!$C:$C,0)))</f>
        <v>0.25</v>
      </c>
      <c r="N1563" s="205">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75">
      <c r="A1564" s="76" t="str">
        <f>IF(ISBLANK(INDEX('Policy Characteristics'!A:A,MATCH($C1564,'Policy Characteristics'!$C:$C,0))),"",INDEX('Policy Characteristics'!A:A,MATCH($C1564,'Policy Characteristics'!$C:$C,0)))</f>
        <v>Industry</v>
      </c>
      <c r="B1564" s="200"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13" t="s">
        <v>43</v>
      </c>
      <c r="J1564" s="202"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05">
        <f>IF(ISBLANK(INDEX('Policy Characteristics'!F:F,MATCH($C1564,'Policy Characteristics'!$C:$C,0))),"",INDEX('Policy Characteristics'!F:F,MATCH($C1564,'Policy Characteristics'!$C:$C,0)))</f>
        <v>0</v>
      </c>
      <c r="M1564" s="205">
        <f>IF(ISBLANK(INDEX('Policy Characteristics'!G:G,MATCH($C1564,'Policy Characteristics'!$C:$C,0))),"",INDEX('Policy Characteristics'!G:G,MATCH($C1564,'Policy Characteristics'!$C:$C,0)))</f>
        <v>0.25</v>
      </c>
      <c r="N1564" s="205">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75">
      <c r="A1565" s="76" t="str">
        <f>IF(ISBLANK(INDEX('Policy Characteristics'!A:A,MATCH($C1565,'Policy Characteristics'!$C:$C,0))),"",INDEX('Policy Characteristics'!A:A,MATCH($C1565,'Policy Characteristics'!$C:$C,0)))</f>
        <v>Industry</v>
      </c>
      <c r="B1565" s="200"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13" t="s">
        <v>44</v>
      </c>
      <c r="J1565" s="202"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05">
        <f>IF(ISBLANK(INDEX('Policy Characteristics'!F:F,MATCH($C1565,'Policy Characteristics'!$C:$C,0))),"",INDEX('Policy Characteristics'!F:F,MATCH($C1565,'Policy Characteristics'!$C:$C,0)))</f>
        <v>0</v>
      </c>
      <c r="M1565" s="205">
        <f>IF(ISBLANK(INDEX('Policy Characteristics'!G:G,MATCH($C1565,'Policy Characteristics'!$C:$C,0))),"",INDEX('Policy Characteristics'!G:G,MATCH($C1565,'Policy Characteristics'!$C:$C,0)))</f>
        <v>0.25</v>
      </c>
      <c r="N1565" s="205">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75">
      <c r="A1566" s="76" t="str">
        <f>IF(ISBLANK(INDEX('Policy Characteristics'!A:A,MATCH($C1566,'Policy Characteristics'!$C:$C,0))),"",INDEX('Policy Characteristics'!A:A,MATCH($C1566,'Policy Characteristics'!$C:$C,0)))</f>
        <v>Industry</v>
      </c>
      <c r="B1566" s="200"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13" t="s">
        <v>43</v>
      </c>
      <c r="J1566" s="202"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05">
        <f>IF(ISBLANK(INDEX('Policy Characteristics'!F:F,MATCH($C1566,'Policy Characteristics'!$C:$C,0))),"",INDEX('Policy Characteristics'!F:F,MATCH($C1566,'Policy Characteristics'!$C:$C,0)))</f>
        <v>0</v>
      </c>
      <c r="M1566" s="205">
        <f>IF(ISBLANK(INDEX('Policy Characteristics'!G:G,MATCH($C1566,'Policy Characteristics'!$C:$C,0))),"",INDEX('Policy Characteristics'!G:G,MATCH($C1566,'Policy Characteristics'!$C:$C,0)))</f>
        <v>1</v>
      </c>
      <c r="N1566" s="205">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75">
      <c r="A1567" s="76" t="str">
        <f>IF(ISBLANK(INDEX('Policy Characteristics'!A:A,MATCH($C1567,'Policy Characteristics'!$C:$C,0))),"",INDEX('Policy Characteristics'!A:A,MATCH($C1567,'Policy Characteristics'!$C:$C,0)))</f>
        <v>Industry</v>
      </c>
      <c r="B1567" s="200"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13" t="s">
        <v>43</v>
      </c>
      <c r="J1567" s="202"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05">
        <f>IF(ISBLANK(INDEX('Policy Characteristics'!F:F,MATCH($C1567,'Policy Characteristics'!$C:$C,0))),"",INDEX('Policy Characteristics'!F:F,MATCH($C1567,'Policy Characteristics'!$C:$C,0)))</f>
        <v>0</v>
      </c>
      <c r="M1567" s="205">
        <f>IF(ISBLANK(INDEX('Policy Characteristics'!G:G,MATCH($C1567,'Policy Characteristics'!$C:$C,0))),"",INDEX('Policy Characteristics'!G:G,MATCH($C1567,'Policy Characteristics'!$C:$C,0)))</f>
        <v>1</v>
      </c>
      <c r="N1567" s="205">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75">
      <c r="A1568" s="76" t="str">
        <f>IF(ISBLANK(INDEX('Policy Characteristics'!A:A,MATCH($C1568,'Policy Characteristics'!$C:$C,0))),"",INDEX('Policy Characteristics'!A:A,MATCH($C1568,'Policy Characteristics'!$C:$C,0)))</f>
        <v>Industry</v>
      </c>
      <c r="B1568" s="200"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13" t="s">
        <v>43</v>
      </c>
      <c r="J1568" s="202"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05">
        <f>IF(ISBLANK(INDEX('Policy Characteristics'!F:F,MATCH($C1568,'Policy Characteristics'!$C:$C,0))),"",INDEX('Policy Characteristics'!F:F,MATCH($C1568,'Policy Characteristics'!$C:$C,0)))</f>
        <v>0</v>
      </c>
      <c r="M1568" s="205">
        <f>IF(ISBLANK(INDEX('Policy Characteristics'!G:G,MATCH($C1568,'Policy Characteristics'!$C:$C,0))),"",INDEX('Policy Characteristics'!G:G,MATCH($C1568,'Policy Characteristics'!$C:$C,0)))</f>
        <v>1</v>
      </c>
      <c r="N1568" s="205">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75">
      <c r="A1569" s="76" t="str">
        <f>IF(ISBLANK(INDEX('Policy Characteristics'!A:A,MATCH($C1569,'Policy Characteristics'!$C:$C,0))),"",INDEX('Policy Characteristics'!A:A,MATCH($C1569,'Policy Characteristics'!$C:$C,0)))</f>
        <v>Industry</v>
      </c>
      <c r="B1569" s="200"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13" t="s">
        <v>43</v>
      </c>
      <c r="J1569" s="202"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05">
        <f>IF(ISBLANK(INDEX('Policy Characteristics'!F:F,MATCH($C1569,'Policy Characteristics'!$C:$C,0))),"",INDEX('Policy Characteristics'!F:F,MATCH($C1569,'Policy Characteristics'!$C:$C,0)))</f>
        <v>0</v>
      </c>
      <c r="M1569" s="205">
        <f>IF(ISBLANK(INDEX('Policy Characteristics'!G:G,MATCH($C1569,'Policy Characteristics'!$C:$C,0))),"",INDEX('Policy Characteristics'!G:G,MATCH($C1569,'Policy Characteristics'!$C:$C,0)))</f>
        <v>1</v>
      </c>
      <c r="N1569" s="205">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75">
      <c r="A1570" s="76" t="str">
        <f>IF(ISBLANK(INDEX('Policy Characteristics'!A:A,MATCH($C1570,'Policy Characteristics'!$C:$C,0))),"",INDEX('Policy Characteristics'!A:A,MATCH($C1570,'Policy Characteristics'!$C:$C,0)))</f>
        <v>Industry</v>
      </c>
      <c r="B1570" s="200"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13" t="s">
        <v>43</v>
      </c>
      <c r="J1570" s="202"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05">
        <f>IF(ISBLANK(INDEX('Policy Characteristics'!F:F,MATCH($C1570,'Policy Characteristics'!$C:$C,0))),"",INDEX('Policy Characteristics'!F:F,MATCH($C1570,'Policy Characteristics'!$C:$C,0)))</f>
        <v>0</v>
      </c>
      <c r="M1570" s="205">
        <f>IF(ISBLANK(INDEX('Policy Characteristics'!G:G,MATCH($C1570,'Policy Characteristics'!$C:$C,0))),"",INDEX('Policy Characteristics'!G:G,MATCH($C1570,'Policy Characteristics'!$C:$C,0)))</f>
        <v>1</v>
      </c>
      <c r="N1570" s="205">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75">
      <c r="A1571" s="76" t="str">
        <f>IF(ISBLANK(INDEX('Policy Characteristics'!A:A,MATCH($C1571,'Policy Characteristics'!$C:$C,0))),"",INDEX('Policy Characteristics'!A:A,MATCH($C1571,'Policy Characteristics'!$C:$C,0)))</f>
        <v>Industry</v>
      </c>
      <c r="B1571" s="200"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13" t="s">
        <v>43</v>
      </c>
      <c r="J1571" s="202"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05">
        <f>IF(ISBLANK(INDEX('Policy Characteristics'!F:F,MATCH($C1571,'Policy Characteristics'!$C:$C,0))),"",INDEX('Policy Characteristics'!F:F,MATCH($C1571,'Policy Characteristics'!$C:$C,0)))</f>
        <v>0</v>
      </c>
      <c r="M1571" s="205">
        <f>IF(ISBLANK(INDEX('Policy Characteristics'!G:G,MATCH($C1571,'Policy Characteristics'!$C:$C,0))),"",INDEX('Policy Characteristics'!G:G,MATCH($C1571,'Policy Characteristics'!$C:$C,0)))</f>
        <v>1</v>
      </c>
      <c r="N1571" s="205">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75">
      <c r="A1572" s="76" t="str">
        <f>IF(ISBLANK(INDEX('Policy Characteristics'!A:A,MATCH($C1572,'Policy Characteristics'!$C:$C,0))),"",INDEX('Policy Characteristics'!A:A,MATCH($C1572,'Policy Characteristics'!$C:$C,0)))</f>
        <v>Industry</v>
      </c>
      <c r="B1572" s="200"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13" t="s">
        <v>43</v>
      </c>
      <c r="J1572" s="202"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05">
        <f>IF(ISBLANK(INDEX('Policy Characteristics'!F:F,MATCH($C1572,'Policy Characteristics'!$C:$C,0))),"",INDEX('Policy Characteristics'!F:F,MATCH($C1572,'Policy Characteristics'!$C:$C,0)))</f>
        <v>0</v>
      </c>
      <c r="M1572" s="205">
        <f>IF(ISBLANK(INDEX('Policy Characteristics'!G:G,MATCH($C1572,'Policy Characteristics'!$C:$C,0))),"",INDEX('Policy Characteristics'!G:G,MATCH($C1572,'Policy Characteristics'!$C:$C,0)))</f>
        <v>1</v>
      </c>
      <c r="N1572" s="205">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75">
      <c r="A1573" s="76" t="str">
        <f>IF(ISBLANK(INDEX('Policy Characteristics'!A:A,MATCH($C1573,'Policy Characteristics'!$C:$C,0))),"",INDEX('Policy Characteristics'!A:A,MATCH($C1573,'Policy Characteristics'!$C:$C,0)))</f>
        <v>Industry</v>
      </c>
      <c r="B1573" s="200"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13" t="s">
        <v>43</v>
      </c>
      <c r="J1573" s="202"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05">
        <f>IF(ISBLANK(INDEX('Policy Characteristics'!F:F,MATCH($C1573,'Policy Characteristics'!$C:$C,0))),"",INDEX('Policy Characteristics'!F:F,MATCH($C1573,'Policy Characteristics'!$C:$C,0)))</f>
        <v>0</v>
      </c>
      <c r="M1573" s="205">
        <f>IF(ISBLANK(INDEX('Policy Characteristics'!G:G,MATCH($C1573,'Policy Characteristics'!$C:$C,0))),"",INDEX('Policy Characteristics'!G:G,MATCH($C1573,'Policy Characteristics'!$C:$C,0)))</f>
        <v>1</v>
      </c>
      <c r="N1573" s="205">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75">
      <c r="A1574" s="76" t="str">
        <f>IF(ISBLANK(INDEX('Policy Characteristics'!A:A,MATCH($C1574,'Policy Characteristics'!$C:$C,0))),"",INDEX('Policy Characteristics'!A:A,MATCH($C1574,'Policy Characteristics'!$C:$C,0)))</f>
        <v>Industry</v>
      </c>
      <c r="B1574" s="200"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13" t="s">
        <v>43</v>
      </c>
      <c r="J1574" s="202"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05">
        <f>IF(ISBLANK(INDEX('Policy Characteristics'!F:F,MATCH($C1574,'Policy Characteristics'!$C:$C,0))),"",INDEX('Policy Characteristics'!F:F,MATCH($C1574,'Policy Characteristics'!$C:$C,0)))</f>
        <v>0</v>
      </c>
      <c r="M1574" s="205">
        <f>IF(ISBLANK(INDEX('Policy Characteristics'!G:G,MATCH($C1574,'Policy Characteristics'!$C:$C,0))),"",INDEX('Policy Characteristics'!G:G,MATCH($C1574,'Policy Characteristics'!$C:$C,0)))</f>
        <v>1</v>
      </c>
      <c r="N1574" s="205">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75">
      <c r="A1575" s="76" t="str">
        <f>IF(ISBLANK(INDEX('Policy Characteristics'!A:A,MATCH($C1575,'Policy Characteristics'!$C:$C,0))),"",INDEX('Policy Characteristics'!A:A,MATCH($C1575,'Policy Characteristics'!$C:$C,0)))</f>
        <v>Industry</v>
      </c>
      <c r="B1575" s="200"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13" t="s">
        <v>43</v>
      </c>
      <c r="J1575" s="202"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05">
        <f>IF(ISBLANK(INDEX('Policy Characteristics'!F:F,MATCH($C1575,'Policy Characteristics'!$C:$C,0))),"",INDEX('Policy Characteristics'!F:F,MATCH($C1575,'Policy Characteristics'!$C:$C,0)))</f>
        <v>0</v>
      </c>
      <c r="M1575" s="205">
        <f>IF(ISBLANK(INDEX('Policy Characteristics'!G:G,MATCH($C1575,'Policy Characteristics'!$C:$C,0))),"",INDEX('Policy Characteristics'!G:G,MATCH($C1575,'Policy Characteristics'!$C:$C,0)))</f>
        <v>1</v>
      </c>
      <c r="N1575" s="205">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75">
      <c r="A1576" s="76" t="str">
        <f>IF(ISBLANK(INDEX('Policy Characteristics'!A:A,MATCH($C1576,'Policy Characteristics'!$C:$C,0))),"",INDEX('Policy Characteristics'!A:A,MATCH($C1576,'Policy Characteristics'!$C:$C,0)))</f>
        <v>Industry</v>
      </c>
      <c r="B1576" s="200"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13" t="s">
        <v>43</v>
      </c>
      <c r="J1576" s="202"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05">
        <f>IF(ISBLANK(INDEX('Policy Characteristics'!F:F,MATCH($C1576,'Policy Characteristics'!$C:$C,0))),"",INDEX('Policy Characteristics'!F:F,MATCH($C1576,'Policy Characteristics'!$C:$C,0)))</f>
        <v>0</v>
      </c>
      <c r="M1576" s="205">
        <f>IF(ISBLANK(INDEX('Policy Characteristics'!G:G,MATCH($C1576,'Policy Characteristics'!$C:$C,0))),"",INDEX('Policy Characteristics'!G:G,MATCH($C1576,'Policy Characteristics'!$C:$C,0)))</f>
        <v>1</v>
      </c>
      <c r="N1576" s="205">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75">
      <c r="A1577" s="76" t="str">
        <f>IF(ISBLANK(INDEX('Policy Characteristics'!A:A,MATCH($C1577,'Policy Characteristics'!$C:$C,0))),"",INDEX('Policy Characteristics'!A:A,MATCH($C1577,'Policy Characteristics'!$C:$C,0)))</f>
        <v>Industry</v>
      </c>
      <c r="B1577" s="200" t="str">
        <f>IF(ISBLANK(INDEX('Policy Characteristics'!B:B,MATCH($C1577,'Policy Characteristics'!$C:$C,0))),"",INDEX('Policy Characteristics'!B:B,MATCH($C1577,'Policy Characteristics'!$C:$C,0)))</f>
        <v>N2O Abatement</v>
      </c>
      <c r="C1577" t="s">
        <v>1455</v>
      </c>
      <c r="D1577" s="88"/>
      <c r="E1577" s="88"/>
      <c r="G1577" s="88"/>
      <c r="H1577" s="15">
        <v>1562</v>
      </c>
      <c r="I1577" s="213" t="s">
        <v>43</v>
      </c>
      <c r="J1577" s="202"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05">
        <f>IF(ISBLANK(INDEX('Policy Characteristics'!F:F,MATCH($C1577,'Policy Characteristics'!$C:$C,0))),"",INDEX('Policy Characteristics'!F:F,MATCH($C1577,'Policy Characteristics'!$C:$C,0)))</f>
        <v>0</v>
      </c>
      <c r="M1577" s="205">
        <f>IF(ISBLANK(INDEX('Policy Characteristics'!G:G,MATCH($C1577,'Policy Characteristics'!$C:$C,0))),"",INDEX('Policy Characteristics'!G:G,MATCH($C1577,'Policy Characteristics'!$C:$C,0)))</f>
        <v>1</v>
      </c>
      <c r="N1577" s="205">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75">
      <c r="A1578" s="76" t="str">
        <f>IF(ISBLANK(INDEX('Policy Characteristics'!A:A,MATCH($C1578,'Policy Characteristics'!$C:$C,0))),"",INDEX('Policy Characteristics'!A:A,MATCH($C1578,'Policy Characteristics'!$C:$C,0)))</f>
        <v>Industry</v>
      </c>
      <c r="B1578" s="200" t="str">
        <f>IF(ISBLANK(INDEX('Policy Characteristics'!B:B,MATCH($C1578,'Policy Characteristics'!$C:$C,0))),"",INDEX('Policy Characteristics'!B:B,MATCH($C1578,'Policy Characteristics'!$C:$C,0)))</f>
        <v>Non BAU Increase in Process Emissions</v>
      </c>
      <c r="C1578" t="s">
        <v>1941</v>
      </c>
      <c r="D1578" s="88" t="s">
        <v>2548</v>
      </c>
      <c r="E1578" s="88"/>
      <c r="F1578" s="88" t="s">
        <v>2549</v>
      </c>
      <c r="G1578" s="88"/>
      <c r="H1578" s="15">
        <v>2751</v>
      </c>
      <c r="I1578" s="213" t="s">
        <v>44</v>
      </c>
      <c r="J1578" s="202"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05">
        <f>IF(ISBLANK(INDEX('Policy Characteristics'!F:F,MATCH($C1578,'Policy Characteristics'!$C:$C,0))),"",INDEX('Policy Characteristics'!F:F,MATCH($C1578,'Policy Characteristics'!$C:$C,0)))</f>
        <v>0</v>
      </c>
      <c r="M1578" s="205">
        <f>IF(ISBLANK(INDEX('Policy Characteristics'!G:G,MATCH($C1578,'Policy Characteristics'!$C:$C,0))),"",INDEX('Policy Characteristics'!G:G,MATCH($C1578,'Policy Characteristics'!$C:$C,0)))</f>
        <v>1</v>
      </c>
      <c r="N1578" s="205">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75">
      <c r="A1579" s="76" t="str">
        <f>IF(ISBLANK(INDEX('Policy Characteristics'!A:A,MATCH($C1579,'Policy Characteristics'!$C:$C,0))),"",INDEX('Policy Characteristics'!A:A,MATCH($C1579,'Policy Characteristics'!$C:$C,0)))</f>
        <v>Industry</v>
      </c>
      <c r="B1579" s="200"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2550</v>
      </c>
      <c r="E1579" s="88"/>
      <c r="F1579" s="88" t="s">
        <v>2551</v>
      </c>
      <c r="G1579" s="88"/>
      <c r="H1579" s="15">
        <v>2752</v>
      </c>
      <c r="I1579" s="213" t="s">
        <v>43</v>
      </c>
      <c r="J1579" s="202"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05">
        <f>IF(ISBLANK(INDEX('Policy Characteristics'!F:F,MATCH($C1579,'Policy Characteristics'!$C:$C,0))),"",INDEX('Policy Characteristics'!F:F,MATCH($C1579,'Policy Characteristics'!$C:$C,0)))</f>
        <v>0</v>
      </c>
      <c r="M1579" s="205">
        <f>IF(ISBLANK(INDEX('Policy Characteristics'!G:G,MATCH($C1579,'Policy Characteristics'!$C:$C,0))),"",INDEX('Policy Characteristics'!G:G,MATCH($C1579,'Policy Characteristics'!$C:$C,0)))</f>
        <v>1</v>
      </c>
      <c r="N1579" s="205">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75">
      <c r="A1580" s="76" t="str">
        <f>IF(ISBLANK(INDEX('Policy Characteristics'!A:A,MATCH($C1580,'Policy Characteristics'!$C:$C,0))),"",INDEX('Policy Characteristics'!A:A,MATCH($C1580,'Policy Characteristics'!$C:$C,0)))</f>
        <v>Industry</v>
      </c>
      <c r="B1580" s="200"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2552</v>
      </c>
      <c r="E1580" s="88"/>
      <c r="F1580" s="88" t="s">
        <v>2553</v>
      </c>
      <c r="G1580" s="88"/>
      <c r="H1580" s="15">
        <v>2753</v>
      </c>
      <c r="I1580" s="213" t="s">
        <v>43</v>
      </c>
      <c r="J1580" s="202"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05">
        <f>IF(ISBLANK(INDEX('Policy Characteristics'!F:F,MATCH($C1580,'Policy Characteristics'!$C:$C,0))),"",INDEX('Policy Characteristics'!F:F,MATCH($C1580,'Policy Characteristics'!$C:$C,0)))</f>
        <v>0</v>
      </c>
      <c r="M1580" s="205">
        <f>IF(ISBLANK(INDEX('Policy Characteristics'!G:G,MATCH($C1580,'Policy Characteristics'!$C:$C,0))),"",INDEX('Policy Characteristics'!G:G,MATCH($C1580,'Policy Characteristics'!$C:$C,0)))</f>
        <v>1</v>
      </c>
      <c r="N1580" s="205">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75">
      <c r="A1581" s="76" t="str">
        <f>IF(ISBLANK(INDEX('Policy Characteristics'!A:A,MATCH($C1581,'Policy Characteristics'!$C:$C,0))),"",INDEX('Policy Characteristics'!A:A,MATCH($C1581,'Policy Characteristics'!$C:$C,0)))</f>
        <v>Industry</v>
      </c>
      <c r="B1581" s="200"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2554</v>
      </c>
      <c r="E1581" s="88"/>
      <c r="F1581" s="88" t="s">
        <v>2555</v>
      </c>
      <c r="G1581" s="88"/>
      <c r="H1581" s="15">
        <v>2754</v>
      </c>
      <c r="I1581" s="213" t="s">
        <v>43</v>
      </c>
      <c r="J1581" s="202"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05">
        <f>IF(ISBLANK(INDEX('Policy Characteristics'!F:F,MATCH($C1581,'Policy Characteristics'!$C:$C,0))),"",INDEX('Policy Characteristics'!F:F,MATCH($C1581,'Policy Characteristics'!$C:$C,0)))</f>
        <v>0</v>
      </c>
      <c r="M1581" s="205">
        <f>IF(ISBLANK(INDEX('Policy Characteristics'!G:G,MATCH($C1581,'Policy Characteristics'!$C:$C,0))),"",INDEX('Policy Characteristics'!G:G,MATCH($C1581,'Policy Characteristics'!$C:$C,0)))</f>
        <v>1</v>
      </c>
      <c r="N1581" s="205">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75">
      <c r="A1582" s="76" t="str">
        <f>IF(ISBLANK(INDEX('Policy Characteristics'!A:A,MATCH($C1582,'Policy Characteristics'!$C:$C,0))),"",INDEX('Policy Characteristics'!A:A,MATCH($C1582,'Policy Characteristics'!$C:$C,0)))</f>
        <v>Industry</v>
      </c>
      <c r="B1582" s="200"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2556</v>
      </c>
      <c r="E1582" s="88"/>
      <c r="F1582" s="88" t="s">
        <v>2557</v>
      </c>
      <c r="G1582" s="88"/>
      <c r="H1582" s="15">
        <v>2755</v>
      </c>
      <c r="I1582" s="213" t="s">
        <v>43</v>
      </c>
      <c r="J1582" s="202"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05">
        <f>IF(ISBLANK(INDEX('Policy Characteristics'!F:F,MATCH($C1582,'Policy Characteristics'!$C:$C,0))),"",INDEX('Policy Characteristics'!F:F,MATCH($C1582,'Policy Characteristics'!$C:$C,0)))</f>
        <v>0</v>
      </c>
      <c r="M1582" s="205">
        <f>IF(ISBLANK(INDEX('Policy Characteristics'!G:G,MATCH($C1582,'Policy Characteristics'!$C:$C,0))),"",INDEX('Policy Characteristics'!G:G,MATCH($C1582,'Policy Characteristics'!$C:$C,0)))</f>
        <v>1</v>
      </c>
      <c r="N1582" s="205">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75">
      <c r="A1583" s="76" t="str">
        <f>IF(ISBLANK(INDEX('Policy Characteristics'!A:A,MATCH($C1583,'Policy Characteristics'!$C:$C,0))),"",INDEX('Policy Characteristics'!A:A,MATCH($C1583,'Policy Characteristics'!$C:$C,0)))</f>
        <v>Industry</v>
      </c>
      <c r="B1583" s="200"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2558</v>
      </c>
      <c r="E1583" s="88"/>
      <c r="F1583" s="88" t="s">
        <v>2559</v>
      </c>
      <c r="G1583" s="88"/>
      <c r="H1583" s="15">
        <v>2756</v>
      </c>
      <c r="I1583" s="213" t="s">
        <v>44</v>
      </c>
      <c r="J1583" s="202"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05">
        <f>IF(ISBLANK(INDEX('Policy Characteristics'!F:F,MATCH($C1583,'Policy Characteristics'!$C:$C,0))),"",INDEX('Policy Characteristics'!F:F,MATCH($C1583,'Policy Characteristics'!$C:$C,0)))</f>
        <v>0</v>
      </c>
      <c r="M1583" s="205">
        <f>IF(ISBLANK(INDEX('Policy Characteristics'!G:G,MATCH($C1583,'Policy Characteristics'!$C:$C,0))),"",INDEX('Policy Characteristics'!G:G,MATCH($C1583,'Policy Characteristics'!$C:$C,0)))</f>
        <v>1</v>
      </c>
      <c r="N1583" s="205">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75">
      <c r="A1584" s="76" t="str">
        <f>IF(ISBLANK(INDEX('Policy Characteristics'!A:A,MATCH($C1584,'Policy Characteristics'!$C:$C,0))),"",INDEX('Policy Characteristics'!A:A,MATCH($C1584,'Policy Characteristics'!$C:$C,0)))</f>
        <v>Industry</v>
      </c>
      <c r="B1584" s="200"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2560</v>
      </c>
      <c r="E1584" s="88"/>
      <c r="F1584" s="88" t="s">
        <v>2561</v>
      </c>
      <c r="G1584" s="88"/>
      <c r="H1584" s="15">
        <v>2757</v>
      </c>
      <c r="I1584" s="213" t="s">
        <v>44</v>
      </c>
      <c r="J1584" s="202"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05">
        <f>IF(ISBLANK(INDEX('Policy Characteristics'!F:F,MATCH($C1584,'Policy Characteristics'!$C:$C,0))),"",INDEX('Policy Characteristics'!F:F,MATCH($C1584,'Policy Characteristics'!$C:$C,0)))</f>
        <v>0</v>
      </c>
      <c r="M1584" s="205">
        <f>IF(ISBLANK(INDEX('Policy Characteristics'!G:G,MATCH($C1584,'Policy Characteristics'!$C:$C,0))),"",INDEX('Policy Characteristics'!G:G,MATCH($C1584,'Policy Characteristics'!$C:$C,0)))</f>
        <v>1</v>
      </c>
      <c r="N1584" s="205">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75">
      <c r="A1585" s="76" t="str">
        <f>IF(ISBLANK(INDEX('Policy Characteristics'!A:A,MATCH($C1585,'Policy Characteristics'!$C:$C,0))),"",INDEX('Policy Characteristics'!A:A,MATCH($C1585,'Policy Characteristics'!$C:$C,0)))</f>
        <v>Industry</v>
      </c>
      <c r="B1585" s="200"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2562</v>
      </c>
      <c r="E1585" s="88"/>
      <c r="F1585" s="88" t="s">
        <v>2563</v>
      </c>
      <c r="G1585" s="88"/>
      <c r="H1585" s="15">
        <v>2758</v>
      </c>
      <c r="I1585" s="213" t="s">
        <v>44</v>
      </c>
      <c r="J1585" s="202"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05">
        <f>IF(ISBLANK(INDEX('Policy Characteristics'!F:F,MATCH($C1585,'Policy Characteristics'!$C:$C,0))),"",INDEX('Policy Characteristics'!F:F,MATCH($C1585,'Policy Characteristics'!$C:$C,0)))</f>
        <v>0</v>
      </c>
      <c r="M1585" s="205">
        <f>IF(ISBLANK(INDEX('Policy Characteristics'!G:G,MATCH($C1585,'Policy Characteristics'!$C:$C,0))),"",INDEX('Policy Characteristics'!G:G,MATCH($C1585,'Policy Characteristics'!$C:$C,0)))</f>
        <v>1</v>
      </c>
      <c r="N1585" s="205">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75">
      <c r="A1586" s="76" t="str">
        <f>IF(ISBLANK(INDEX('Policy Characteristics'!A:A,MATCH($C1586,'Policy Characteristics'!$C:$C,0))),"",INDEX('Policy Characteristics'!A:A,MATCH($C1586,'Policy Characteristics'!$C:$C,0)))</f>
        <v>Industry</v>
      </c>
      <c r="B1586" s="200"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2564</v>
      </c>
      <c r="E1586" s="88"/>
      <c r="F1586" s="88" t="s">
        <v>2565</v>
      </c>
      <c r="G1586" s="88"/>
      <c r="H1586" s="15">
        <v>2759</v>
      </c>
      <c r="I1586" s="213" t="s">
        <v>44</v>
      </c>
      <c r="J1586" s="202"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05">
        <f>IF(ISBLANK(INDEX('Policy Characteristics'!F:F,MATCH($C1586,'Policy Characteristics'!$C:$C,0))),"",INDEX('Policy Characteristics'!F:F,MATCH($C1586,'Policy Characteristics'!$C:$C,0)))</f>
        <v>0</v>
      </c>
      <c r="M1586" s="205">
        <f>IF(ISBLANK(INDEX('Policy Characteristics'!G:G,MATCH($C1586,'Policy Characteristics'!$C:$C,0))),"",INDEX('Policy Characteristics'!G:G,MATCH($C1586,'Policy Characteristics'!$C:$C,0)))</f>
        <v>1</v>
      </c>
      <c r="N1586" s="205">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75">
      <c r="A1587" s="76" t="str">
        <f>IF(ISBLANK(INDEX('Policy Characteristics'!A:A,MATCH($C1587,'Policy Characteristics'!$C:$C,0))),"",INDEX('Policy Characteristics'!A:A,MATCH($C1587,'Policy Characteristics'!$C:$C,0)))</f>
        <v>Industry</v>
      </c>
      <c r="B1587" s="200"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2566</v>
      </c>
      <c r="E1587" s="88"/>
      <c r="F1587" s="88" t="s">
        <v>2567</v>
      </c>
      <c r="G1587" s="88"/>
      <c r="H1587" s="15">
        <v>2760</v>
      </c>
      <c r="I1587" s="213" t="s">
        <v>44</v>
      </c>
      <c r="J1587" s="202"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05">
        <f>IF(ISBLANK(INDEX('Policy Characteristics'!F:F,MATCH($C1587,'Policy Characteristics'!$C:$C,0))),"",INDEX('Policy Characteristics'!F:F,MATCH($C1587,'Policy Characteristics'!$C:$C,0)))</f>
        <v>0</v>
      </c>
      <c r="M1587" s="205">
        <f>IF(ISBLANK(INDEX('Policy Characteristics'!G:G,MATCH($C1587,'Policy Characteristics'!$C:$C,0))),"",INDEX('Policy Characteristics'!G:G,MATCH($C1587,'Policy Characteristics'!$C:$C,0)))</f>
        <v>1</v>
      </c>
      <c r="N1587" s="205">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75">
      <c r="A1588" s="76" t="str">
        <f>IF(ISBLANK(INDEX('Policy Characteristics'!A:A,MATCH($C1588,'Policy Characteristics'!$C:$C,0))),"",INDEX('Policy Characteristics'!A:A,MATCH($C1588,'Policy Characteristics'!$C:$C,0)))</f>
        <v>Industry</v>
      </c>
      <c r="B1588" s="200"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2568</v>
      </c>
      <c r="E1588" s="88"/>
      <c r="F1588" s="88" t="s">
        <v>2569</v>
      </c>
      <c r="G1588" s="88"/>
      <c r="H1588" s="15">
        <v>2761</v>
      </c>
      <c r="I1588" s="213" t="s">
        <v>44</v>
      </c>
      <c r="J1588" s="202"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05">
        <f>IF(ISBLANK(INDEX('Policy Characteristics'!F:F,MATCH($C1588,'Policy Characteristics'!$C:$C,0))),"",INDEX('Policy Characteristics'!F:F,MATCH($C1588,'Policy Characteristics'!$C:$C,0)))</f>
        <v>0</v>
      </c>
      <c r="M1588" s="205">
        <f>IF(ISBLANK(INDEX('Policy Characteristics'!G:G,MATCH($C1588,'Policy Characteristics'!$C:$C,0))),"",INDEX('Policy Characteristics'!G:G,MATCH($C1588,'Policy Characteristics'!$C:$C,0)))</f>
        <v>1</v>
      </c>
      <c r="N1588" s="205">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75">
      <c r="A1589" s="76" t="str">
        <f>IF(ISBLANK(INDEX('Policy Characteristics'!A:A,MATCH($C1589,'Policy Characteristics'!$C:$C,0))),"",INDEX('Policy Characteristics'!A:A,MATCH($C1589,'Policy Characteristics'!$C:$C,0)))</f>
        <v>Industry</v>
      </c>
      <c r="B1589" s="200"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2570</v>
      </c>
      <c r="E1589" s="88"/>
      <c r="F1589" s="88" t="s">
        <v>2571</v>
      </c>
      <c r="G1589" s="88"/>
      <c r="H1589" s="15">
        <v>2762</v>
      </c>
      <c r="I1589" s="213" t="s">
        <v>44</v>
      </c>
      <c r="J1589" s="202"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05">
        <f>IF(ISBLANK(INDEX('Policy Characteristics'!F:F,MATCH($C1589,'Policy Characteristics'!$C:$C,0))),"",INDEX('Policy Characteristics'!F:F,MATCH($C1589,'Policy Characteristics'!$C:$C,0)))</f>
        <v>0</v>
      </c>
      <c r="M1589" s="205">
        <f>IF(ISBLANK(INDEX('Policy Characteristics'!G:G,MATCH($C1589,'Policy Characteristics'!$C:$C,0))),"",INDEX('Policy Characteristics'!G:G,MATCH($C1589,'Policy Characteristics'!$C:$C,0)))</f>
        <v>1</v>
      </c>
      <c r="N1589" s="205">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75">
      <c r="A1590" s="76" t="str">
        <f>IF(ISBLANK(INDEX('Policy Characteristics'!A:A,MATCH($C1590,'Policy Characteristics'!$C:$C,0))),"",INDEX('Policy Characteristics'!A:A,MATCH($C1590,'Policy Characteristics'!$C:$C,0)))</f>
        <v>Industry</v>
      </c>
      <c r="B1590" s="200"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2572</v>
      </c>
      <c r="E1590" s="88"/>
      <c r="F1590" s="88" t="s">
        <v>2573</v>
      </c>
      <c r="G1590" s="88"/>
      <c r="H1590" s="15">
        <v>2763</v>
      </c>
      <c r="I1590" s="213" t="s">
        <v>44</v>
      </c>
      <c r="J1590" s="202"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05">
        <f>IF(ISBLANK(INDEX('Policy Characteristics'!F:F,MATCH($C1590,'Policy Characteristics'!$C:$C,0))),"",INDEX('Policy Characteristics'!F:F,MATCH($C1590,'Policy Characteristics'!$C:$C,0)))</f>
        <v>0</v>
      </c>
      <c r="M1590" s="205">
        <f>IF(ISBLANK(INDEX('Policy Characteristics'!G:G,MATCH($C1590,'Policy Characteristics'!$C:$C,0))),"",INDEX('Policy Characteristics'!G:G,MATCH($C1590,'Policy Characteristics'!$C:$C,0)))</f>
        <v>1</v>
      </c>
      <c r="N1590" s="205">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75">
      <c r="A1591" s="76" t="str">
        <f>IF(ISBLANK(INDEX('Policy Characteristics'!A:A,MATCH($C1591,'Policy Characteristics'!$C:$C,0))),"",INDEX('Policy Characteristics'!A:A,MATCH($C1591,'Policy Characteristics'!$C:$C,0)))</f>
        <v>Industry</v>
      </c>
      <c r="B1591" s="200"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2574</v>
      </c>
      <c r="E1591" s="88"/>
      <c r="F1591" s="88" t="s">
        <v>1010</v>
      </c>
      <c r="G1591" s="88"/>
      <c r="H1591" s="15">
        <v>2764</v>
      </c>
      <c r="I1591" s="213" t="s">
        <v>43</v>
      </c>
      <c r="J1591" s="202"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05">
        <f>IF(ISBLANK(INDEX('Policy Characteristics'!F:F,MATCH($C1591,'Policy Characteristics'!$C:$C,0))),"",INDEX('Policy Characteristics'!F:F,MATCH($C1591,'Policy Characteristics'!$C:$C,0)))</f>
        <v>0</v>
      </c>
      <c r="M1591" s="205">
        <f>IF(ISBLANK(INDEX('Policy Characteristics'!G:G,MATCH($C1591,'Policy Characteristics'!$C:$C,0))),"",INDEX('Policy Characteristics'!G:G,MATCH($C1591,'Policy Characteristics'!$C:$C,0)))</f>
        <v>1</v>
      </c>
      <c r="N1591" s="205">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75">
      <c r="A1592" s="76" t="str">
        <f>IF(ISBLANK(INDEX('Policy Characteristics'!A:A,MATCH($C1592,'Policy Characteristics'!$C:$C,0))),"",INDEX('Policy Characteristics'!A:A,MATCH($C1592,'Policy Characteristics'!$C:$C,0)))</f>
        <v>Industry</v>
      </c>
      <c r="B1592" s="200"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2575</v>
      </c>
      <c r="E1592" s="88"/>
      <c r="F1592" s="88" t="s">
        <v>133</v>
      </c>
      <c r="G1592" s="88"/>
      <c r="H1592" s="15">
        <v>2765</v>
      </c>
      <c r="I1592" s="213" t="s">
        <v>43</v>
      </c>
      <c r="J1592" s="202"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05">
        <f>IF(ISBLANK(INDEX('Policy Characteristics'!F:F,MATCH($C1592,'Policy Characteristics'!$C:$C,0))),"",INDEX('Policy Characteristics'!F:F,MATCH($C1592,'Policy Characteristics'!$C:$C,0)))</f>
        <v>0</v>
      </c>
      <c r="M1592" s="205">
        <f>IF(ISBLANK(INDEX('Policy Characteristics'!G:G,MATCH($C1592,'Policy Characteristics'!$C:$C,0))),"",INDEX('Policy Characteristics'!G:G,MATCH($C1592,'Policy Characteristics'!$C:$C,0)))</f>
        <v>1</v>
      </c>
      <c r="N1592" s="205">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75">
      <c r="A1593" s="76" t="str">
        <f>IF(ISBLANK(INDEX('Policy Characteristics'!A:A,MATCH($C1593,'Policy Characteristics'!$C:$C,0))),"",INDEX('Policy Characteristics'!A:A,MATCH($C1593,'Policy Characteristics'!$C:$C,0)))</f>
        <v>Industry</v>
      </c>
      <c r="B1593" s="200"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2576</v>
      </c>
      <c r="E1593" s="88"/>
      <c r="F1593" s="88" t="s">
        <v>2577</v>
      </c>
      <c r="G1593" s="88"/>
      <c r="H1593" s="15">
        <v>2766</v>
      </c>
      <c r="I1593" s="213" t="s">
        <v>44</v>
      </c>
      <c r="J1593" s="202"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05">
        <f>IF(ISBLANK(INDEX('Policy Characteristics'!F:F,MATCH($C1593,'Policy Characteristics'!$C:$C,0))),"",INDEX('Policy Characteristics'!F:F,MATCH($C1593,'Policy Characteristics'!$C:$C,0)))</f>
        <v>0</v>
      </c>
      <c r="M1593" s="205">
        <f>IF(ISBLANK(INDEX('Policy Characteristics'!G:G,MATCH($C1593,'Policy Characteristics'!$C:$C,0))),"",INDEX('Policy Characteristics'!G:G,MATCH($C1593,'Policy Characteristics'!$C:$C,0)))</f>
        <v>1</v>
      </c>
      <c r="N1593" s="205">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75">
      <c r="A1594" s="76" t="str">
        <f>IF(ISBLANK(INDEX('Policy Characteristics'!A:A,MATCH($C1594,'Policy Characteristics'!$C:$C,0))),"",INDEX('Policy Characteristics'!A:A,MATCH($C1594,'Policy Characteristics'!$C:$C,0)))</f>
        <v>Industry</v>
      </c>
      <c r="B1594" s="200"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2578</v>
      </c>
      <c r="E1594" s="88"/>
      <c r="F1594" s="88" t="s">
        <v>2579</v>
      </c>
      <c r="G1594" s="88"/>
      <c r="H1594" s="15">
        <v>2767</v>
      </c>
      <c r="I1594" s="213" t="s">
        <v>44</v>
      </c>
      <c r="J1594" s="202"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05">
        <f>IF(ISBLANK(INDEX('Policy Characteristics'!F:F,MATCH($C1594,'Policy Characteristics'!$C:$C,0))),"",INDEX('Policy Characteristics'!F:F,MATCH($C1594,'Policy Characteristics'!$C:$C,0)))</f>
        <v>0</v>
      </c>
      <c r="M1594" s="205">
        <f>IF(ISBLANK(INDEX('Policy Characteristics'!G:G,MATCH($C1594,'Policy Characteristics'!$C:$C,0))),"",INDEX('Policy Characteristics'!G:G,MATCH($C1594,'Policy Characteristics'!$C:$C,0)))</f>
        <v>1</v>
      </c>
      <c r="N1594" s="205">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75">
      <c r="A1595" s="76" t="str">
        <f>IF(ISBLANK(INDEX('Policy Characteristics'!A:A,MATCH($C1595,'Policy Characteristics'!$C:$C,0))),"",INDEX('Policy Characteristics'!A:A,MATCH($C1595,'Policy Characteristics'!$C:$C,0)))</f>
        <v>Industry</v>
      </c>
      <c r="B1595" s="200"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2580</v>
      </c>
      <c r="E1595" s="88"/>
      <c r="F1595" s="88" t="s">
        <v>2581</v>
      </c>
      <c r="G1595" s="88"/>
      <c r="H1595" s="15">
        <v>2768</v>
      </c>
      <c r="I1595" s="213" t="s">
        <v>44</v>
      </c>
      <c r="J1595" s="202"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05">
        <f>IF(ISBLANK(INDEX('Policy Characteristics'!F:F,MATCH($C1595,'Policy Characteristics'!$C:$C,0))),"",INDEX('Policy Characteristics'!F:F,MATCH($C1595,'Policy Characteristics'!$C:$C,0)))</f>
        <v>0</v>
      </c>
      <c r="M1595" s="205">
        <f>IF(ISBLANK(INDEX('Policy Characteristics'!G:G,MATCH($C1595,'Policy Characteristics'!$C:$C,0))),"",INDEX('Policy Characteristics'!G:G,MATCH($C1595,'Policy Characteristics'!$C:$C,0)))</f>
        <v>1</v>
      </c>
      <c r="N1595" s="205">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75">
      <c r="A1596" s="76" t="str">
        <f>IF(ISBLANK(INDEX('Policy Characteristics'!A:A,MATCH($C1596,'Policy Characteristics'!$C:$C,0))),"",INDEX('Policy Characteristics'!A:A,MATCH($C1596,'Policy Characteristics'!$C:$C,0)))</f>
        <v>Industry</v>
      </c>
      <c r="B1596" s="200"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13" t="s">
        <v>43</v>
      </c>
      <c r="J1596" s="202"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05">
        <f>IF(ISBLANK(INDEX('Policy Characteristics'!F:F,MATCH($C1596,'Policy Characteristics'!$C:$C,0))),"",INDEX('Policy Characteristics'!F:F,MATCH($C1596,'Policy Characteristics'!$C:$C,0)))</f>
        <v>0</v>
      </c>
      <c r="M1596" s="205">
        <f>IF(ISBLANK(INDEX('Policy Characteristics'!G:G,MATCH($C1596,'Policy Characteristics'!$C:$C,0))),"",INDEX('Policy Characteristics'!G:G,MATCH($C1596,'Policy Characteristics'!$C:$C,0)))</f>
        <v>1</v>
      </c>
      <c r="N1596" s="205">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75">
      <c r="A1597" s="76" t="str">
        <f>IF(ISBLANK(INDEX('Policy Characteristics'!A:A,MATCH($C1597,'Policy Characteristics'!$C:$C,0))),"",INDEX('Policy Characteristics'!A:A,MATCH($C1597,'Policy Characteristics'!$C:$C,0)))</f>
        <v>Industry</v>
      </c>
      <c r="B1597" s="200"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13" t="s">
        <v>43</v>
      </c>
      <c r="J1597" s="202"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05">
        <f>IF(ISBLANK(INDEX('Policy Characteristics'!F:F,MATCH($C1597,'Policy Characteristics'!$C:$C,0))),"",INDEX('Policy Characteristics'!F:F,MATCH($C1597,'Policy Characteristics'!$C:$C,0)))</f>
        <v>0</v>
      </c>
      <c r="M1597" s="205">
        <f>IF(ISBLANK(INDEX('Policy Characteristics'!G:G,MATCH($C1597,'Policy Characteristics'!$C:$C,0))),"",INDEX('Policy Characteristics'!G:G,MATCH($C1597,'Policy Characteristics'!$C:$C,0)))</f>
        <v>1</v>
      </c>
      <c r="N1597" s="205">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75">
      <c r="A1598" s="76" t="str">
        <f>IF(ISBLANK(INDEX('Policy Characteristics'!A:A,MATCH($C1598,'Policy Characteristics'!$C:$C,0))),"",INDEX('Policy Characteristics'!A:A,MATCH($C1598,'Policy Characteristics'!$C:$C,0)))</f>
        <v>Industry</v>
      </c>
      <c r="B1598" s="200"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13" t="s">
        <v>43</v>
      </c>
      <c r="J1598" s="202"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05">
        <f>IF(ISBLANK(INDEX('Policy Characteristics'!F:F,MATCH($C1598,'Policy Characteristics'!$C:$C,0))),"",INDEX('Policy Characteristics'!F:F,MATCH($C1598,'Policy Characteristics'!$C:$C,0)))</f>
        <v>0</v>
      </c>
      <c r="M1598" s="205">
        <f>IF(ISBLANK(INDEX('Policy Characteristics'!G:G,MATCH($C1598,'Policy Characteristics'!$C:$C,0))),"",INDEX('Policy Characteristics'!G:G,MATCH($C1598,'Policy Characteristics'!$C:$C,0)))</f>
        <v>1</v>
      </c>
      <c r="N1598" s="205">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75">
      <c r="A1599" s="76" t="str">
        <f>IF(ISBLANK(INDEX('Policy Characteristics'!A:A,MATCH($C1599,'Policy Characteristics'!$C:$C,0))),"",INDEX('Policy Characteristics'!A:A,MATCH($C1599,'Policy Characteristics'!$C:$C,0)))</f>
        <v>Industry</v>
      </c>
      <c r="B1599" s="200"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13" t="s">
        <v>43</v>
      </c>
      <c r="J1599" s="202"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05">
        <f>IF(ISBLANK(INDEX('Policy Characteristics'!F:F,MATCH($C1599,'Policy Characteristics'!$C:$C,0))),"",INDEX('Policy Characteristics'!F:F,MATCH($C1599,'Policy Characteristics'!$C:$C,0)))</f>
        <v>0</v>
      </c>
      <c r="M1599" s="205">
        <f>IF(ISBLANK(INDEX('Policy Characteristics'!G:G,MATCH($C1599,'Policy Characteristics'!$C:$C,0))),"",INDEX('Policy Characteristics'!G:G,MATCH($C1599,'Policy Characteristics'!$C:$C,0)))</f>
        <v>1</v>
      </c>
      <c r="N1599" s="205">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75">
      <c r="A1600" s="76" t="str">
        <f>IF(ISBLANK(INDEX('Policy Characteristics'!A:A,MATCH($C1600,'Policy Characteristics'!$C:$C,0))),"",INDEX('Policy Characteristics'!A:A,MATCH($C1600,'Policy Characteristics'!$C:$C,0)))</f>
        <v>Industry</v>
      </c>
      <c r="B1600" s="200"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13" t="s">
        <v>43</v>
      </c>
      <c r="J1600" s="202"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05">
        <f>IF(ISBLANK(INDEX('Policy Characteristics'!F:F,MATCH($C1600,'Policy Characteristics'!$C:$C,0))),"",INDEX('Policy Characteristics'!F:F,MATCH($C1600,'Policy Characteristics'!$C:$C,0)))</f>
        <v>0</v>
      </c>
      <c r="M1600" s="205">
        <f>IF(ISBLANK(INDEX('Policy Characteristics'!G:G,MATCH($C1600,'Policy Characteristics'!$C:$C,0))),"",INDEX('Policy Characteristics'!G:G,MATCH($C1600,'Policy Characteristics'!$C:$C,0)))</f>
        <v>1</v>
      </c>
      <c r="N1600" s="205">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75">
      <c r="A1601" s="76" t="str">
        <f>IF(ISBLANK(INDEX('Policy Characteristics'!A:A,MATCH($C1601,'Policy Characteristics'!$C:$C,0))),"",INDEX('Policy Characteristics'!A:A,MATCH($C1601,'Policy Characteristics'!$C:$C,0)))</f>
        <v>Industry</v>
      </c>
      <c r="B1601" s="200"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01" t="s">
        <v>44</v>
      </c>
      <c r="J1601" s="202"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05">
        <f>IF(ISBLANK(INDEX('Policy Characteristics'!F:F,MATCH($C1601,'Policy Characteristics'!$C:$C,0))),"",INDEX('Policy Characteristics'!F:F,MATCH($C1601,'Policy Characteristics'!$C:$C,0)))</f>
        <v>0</v>
      </c>
      <c r="M1601" s="205">
        <f>IF(ISBLANK(INDEX('Policy Characteristics'!G:G,MATCH($C1601,'Policy Characteristics'!$C:$C,0))),"",INDEX('Policy Characteristics'!G:G,MATCH($C1601,'Policy Characteristics'!$C:$C,0)))</f>
        <v>1</v>
      </c>
      <c r="N1601" s="205">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75">
      <c r="A1602" s="76" t="str">
        <f>IF(ISBLANK(INDEX('Policy Characteristics'!A:A,MATCH($C1602,'Policy Characteristics'!$C:$C,0))),"",INDEX('Policy Characteristics'!A:A,MATCH($C1602,'Policy Characteristics'!$C:$C,0)))</f>
        <v>Industry</v>
      </c>
      <c r="B1602" s="200"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13" t="s">
        <v>43</v>
      </c>
      <c r="J1602" s="202"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05">
        <f>IF(ISBLANK(INDEX('Policy Characteristics'!F:F,MATCH($C1602,'Policy Characteristics'!$C:$C,0))),"",INDEX('Policy Characteristics'!F:F,MATCH($C1602,'Policy Characteristics'!$C:$C,0)))</f>
        <v>0</v>
      </c>
      <c r="M1602" s="205">
        <f>IF(ISBLANK(INDEX('Policy Characteristics'!G:G,MATCH($C1602,'Policy Characteristics'!$C:$C,0))),"",INDEX('Policy Characteristics'!G:G,MATCH($C1602,'Policy Characteristics'!$C:$C,0)))</f>
        <v>1</v>
      </c>
      <c r="N1602" s="205">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75">
      <c r="A1603" s="76" t="str">
        <f>IF(ISBLANK(INDEX('Policy Characteristics'!A:A,MATCH($C1603,'Policy Characteristics'!$C:$C,0))),"",INDEX('Policy Characteristics'!A:A,MATCH($C1603,'Policy Characteristics'!$C:$C,0)))</f>
        <v>Industry</v>
      </c>
      <c r="B1603" s="200"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13" t="s">
        <v>43</v>
      </c>
      <c r="J1603" s="202"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05">
        <f>IF(ISBLANK(INDEX('Policy Characteristics'!F:F,MATCH($C1603,'Policy Characteristics'!$C:$C,0))),"",INDEX('Policy Characteristics'!F:F,MATCH($C1603,'Policy Characteristics'!$C:$C,0)))</f>
        <v>0</v>
      </c>
      <c r="M1603" s="205">
        <f>IF(ISBLANK(INDEX('Policy Characteristics'!G:G,MATCH($C1603,'Policy Characteristics'!$C:$C,0))),"",INDEX('Policy Characteristics'!G:G,MATCH($C1603,'Policy Characteristics'!$C:$C,0)))</f>
        <v>1</v>
      </c>
      <c r="N1603" s="205">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75">
      <c r="A1604" s="76" t="str">
        <f>IF(ISBLANK(INDEX('Policy Characteristics'!A:A,MATCH($C1604,'Policy Characteristics'!$C:$C,0))),"",INDEX('Policy Characteristics'!A:A,MATCH($C1604,'Policy Characteristics'!$C:$C,0)))</f>
        <v>Industry</v>
      </c>
      <c r="B1604" s="200"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13" t="s">
        <v>43</v>
      </c>
      <c r="J1604" s="202"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05">
        <f>IF(ISBLANK(INDEX('Policy Characteristics'!F:F,MATCH($C1604,'Policy Characteristics'!$C:$C,0))),"",INDEX('Policy Characteristics'!F:F,MATCH($C1604,'Policy Characteristics'!$C:$C,0)))</f>
        <v>0</v>
      </c>
      <c r="M1604" s="205">
        <f>IF(ISBLANK(INDEX('Policy Characteristics'!G:G,MATCH($C1604,'Policy Characteristics'!$C:$C,0))),"",INDEX('Policy Characteristics'!G:G,MATCH($C1604,'Policy Characteristics'!$C:$C,0)))</f>
        <v>1</v>
      </c>
      <c r="N1604" s="205">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that exports represent 0% of the state's production.//**Crude oil:** The model assumes that exports represent 94.37% of the state's production.//**Heavy fuel oil:** The model assumes that exports represent 123.42% of the state's production.//**Jet fuel or kerosene:** The model assumes that exports represent 91.73% of the state's production.//**LPG propane or butane:** The model assumes that exports represent 94.19% of the state's production.//**Natural gas:** The model assumes that exports represent 42.97% of the state's production.//**Petroleum diesel:** The model assumes that exports represent 92.05% of the state's production.//**Petroleum gasoline:** The model assumes that exports represent 88.51% of the state's production.</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75">
      <c r="A1605" s="76" t="str">
        <f>IF(ISBLANK(INDEX('Policy Characteristics'!A:A,MATCH($C1605,'Policy Characteristics'!$C:$C,0))),"",INDEX('Policy Characteristics'!A:A,MATCH($C1605,'Policy Characteristics'!$C:$C,0)))</f>
        <v>Agriculture, Land Use, and Forestry</v>
      </c>
      <c r="B1605" s="200"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13" t="s">
        <v>43</v>
      </c>
      <c r="J1605" s="202"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05">
        <f>IF(ISBLANK(INDEX('Policy Characteristics'!F:F,MATCH($C1605,'Policy Characteristics'!$C:$C,0))),"",INDEX('Policy Characteristics'!F:F,MATCH($C1605,'Policy Characteristics'!$C:$C,0)))</f>
        <v>0</v>
      </c>
      <c r="M1605" s="205">
        <f>IF(ISBLANK(INDEX('Policy Characteristics'!G:G,MATCH($C1605,'Policy Characteristics'!$C:$C,0))),"",INDEX('Policy Characteristics'!G:G,MATCH($C1605,'Policy Characteristics'!$C:$C,0)))</f>
        <v>1</v>
      </c>
      <c r="N1605" s="205">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179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75">
      <c r="A1606" s="76" t="str">
        <f>IF(ISBLANK(INDEX('Policy Characteristics'!A:A,MATCH($C1606,'Policy Characteristics'!$C:$C,0))),"",INDEX('Policy Characteristics'!A:A,MATCH($C1606,'Policy Characteristics'!$C:$C,0)))</f>
        <v>Agriculture, Land Use, and Forestry</v>
      </c>
      <c r="B1606" s="200" t="str">
        <f>IF(ISBLANK(INDEX('Policy Characteristics'!B:B,MATCH($C1606,'Policy Characteristics'!$C:$C,0))),"",INDEX('Policy Characteristics'!B:B,MATCH($C1606,'Policy Characteristics'!$C:$C,0)))</f>
        <v>Avoid Deforestation</v>
      </c>
      <c r="C1606" t="s">
        <v>435</v>
      </c>
      <c r="D1606" s="88"/>
      <c r="E1606" s="88"/>
      <c r="F1606" s="88"/>
      <c r="G1606" s="88"/>
      <c r="H1606" s="15">
        <v>705</v>
      </c>
      <c r="I1606" s="201" t="s">
        <v>44</v>
      </c>
      <c r="J1606" s="202"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05">
        <f>IF(ISBLANK(INDEX('Policy Characteristics'!F:F,MATCH($C1606,'Policy Characteristics'!$C:$C,0))),"",INDEX('Policy Characteristics'!F:F,MATCH($C1606,'Policy Characteristics'!$C:$C,0)))</f>
        <v>0</v>
      </c>
      <c r="M1606" s="205">
        <f>IF(ISBLANK(INDEX('Policy Characteristics'!G:G,MATCH($C1606,'Policy Characteristics'!$C:$C,0))),"",INDEX('Policy Characteristics'!G:G,MATCH($C1606,'Policy Characteristics'!$C:$C,0)))</f>
        <v>1</v>
      </c>
      <c r="N1606" s="205">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75">
      <c r="A1607" s="76" t="str">
        <f>IF(ISBLANK(INDEX('Policy Characteristics'!A:A,MATCH($C1607,'Policy Characteristics'!$C:$C,0))),"",INDEX('Policy Characteristics'!A:A,MATCH($C1607,'Policy Characteristics'!$C:$C,0)))</f>
        <v>Agriculture, Land Use, and Forestry</v>
      </c>
      <c r="B1607" s="200"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01" t="s">
        <v>43</v>
      </c>
      <c r="J1607" s="202"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05">
        <f>IF(ISBLANK(INDEX('Policy Characteristics'!F:F,MATCH($C1607,'Policy Characteristics'!$C:$C,0))),"",INDEX('Policy Characteristics'!F:F,MATCH($C1607,'Policy Characteristics'!$C:$C,0)))</f>
        <v>0</v>
      </c>
      <c r="M1607" s="205">
        <f>IF(ISBLANK(INDEX('Policy Characteristics'!G:G,MATCH($C1607,'Policy Characteristics'!$C:$C,0))),"",INDEX('Policy Characteristics'!G:G,MATCH($C1607,'Policy Characteristics'!$C:$C,0)))</f>
        <v>1</v>
      </c>
      <c r="N1607" s="205">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75">
      <c r="A1608" s="76" t="str">
        <f>IF(ISBLANK(INDEX('Policy Characteristics'!A:A,MATCH($C1608,'Policy Characteristics'!$C:$C,0))),"",INDEX('Policy Characteristics'!A:A,MATCH($C1608,'Policy Characteristics'!$C:$C,0)))</f>
        <v>Agriculture, Land Use, and Forestry</v>
      </c>
      <c r="B1608" s="200" t="str">
        <f>IF(ISBLANK(INDEX('Policy Characteristics'!B:B,MATCH($C1608,'Policy Characteristics'!$C:$C,0))),"",INDEX('Policy Characteristics'!B:B,MATCH($C1608,'Policy Characteristics'!$C:$C,0)))</f>
        <v>Forest Set-Asides</v>
      </c>
      <c r="C1608" t="s">
        <v>429</v>
      </c>
      <c r="D1608" s="88"/>
      <c r="E1608" s="88"/>
      <c r="F1608" s="88"/>
      <c r="G1608" s="88"/>
      <c r="H1608" s="15">
        <v>61</v>
      </c>
      <c r="I1608" s="213" t="s">
        <v>44</v>
      </c>
      <c r="J1608" s="202"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05">
        <f>IF(ISBLANK(INDEX('Policy Characteristics'!F:F,MATCH($C1608,'Policy Characteristics'!$C:$C,0))),"",INDEX('Policy Characteristics'!F:F,MATCH($C1608,'Policy Characteristics'!$C:$C,0)))</f>
        <v>0</v>
      </c>
      <c r="M1608" s="205">
        <f>IF(ISBLANK(INDEX('Policy Characteristics'!G:G,MATCH($C1608,'Policy Characteristics'!$C:$C,0))),"",INDEX('Policy Characteristics'!G:G,MATCH($C1608,'Policy Characteristics'!$C:$C,0)))</f>
        <v>1</v>
      </c>
      <c r="N1608" s="205">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75">
      <c r="A1609" s="76" t="str">
        <f>IF(ISBLANK(INDEX('Policy Characteristics'!A:A,MATCH($C1609,'Policy Characteristics'!$C:$C,0))),"",INDEX('Policy Characteristics'!A:A,MATCH($C1609,'Policy Characteristics'!$C:$C,0)))</f>
        <v>Agriculture, Land Use, and Forestry</v>
      </c>
      <c r="B1609" s="200"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13" t="s">
        <v>43</v>
      </c>
      <c r="J1609" s="202"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05">
        <f>IF(ISBLANK(INDEX('Policy Characteristics'!F:F,MATCH($C1609,'Policy Characteristics'!$C:$C,0))),"",INDEX('Policy Characteristics'!F:F,MATCH($C1609,'Policy Characteristics'!$C:$C,0)))</f>
        <v>0</v>
      </c>
      <c r="M1609" s="205">
        <f>IF(ISBLANK(INDEX('Policy Characteristics'!G:G,MATCH($C1609,'Policy Characteristics'!$C:$C,0))),"",INDEX('Policy Characteristics'!G:G,MATCH($C1609,'Policy Characteristics'!$C:$C,0)))</f>
        <v>1</v>
      </c>
      <c r="N1609" s="205">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75">
      <c r="A1610" s="76" t="str">
        <f>IF(ISBLANK(INDEX('Policy Characteristics'!A:A,MATCH($C1610,'Policy Characteristics'!$C:$C,0))),"",INDEX('Policy Characteristics'!A:A,MATCH($C1610,'Policy Characteristics'!$C:$C,0)))</f>
        <v>Agriculture, Land Use, and Forestry</v>
      </c>
      <c r="B1610" s="200" t="str">
        <f>IF(ISBLANK(INDEX('Policy Characteristics'!B:B,MATCH($C1610,'Policy Characteristics'!$C:$C,0))),"",INDEX('Policy Characteristics'!B:B,MATCH($C1610,'Policy Characteristics'!$C:$C,0)))</f>
        <v>Improved Soil Measures</v>
      </c>
      <c r="C1610" t="s">
        <v>1535</v>
      </c>
      <c r="D1610" s="88"/>
      <c r="E1610" s="88"/>
      <c r="F1610" s="88"/>
      <c r="G1610" s="88"/>
      <c r="H1610" s="15">
        <v>1654</v>
      </c>
      <c r="I1610" s="213" t="s">
        <v>44</v>
      </c>
      <c r="J1610" s="202"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05">
        <f>IF(ISBLANK(INDEX('Policy Characteristics'!F:F,MATCH($C1610,'Policy Characteristics'!$C:$C,0))),"",INDEX('Policy Characteristics'!F:F,MATCH($C1610,'Policy Characteristics'!$C:$C,0)))</f>
        <v>0</v>
      </c>
      <c r="M1610" s="205">
        <f>IF(ISBLANK(INDEX('Policy Characteristics'!G:G,MATCH($C1610,'Policy Characteristics'!$C:$C,0))),"",INDEX('Policy Characteristics'!G:G,MATCH($C1610,'Policy Characteristics'!$C:$C,0)))</f>
        <v>1</v>
      </c>
      <c r="N1610" s="205">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75">
      <c r="A1611" s="76" t="str">
        <f>IF(ISBLANK(INDEX('Policy Characteristics'!A:A,MATCH($C1611,'Policy Characteristics'!$C:$C,0))),"",INDEX('Policy Characteristics'!A:A,MATCH($C1611,'Policy Characteristics'!$C:$C,0)))</f>
        <v>Agriculture, Land Use, and Forestry</v>
      </c>
      <c r="B1611" s="200"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13" t="s">
        <v>43</v>
      </c>
      <c r="J1611" s="202"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05">
        <f>IF(ISBLANK(INDEX('Policy Characteristics'!F:F,MATCH($C1611,'Policy Characteristics'!$C:$C,0))),"",INDEX('Policy Characteristics'!F:F,MATCH($C1611,'Policy Characteristics'!$C:$C,0)))</f>
        <v>0</v>
      </c>
      <c r="M1611" s="205">
        <f>IF(ISBLANK(INDEX('Policy Characteristics'!G:G,MATCH($C1611,'Policy Characteristics'!$C:$C,0))),"",INDEX('Policy Characteristics'!G:G,MATCH($C1611,'Policy Characteristics'!$C:$C,0)))</f>
        <v>1</v>
      </c>
      <c r="N1611" s="205">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75">
      <c r="A1612" s="76" t="str">
        <f>IF(ISBLANK(INDEX('Policy Characteristics'!A:A,MATCH($C1612,'Policy Characteristics'!$C:$C,0))),"",INDEX('Policy Characteristics'!A:A,MATCH($C1612,'Policy Characteristics'!$C:$C,0)))</f>
        <v>Agriculture, Land Use, and Forestry</v>
      </c>
      <c r="B1612" s="200" t="str">
        <f>IF(ISBLANK(INDEX('Policy Characteristics'!B:B,MATCH($C1612,'Policy Characteristics'!$C:$C,0))),"",INDEX('Policy Characteristics'!B:B,MATCH($C1612,'Policy Characteristics'!$C:$C,0)))</f>
        <v>Livestock Measures</v>
      </c>
      <c r="C1612" t="s">
        <v>1043</v>
      </c>
      <c r="D1612" s="88"/>
      <c r="E1612" s="88"/>
      <c r="F1612" s="88"/>
      <c r="G1612" s="88"/>
      <c r="H1612" s="15">
        <v>64</v>
      </c>
      <c r="I1612" s="213" t="s">
        <v>43</v>
      </c>
      <c r="J1612" s="202"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05">
        <f>IF(ISBLANK(INDEX('Policy Characteristics'!F:F,MATCH($C1612,'Policy Characteristics'!$C:$C,0))),"",INDEX('Policy Characteristics'!F:F,MATCH($C1612,'Policy Characteristics'!$C:$C,0)))</f>
        <v>0</v>
      </c>
      <c r="M1612" s="205">
        <f>IF(ISBLANK(INDEX('Policy Characteristics'!G:G,MATCH($C1612,'Policy Characteristics'!$C:$C,0))),"",INDEX('Policy Characteristics'!G:G,MATCH($C1612,'Policy Characteristics'!$C:$C,0)))</f>
        <v>1</v>
      </c>
      <c r="N1612" s="205">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75">
      <c r="A1613" s="76" t="str">
        <f>IF(ISBLANK(INDEX('Policy Characteristics'!A:A,MATCH($C1613,'Policy Characteristics'!$C:$C,0))),"",INDEX('Policy Characteristics'!A:A,MATCH($C1613,'Policy Characteristics'!$C:$C,0)))</f>
        <v>Agriculture, Land Use, and Forestry</v>
      </c>
      <c r="B1613" s="200" t="str">
        <f>IF(ISBLANK(INDEX('Policy Characteristics'!B:B,MATCH($C1613,'Policy Characteristics'!$C:$C,0))),"",INDEX('Policy Characteristics'!B:B,MATCH($C1613,'Policy Characteristics'!$C:$C,0)))</f>
        <v>Wetland Restoration</v>
      </c>
      <c r="C1613" t="s">
        <v>431</v>
      </c>
      <c r="D1613" s="88"/>
      <c r="E1613" s="88"/>
      <c r="F1613" s="88"/>
      <c r="G1613" s="88"/>
      <c r="H1613" s="15">
        <v>178</v>
      </c>
      <c r="I1613" s="213" t="s">
        <v>43</v>
      </c>
      <c r="J1613" s="202"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05">
        <f>IF(ISBLANK(INDEX('Policy Characteristics'!F:F,MATCH($C1613,'Policy Characteristics'!$C:$C,0))),"",INDEX('Policy Characteristics'!F:F,MATCH($C1613,'Policy Characteristics'!$C:$C,0)))</f>
        <v>0</v>
      </c>
      <c r="M1613" s="205">
        <f>IF(ISBLANK(INDEX('Policy Characteristics'!G:G,MATCH($C1613,'Policy Characteristics'!$C:$C,0))),"",INDEX('Policy Characteristics'!G:G,MATCH($C1613,'Policy Characteristics'!$C:$C,0)))</f>
        <v>1</v>
      </c>
      <c r="N1613" s="205">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75">
      <c r="A1614" s="76" t="str">
        <f>IF(ISBLANK(INDEX('Policy Characteristics'!A:A,MATCH($C1614,'Policy Characteristics'!$C:$C,0))),"",INDEX('Policy Characteristics'!A:A,MATCH($C1614,'Policy Characteristics'!$C:$C,0)))</f>
        <v>Agriculture, Land Use, and Forestry</v>
      </c>
      <c r="B1614" s="200"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13" t="s">
        <v>43</v>
      </c>
      <c r="J1614" s="202"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05">
        <f>IF(ISBLANK(INDEX('Policy Characteristics'!F:F,MATCH($C1614,'Policy Characteristics'!$C:$C,0))),"",INDEX('Policy Characteristics'!F:F,MATCH($C1614,'Policy Characteristics'!$C:$C,0)))</f>
        <v>0</v>
      </c>
      <c r="M1614" s="205">
        <f>IF(ISBLANK(INDEX('Policy Characteristics'!G:G,MATCH($C1614,'Policy Characteristics'!$C:$C,0))),"",INDEX('Policy Characteristics'!G:G,MATCH($C1614,'Policy Characteristics'!$C:$C,0)))</f>
        <v>1</v>
      </c>
      <c r="N1614" s="205">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75">
      <c r="A1615" s="76" t="str">
        <f>IF(ISBLANK(INDEX('Policy Characteristics'!A:A,MATCH($C1615,'Policy Characteristics'!$C:$C,0))),"",INDEX('Policy Characteristics'!A:A,MATCH($C1615,'Policy Characteristics'!$C:$C,0)))</f>
        <v>District Heat and Hydrogen</v>
      </c>
      <c r="B1615" s="200"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01" t="s">
        <v>43</v>
      </c>
      <c r="J1615" s="202"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05">
        <f>IF(ISBLANK(INDEX('Policy Characteristics'!F:F,MATCH($C1615,'Policy Characteristics'!$C:$C,0))),"",INDEX('Policy Characteristics'!F:F,MATCH($C1615,'Policy Characteristics'!$C:$C,0)))</f>
        <v>0</v>
      </c>
      <c r="M1615" s="205">
        <f>IF(ISBLANK(INDEX('Policy Characteristics'!G:G,MATCH($C1615,'Policy Characteristics'!$C:$C,0))),"",INDEX('Policy Characteristics'!G:G,MATCH($C1615,'Policy Characteristics'!$C:$C,0)))</f>
        <v>1</v>
      </c>
      <c r="N1615" s="205">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75">
      <c r="A1616" s="76" t="str">
        <f>IF(ISBLANK(INDEX('Policy Characteristics'!A:A,MATCH($C1616,'Policy Characteristics'!$C:$C,0))),"",INDEX('Policy Characteristics'!A:A,MATCH($C1616,'Policy Characteristics'!$C:$C,0)))</f>
        <v>District Heat and Hydrogen</v>
      </c>
      <c r="B1616" s="200"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01" t="s">
        <v>43</v>
      </c>
      <c r="J1616" s="202"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05">
        <f>IF(ISBLANK(INDEX('Policy Characteristics'!F:F,MATCH($C1616,'Policy Characteristics'!$C:$C,0))),"",INDEX('Policy Characteristics'!F:F,MATCH($C1616,'Policy Characteristics'!$C:$C,0)))</f>
        <v>0</v>
      </c>
      <c r="M1616" s="205">
        <f>IF(ISBLANK(INDEX('Policy Characteristics'!G:G,MATCH($C1616,'Policy Characteristics'!$C:$C,0))),"",INDEX('Policy Characteristics'!G:G,MATCH($C1616,'Policy Characteristics'!$C:$C,0)))</f>
        <v>1</v>
      </c>
      <c r="N1616" s="205">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75">
      <c r="A1617" s="76" t="str">
        <f>IF(ISBLANK(INDEX('Policy Characteristics'!A:A,MATCH($C1617,'Policy Characteristics'!$C:$C,0))),"",INDEX('Policy Characteristics'!A:A,MATCH($C1617,'Policy Characteristics'!$C:$C,0)))</f>
        <v>District Heat and Hydrogen</v>
      </c>
      <c r="B1617" s="200"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01" t="s">
        <v>43</v>
      </c>
      <c r="J1617" s="202"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05">
        <f>IF(ISBLANK(INDEX('Policy Characteristics'!F:F,MATCH($C1617,'Policy Characteristics'!$C:$C,0))),"",INDEX('Policy Characteristics'!F:F,MATCH($C1617,'Policy Characteristics'!$C:$C,0)))</f>
        <v>0</v>
      </c>
      <c r="M1617" s="205">
        <f>IF(ISBLANK(INDEX('Policy Characteristics'!G:G,MATCH($C1617,'Policy Characteristics'!$C:$C,0))),"",INDEX('Policy Characteristics'!G:G,MATCH($C1617,'Policy Characteristics'!$C:$C,0)))</f>
        <v>1</v>
      </c>
      <c r="N1617" s="205">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75">
      <c r="A1618" s="76" t="str">
        <f>IF(ISBLANK(INDEX('Policy Characteristics'!A:A,MATCH($C1618,'Policy Characteristics'!$C:$C,0))),"",INDEX('Policy Characteristics'!A:A,MATCH($C1618,'Policy Characteristics'!$C:$C,0)))</f>
        <v>District Heat and Hydrogen</v>
      </c>
      <c r="B1618" s="200" t="str">
        <f>IF(ISBLANK(INDEX('Policy Characteristics'!B:B,MATCH($C1618,'Policy Characteristics'!$C:$C,0))),"",INDEX('Policy Characteristics'!B:B,MATCH($C1618,'Policy Characteristics'!$C:$C,0)))</f>
        <v>Non BAU Hydrogen Production Shifting</v>
      </c>
      <c r="C1618" t="s">
        <v>1942</v>
      </c>
      <c r="D1618" s="78"/>
      <c r="E1618" s="78"/>
      <c r="F1618" s="78"/>
      <c r="G1618" s="78"/>
      <c r="H1618" s="15">
        <v>2722</v>
      </c>
      <c r="I1618" s="201" t="s">
        <v>43</v>
      </c>
      <c r="J1618" s="202"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05">
        <f>IF(ISBLANK(INDEX('Policy Characteristics'!F:F,MATCH($C1618,'Policy Characteristics'!$C:$C,0))),"",INDEX('Policy Characteristics'!F:F,MATCH($C1618,'Policy Characteristics'!$C:$C,0)))</f>
        <v>0</v>
      </c>
      <c r="M1618" s="205">
        <f>IF(ISBLANK(INDEX('Policy Characteristics'!G:G,MATCH($C1618,'Policy Characteristics'!$C:$C,0))),"",INDEX('Policy Characteristics'!G:G,MATCH($C1618,'Policy Characteristics'!$C:$C,0)))</f>
        <v>1</v>
      </c>
      <c r="N1618" s="205">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This lever changes the direction of the “Shift Hydrogen Production Pathways” lever. By default, the “Shift Hydrogen Production Pathways” lever causes a percentage of merchant hydrogen (i.e. hydrogen produced for sale, not hydrogen produced and consumed on-site within a facility) to be produced via electrolysis rather than via other production pathways. If the “Non-BAU Hydrogen Production Pathways lever is enabled, it causes hydrogen production pathway shifting to work in the opposite direction, shifting hydrogen production to steam methane reforming. // **Guidance for setting values:** As of 2025,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75">
      <c r="A1619" s="76" t="str">
        <f>IF(ISBLANK(INDEX('Policy Characteristics'!A:A,MATCH($C1619,'Policy Characteristics'!$C:$C,0))),"",INDEX('Policy Characteristics'!A:A,MATCH($C1619,'Policy Characteristics'!$C:$C,0)))</f>
        <v>Cross-Sector</v>
      </c>
      <c r="B1619" s="200"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13" t="s">
        <v>43</v>
      </c>
      <c r="J1619" s="202"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75">
      <c r="A1620" s="76" t="str">
        <f>IF(ISBLANK(INDEX('Policy Characteristics'!A:A,MATCH($C1620,'Policy Characteristics'!$C:$C,0))),"",INDEX('Policy Characteristics'!A:A,MATCH($C1620,'Policy Characteristics'!$C:$C,0)))</f>
        <v>Cross-Sector</v>
      </c>
      <c r="B1620" s="200"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13" t="s">
        <v>43</v>
      </c>
      <c r="J1620" s="202"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75">
      <c r="A1621" s="76" t="str">
        <f>IF(ISBLANK(INDEX('Policy Characteristics'!A:A,MATCH($C1621,'Policy Characteristics'!$C:$C,0))),"",INDEX('Policy Characteristics'!A:A,MATCH($C1621,'Policy Characteristics'!$C:$C,0)))</f>
        <v>Cross-Sector</v>
      </c>
      <c r="B1621" s="200"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13" t="s">
        <v>43</v>
      </c>
      <c r="J1621" s="202"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75">
      <c r="A1622" s="76" t="str">
        <f>IF(ISBLANK(INDEX('Policy Characteristics'!A:A,MATCH($C1622,'Policy Characteristics'!$C:$C,0))),"",INDEX('Policy Characteristics'!A:A,MATCH($C1622,'Policy Characteristics'!$C:$C,0)))</f>
        <v>Cross-Sector</v>
      </c>
      <c r="B1622" s="200"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13" t="s">
        <v>43</v>
      </c>
      <c r="J1622" s="202"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75">
      <c r="A1623" s="76" t="str">
        <f>IF(ISBLANK(INDEX('Policy Characteristics'!A:A,MATCH($C1623,'Policy Characteristics'!$C:$C,0))),"",INDEX('Policy Characteristics'!A:A,MATCH($C1623,'Policy Characteristics'!$C:$C,0)))</f>
        <v>Cross-Sector</v>
      </c>
      <c r="B1623" s="200"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13" t="s">
        <v>43</v>
      </c>
      <c r="J1623" s="202"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75">
      <c r="A1624" s="76" t="str">
        <f>IF(ISBLANK(INDEX('Policy Characteristics'!A:A,MATCH($C1624,'Policy Characteristics'!$C:$C,0))),"",INDEX('Policy Characteristics'!A:A,MATCH($C1624,'Policy Characteristics'!$C:$C,0)))</f>
        <v>Cross-Sector</v>
      </c>
      <c r="B1624" s="200"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13" t="s">
        <v>43</v>
      </c>
      <c r="J1624" s="202"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75">
      <c r="A1625" s="76" t="str">
        <f>IF(ISBLANK(INDEX('Policy Characteristics'!A:A,MATCH($C1625,'Policy Characteristics'!$C:$C,0))),"",INDEX('Policy Characteristics'!A:A,MATCH($C1625,'Policy Characteristics'!$C:$C,0)))</f>
        <v>Cross-Sector</v>
      </c>
      <c r="B1625" s="200"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01" t="s">
        <v>44</v>
      </c>
      <c r="J1625" s="202"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05">
        <f>IF(ISBLANK(INDEX('Policy Characteristics'!F:F,MATCH($C1625,'Policy Characteristics'!$C:$C,0))),"",INDEX('Policy Characteristics'!F:F,MATCH($C1625,'Policy Characteristics'!$C:$C,0)))</f>
        <v>0</v>
      </c>
      <c r="M1625" s="205">
        <f>IF(ISBLANK(INDEX('Policy Characteristics'!G:G,MATCH($C1625,'Policy Characteristics'!$C:$C,0))),"",INDEX('Policy Characteristics'!G:G,MATCH($C1625,'Policy Characteristics'!$C:$C,0)))</f>
        <v>1</v>
      </c>
      <c r="N1625" s="205">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75">
      <c r="A1626" s="76" t="str">
        <f>IF(ISBLANK(INDEX('Policy Characteristics'!A:A,MATCH($C1626,'Policy Characteristics'!$C:$C,0))),"",INDEX('Policy Characteristics'!A:A,MATCH($C1626,'Policy Characteristics'!$C:$C,0)))</f>
        <v>Cross-Sector</v>
      </c>
      <c r="B1626" s="200"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01" t="s">
        <v>43</v>
      </c>
      <c r="J1626" s="202"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05">
        <f>IF(ISBLANK(INDEX('Policy Characteristics'!F:F,MATCH($C1626,'Policy Characteristics'!$C:$C,0))),"",INDEX('Policy Characteristics'!F:F,MATCH($C1626,'Policy Characteristics'!$C:$C,0)))</f>
        <v>0</v>
      </c>
      <c r="M1626" s="205">
        <f>IF(ISBLANK(INDEX('Policy Characteristics'!G:G,MATCH($C1626,'Policy Characteristics'!$C:$C,0))),"",INDEX('Policy Characteristics'!G:G,MATCH($C1626,'Policy Characteristics'!$C:$C,0)))</f>
        <v>1</v>
      </c>
      <c r="N1626" s="205">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75">
      <c r="A1627" s="76" t="str">
        <f>IF(ISBLANK(INDEX('Policy Characteristics'!A:A,MATCH($C1627,'Policy Characteristics'!$C:$C,0))),"",INDEX('Policy Characteristics'!A:A,MATCH($C1627,'Policy Characteristics'!$C:$C,0)))</f>
        <v>Cross-Sector</v>
      </c>
      <c r="B1627" s="200"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01" t="s">
        <v>43</v>
      </c>
      <c r="J1627" s="202"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05">
        <f>IF(ISBLANK(INDEX('Policy Characteristics'!F:F,MATCH($C1627,'Policy Characteristics'!$C:$C,0))),"",INDEX('Policy Characteristics'!F:F,MATCH($C1627,'Policy Characteristics'!$C:$C,0)))</f>
        <v>0</v>
      </c>
      <c r="M1627" s="205">
        <f>IF(ISBLANK(INDEX('Policy Characteristics'!G:G,MATCH($C1627,'Policy Characteristics'!$C:$C,0))),"",INDEX('Policy Characteristics'!G:G,MATCH($C1627,'Policy Characteristics'!$C:$C,0)))</f>
        <v>1</v>
      </c>
      <c r="N1627" s="205">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75">
      <c r="A1628" s="76" t="str">
        <f>IF(ISBLANK(INDEX('Policy Characteristics'!A:A,MATCH($C1628,'Policy Characteristics'!$C:$C,0))),"",INDEX('Policy Characteristics'!A:A,MATCH($C1628,'Policy Characteristics'!$C:$C,0)))</f>
        <v>Cross-Sector</v>
      </c>
      <c r="B1628" s="200"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01" t="s">
        <v>43</v>
      </c>
      <c r="J1628" s="202"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05">
        <f>IF(ISBLANK(INDEX('Policy Characteristics'!F:F,MATCH($C1628,'Policy Characteristics'!$C:$C,0))),"",INDEX('Policy Characteristics'!F:F,MATCH($C1628,'Policy Characteristics'!$C:$C,0)))</f>
        <v>0</v>
      </c>
      <c r="M1628" s="205">
        <f>IF(ISBLANK(INDEX('Policy Characteristics'!G:G,MATCH($C1628,'Policy Characteristics'!$C:$C,0))),"",INDEX('Policy Characteristics'!G:G,MATCH($C1628,'Policy Characteristics'!$C:$C,0)))</f>
        <v>1</v>
      </c>
      <c r="N1628" s="205">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75">
      <c r="A1629" s="76" t="str">
        <f>IF(ISBLANK(INDEX('Policy Characteristics'!A:A,MATCH($C1629,'Policy Characteristics'!$C:$C,0))),"",INDEX('Policy Characteristics'!A:A,MATCH($C1629,'Policy Characteristics'!$C:$C,0)))</f>
        <v>Cross-Sector</v>
      </c>
      <c r="B1629" s="200"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01" t="s">
        <v>44</v>
      </c>
      <c r="J1629" s="202"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05">
        <f>IF(ISBLANK(INDEX('Policy Characteristics'!F:F,MATCH($C1629,'Policy Characteristics'!$C:$C,0))),"",INDEX('Policy Characteristics'!F:F,MATCH($C1629,'Policy Characteristics'!$C:$C,0)))</f>
        <v>0</v>
      </c>
      <c r="M1629" s="205">
        <f>IF(ISBLANK(INDEX('Policy Characteristics'!G:G,MATCH($C1629,'Policy Characteristics'!$C:$C,0))),"",INDEX('Policy Characteristics'!G:G,MATCH($C1629,'Policy Characteristics'!$C:$C,0)))</f>
        <v>1</v>
      </c>
      <c r="N1629" s="205">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75">
      <c r="A1630" s="76" t="str">
        <f>IF(ISBLANK(INDEX('Policy Characteristics'!A:A,MATCH($C1630,'Policy Characteristics'!$C:$C,0))),"",INDEX('Policy Characteristics'!A:A,MATCH($C1630,'Policy Characteristics'!$C:$C,0)))</f>
        <v>Cross-Sector</v>
      </c>
      <c r="B1630" s="200"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2634</v>
      </c>
      <c r="G1630" s="88"/>
      <c r="H1630" s="15">
        <v>73</v>
      </c>
      <c r="I1630" s="201" t="s">
        <v>43</v>
      </c>
      <c r="J1630" s="202"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05">
        <f>IF(ISBLANK(INDEX('Policy Characteristics'!F:F,MATCH($C1630,'Policy Characteristics'!$C:$C,0))),"",INDEX('Policy Characteristics'!F:F,MATCH($C1630,'Policy Characteristics'!$C:$C,0)))</f>
        <v>0</v>
      </c>
      <c r="M1630" s="205">
        <f>IF(ISBLANK(INDEX('Policy Characteristics'!G:G,MATCH($C1630,'Policy Characteristics'!$C:$C,0))),"",INDEX('Policy Characteristics'!G:G,MATCH($C1630,'Policy Characteristics'!$C:$C,0)))</f>
        <v>1</v>
      </c>
      <c r="N1630" s="205">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75">
      <c r="A1631" s="76" t="str">
        <f>IF(ISBLANK(INDEX('Policy Characteristics'!A:A,MATCH($C1631,'Policy Characteristics'!$C:$C,0))),"",INDEX('Policy Characteristics'!A:A,MATCH($C1631,'Policy Characteristics'!$C:$C,0)))</f>
        <v>Cross-Sector</v>
      </c>
      <c r="B1631" s="200"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01" t="s">
        <v>43</v>
      </c>
      <c r="J1631" s="202"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05">
        <f>IF(ISBLANK(INDEX('Policy Characteristics'!F:F,MATCH($C1631,'Policy Characteristics'!$C:$C,0))),"",INDEX('Policy Characteristics'!F:F,MATCH($C1631,'Policy Characteristics'!$C:$C,0)))</f>
        <v>0</v>
      </c>
      <c r="M1631" s="205">
        <f>IF(ISBLANK(INDEX('Policy Characteristics'!G:G,MATCH($C1631,'Policy Characteristics'!$C:$C,0))),"",INDEX('Policy Characteristics'!G:G,MATCH($C1631,'Policy Characteristics'!$C:$C,0)))</f>
        <v>1</v>
      </c>
      <c r="N1631" s="205">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75">
      <c r="A1632" s="76" t="str">
        <f>IF(ISBLANK(INDEX('Policy Characteristics'!A:A,MATCH($C1632,'Policy Characteristics'!$C:$C,0))),"",INDEX('Policy Characteristics'!A:A,MATCH($C1632,'Policy Characteristics'!$C:$C,0)))</f>
        <v>Cross-Sector</v>
      </c>
      <c r="B1632" s="200"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01" t="s">
        <v>44</v>
      </c>
      <c r="J1632" s="202"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05">
        <f>IF(ISBLANK(INDEX('Policy Characteristics'!F:F,MATCH($C1632,'Policy Characteristics'!$C:$C,0))),"",INDEX('Policy Characteristics'!F:F,MATCH($C1632,'Policy Characteristics'!$C:$C,0)))</f>
        <v>0</v>
      </c>
      <c r="M1632" s="205">
        <f>IF(ISBLANK(INDEX('Policy Characteristics'!G:G,MATCH($C1632,'Policy Characteristics'!$C:$C,0))),"",INDEX('Policy Characteristics'!G:G,MATCH($C1632,'Policy Characteristics'!$C:$C,0)))</f>
        <v>1</v>
      </c>
      <c r="N1632" s="205">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75">
      <c r="A1633" s="76" t="str">
        <f>IF(ISBLANK(INDEX('Policy Characteristics'!A:A,MATCH($C1633,'Policy Characteristics'!$C:$C,0))),"",INDEX('Policy Characteristics'!A:A,MATCH($C1633,'Policy Characteristics'!$C:$C,0)))</f>
        <v>Cross-Sector</v>
      </c>
      <c r="B1633" s="200"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01" t="s">
        <v>43</v>
      </c>
      <c r="J1633" s="202"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05">
        <f>IF(ISBLANK(INDEX('Policy Characteristics'!F:F,MATCH($C1633,'Policy Characteristics'!$C:$C,0))),"",INDEX('Policy Characteristics'!F:F,MATCH($C1633,'Policy Characteristics'!$C:$C,0)))</f>
        <v>0</v>
      </c>
      <c r="M1633" s="205">
        <f>IF(ISBLANK(INDEX('Policy Characteristics'!G:G,MATCH($C1633,'Policy Characteristics'!$C:$C,0))),"",INDEX('Policy Characteristics'!G:G,MATCH($C1633,'Policy Characteristics'!$C:$C,0)))</f>
        <v>1</v>
      </c>
      <c r="N1633" s="205">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75">
      <c r="A1634" s="76" t="str">
        <f>IF(ISBLANK(INDEX('Policy Characteristics'!A:A,MATCH($C1634,'Policy Characteristics'!$C:$C,0))),"",INDEX('Policy Characteristics'!A:A,MATCH($C1634,'Policy Characteristics'!$C:$C,0)))</f>
        <v>Cross-Sector</v>
      </c>
      <c r="B1634" s="200"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01" t="s">
        <v>43</v>
      </c>
      <c r="J1634" s="202"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05">
        <f>IF(ISBLANK(INDEX('Policy Characteristics'!F:F,MATCH($C1634,'Policy Characteristics'!$C:$C,0))),"",INDEX('Policy Characteristics'!F:F,MATCH($C1634,'Policy Characteristics'!$C:$C,0)))</f>
        <v>0</v>
      </c>
      <c r="M1634" s="205">
        <f>IF(ISBLANK(INDEX('Policy Characteristics'!G:G,MATCH($C1634,'Policy Characteristics'!$C:$C,0))),"",INDEX('Policy Characteristics'!G:G,MATCH($C1634,'Policy Characteristics'!$C:$C,0)))</f>
        <v>1</v>
      </c>
      <c r="N1634" s="205">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75">
      <c r="A1635" s="76" t="str">
        <f>IF(ISBLANK(INDEX('Policy Characteristics'!A:A,MATCH($C1635,'Policy Characteristics'!$C:$C,0))),"",INDEX('Policy Characteristics'!A:A,MATCH($C1635,'Policy Characteristics'!$C:$C,0)))</f>
        <v>Cross-Sector</v>
      </c>
      <c r="B1635" s="200"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01" t="s">
        <v>44</v>
      </c>
      <c r="J1635" s="202"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05">
        <f>IF(ISBLANK(INDEX('Policy Characteristics'!F:F,MATCH($C1635,'Policy Characteristics'!$C:$C,0))),"",INDEX('Policy Characteristics'!F:F,MATCH($C1635,'Policy Characteristics'!$C:$C,0)))</f>
        <v>0</v>
      </c>
      <c r="M1635" s="205">
        <f>IF(ISBLANK(INDEX('Policy Characteristics'!G:G,MATCH($C1635,'Policy Characteristics'!$C:$C,0))),"",INDEX('Policy Characteristics'!G:G,MATCH($C1635,'Policy Characteristics'!$C:$C,0)))</f>
        <v>1</v>
      </c>
      <c r="N1635" s="205">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75">
      <c r="A1636" s="76" t="str">
        <f>IF(ISBLANK(INDEX('Policy Characteristics'!A:A,MATCH($C1636,'Policy Characteristics'!$C:$C,0))),"",INDEX('Policy Characteristics'!A:A,MATCH($C1636,'Policy Characteristics'!$C:$C,0)))</f>
        <v>Cross-Sector</v>
      </c>
      <c r="B1636" s="200"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01" t="s">
        <v>44</v>
      </c>
      <c r="J1636" s="202"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05">
        <f>IF(ISBLANK(INDEX('Policy Characteristics'!F:F,MATCH($C1636,'Policy Characteristics'!$C:$C,0))),"",INDEX('Policy Characteristics'!F:F,MATCH($C1636,'Policy Characteristics'!$C:$C,0)))</f>
        <v>0</v>
      </c>
      <c r="M1636" s="205">
        <f>IF(ISBLANK(INDEX('Policy Characteristics'!G:G,MATCH($C1636,'Policy Characteristics'!$C:$C,0))),"",INDEX('Policy Characteristics'!G:G,MATCH($C1636,'Policy Characteristics'!$C:$C,0)))</f>
        <v>1</v>
      </c>
      <c r="N1636" s="205">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75">
      <c r="A1637" s="76" t="str">
        <f>IF(ISBLANK(INDEX('Policy Characteristics'!A:A,MATCH($C1637,'Policy Characteristics'!$C:$C,0))),"",INDEX('Policy Characteristics'!A:A,MATCH($C1637,'Policy Characteristics'!$C:$C,0)))</f>
        <v>Cross-Sector</v>
      </c>
      <c r="B1637" s="200"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01" t="s">
        <v>44</v>
      </c>
      <c r="J1637" s="202"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05">
        <f>IF(ISBLANK(INDEX('Policy Characteristics'!F:F,MATCH($C1637,'Policy Characteristics'!$C:$C,0))),"",INDEX('Policy Characteristics'!F:F,MATCH($C1637,'Policy Characteristics'!$C:$C,0)))</f>
        <v>0</v>
      </c>
      <c r="M1637" s="205">
        <f>IF(ISBLANK(INDEX('Policy Characteristics'!G:G,MATCH($C1637,'Policy Characteristics'!$C:$C,0))),"",INDEX('Policy Characteristics'!G:G,MATCH($C1637,'Policy Characteristics'!$C:$C,0)))</f>
        <v>1</v>
      </c>
      <c r="N1637" s="205">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75">
      <c r="A1638" s="76" t="str">
        <f>IF(ISBLANK(INDEX('Policy Characteristics'!A:A,MATCH($C1638,'Policy Characteristics'!$C:$C,0))),"",INDEX('Policy Characteristics'!A:A,MATCH($C1638,'Policy Characteristics'!$C:$C,0)))</f>
        <v>Cross-Sector</v>
      </c>
      <c r="B1638" s="200"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01" t="s">
        <v>44</v>
      </c>
      <c r="J1638" s="202"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05">
        <f>IF(ISBLANK(INDEX('Policy Characteristics'!F:F,MATCH($C1638,'Policy Characteristics'!$C:$C,0))),"",INDEX('Policy Characteristics'!F:F,MATCH($C1638,'Policy Characteristics'!$C:$C,0)))</f>
        <v>0</v>
      </c>
      <c r="M1638" s="205">
        <f>IF(ISBLANK(INDEX('Policy Characteristics'!G:G,MATCH($C1638,'Policy Characteristics'!$C:$C,0))),"",INDEX('Policy Characteristics'!G:G,MATCH($C1638,'Policy Characteristics'!$C:$C,0)))</f>
        <v>1</v>
      </c>
      <c r="N1638" s="205">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75">
      <c r="A1639" s="76" t="str">
        <f>IF(ISBLANK(INDEX('Policy Characteristics'!A:A,MATCH($C1639,'Policy Characteristics'!$C:$C,0))),"",INDEX('Policy Characteristics'!A:A,MATCH($C1639,'Policy Characteristics'!$C:$C,0)))</f>
        <v>Cross-Sector</v>
      </c>
      <c r="B1639" s="200"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01" t="s">
        <v>43</v>
      </c>
      <c r="J1639" s="202"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05">
        <f>IF(ISBLANK(INDEX('Policy Characteristics'!F:F,MATCH($C1639,'Policy Characteristics'!$C:$C,0))),"",INDEX('Policy Characteristics'!F:F,MATCH($C1639,'Policy Characteristics'!$C:$C,0)))</f>
        <v>0</v>
      </c>
      <c r="M1639" s="205">
        <f>IF(ISBLANK(INDEX('Policy Characteristics'!G:G,MATCH($C1639,'Policy Characteristics'!$C:$C,0))),"",INDEX('Policy Characteristics'!G:G,MATCH($C1639,'Policy Characteristics'!$C:$C,0)))</f>
        <v>1</v>
      </c>
      <c r="N1639" s="205">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75">
      <c r="A1640" s="76" t="str">
        <f>IF(ISBLANK(INDEX('Policy Characteristics'!A:A,MATCH($C1640,'Policy Characteristics'!$C:$C,0))),"",INDEX('Policy Characteristics'!A:A,MATCH($C1640,'Policy Characteristics'!$C:$C,0)))</f>
        <v>Cross-Sector</v>
      </c>
      <c r="B1640" s="200"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01" t="s">
        <v>44</v>
      </c>
      <c r="J1640" s="202"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05">
        <f>IF(ISBLANK(INDEX('Policy Characteristics'!F:F,MATCH($C1640,'Policy Characteristics'!$C:$C,0))),"",INDEX('Policy Characteristics'!F:F,MATCH($C1640,'Policy Characteristics'!$C:$C,0)))</f>
        <v>0</v>
      </c>
      <c r="M1640" s="205">
        <f>IF(ISBLANK(INDEX('Policy Characteristics'!G:G,MATCH($C1640,'Policy Characteristics'!$C:$C,0))),"",INDEX('Policy Characteristics'!G:G,MATCH($C1640,'Policy Characteristics'!$C:$C,0)))</f>
        <v>1</v>
      </c>
      <c r="N1640" s="205">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75">
      <c r="A1641" s="76" t="str">
        <f>IF(ISBLANK(INDEX('Policy Characteristics'!A:A,MATCH($C1641,'Policy Characteristics'!$C:$C,0))),"",INDEX('Policy Characteristics'!A:A,MATCH($C1641,'Policy Characteristics'!$C:$C,0)))</f>
        <v>Cross-Sector</v>
      </c>
      <c r="B1641" s="200"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01" t="s">
        <v>44</v>
      </c>
      <c r="J1641" s="202"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05">
        <f>IF(ISBLANK(INDEX('Policy Characteristics'!F:F,MATCH($C1641,'Policy Characteristics'!$C:$C,0))),"",INDEX('Policy Characteristics'!F:F,MATCH($C1641,'Policy Characteristics'!$C:$C,0)))</f>
        <v>0</v>
      </c>
      <c r="M1641" s="205">
        <f>IF(ISBLANK(INDEX('Policy Characteristics'!G:G,MATCH($C1641,'Policy Characteristics'!$C:$C,0))),"",INDEX('Policy Characteristics'!G:G,MATCH($C1641,'Policy Characteristics'!$C:$C,0)))</f>
        <v>1</v>
      </c>
      <c r="N1641" s="205">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75">
      <c r="A1642" s="76" t="str">
        <f>IF(ISBLANK(INDEX('Policy Characteristics'!A:A,MATCH($C1642,'Policy Characteristics'!$C:$C,0))),"",INDEX('Policy Characteristics'!A:A,MATCH($C1642,'Policy Characteristics'!$C:$C,0)))</f>
        <v>Cross-Sector</v>
      </c>
      <c r="B1642" s="200"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01" t="s">
        <v>44</v>
      </c>
      <c r="J1642" s="202"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05">
        <f>IF(ISBLANK(INDEX('Policy Characteristics'!F:F,MATCH($C1642,'Policy Characteristics'!$C:$C,0))),"",INDEX('Policy Characteristics'!F:F,MATCH($C1642,'Policy Characteristics'!$C:$C,0)))</f>
        <v>0</v>
      </c>
      <c r="M1642" s="205">
        <f>IF(ISBLANK(INDEX('Policy Characteristics'!G:G,MATCH($C1642,'Policy Characteristics'!$C:$C,0))),"",INDEX('Policy Characteristics'!G:G,MATCH($C1642,'Policy Characteristics'!$C:$C,0)))</f>
        <v>1</v>
      </c>
      <c r="N1642" s="205">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75">
      <c r="A1643" s="76" t="str">
        <f>IF(ISBLANK(INDEX('Policy Characteristics'!A:A,MATCH($C1643,'Policy Characteristics'!$C:$C,0))),"",INDEX('Policy Characteristics'!A:A,MATCH($C1643,'Policy Characteristics'!$C:$C,0)))</f>
        <v>Cross-Sector</v>
      </c>
      <c r="B1643" s="200"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01" t="s">
        <v>44</v>
      </c>
      <c r="J1643" s="202"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05">
        <f>IF(ISBLANK(INDEX('Policy Characteristics'!F:F,MATCH($C1643,'Policy Characteristics'!$C:$C,0))),"",INDEX('Policy Characteristics'!F:F,MATCH($C1643,'Policy Characteristics'!$C:$C,0)))</f>
        <v>0</v>
      </c>
      <c r="M1643" s="205">
        <f>IF(ISBLANK(INDEX('Policy Characteristics'!G:G,MATCH($C1643,'Policy Characteristics'!$C:$C,0))),"",INDEX('Policy Characteristics'!G:G,MATCH($C1643,'Policy Characteristics'!$C:$C,0)))</f>
        <v>1</v>
      </c>
      <c r="N1643" s="205">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75">
      <c r="A1644" s="76" t="str">
        <f>IF(ISBLANK(INDEX('Policy Characteristics'!A:A,MATCH($C1644,'Policy Characteristics'!$C:$C,0))),"",INDEX('Policy Characteristics'!A:A,MATCH($C1644,'Policy Characteristics'!$C:$C,0)))</f>
        <v>Cross-Sector</v>
      </c>
      <c r="B1644" s="200"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01" t="s">
        <v>44</v>
      </c>
      <c r="J1644" s="202"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05">
        <f>IF(ISBLANK(INDEX('Policy Characteristics'!F:F,MATCH($C1644,'Policy Characteristics'!$C:$C,0))),"",INDEX('Policy Characteristics'!F:F,MATCH($C1644,'Policy Characteristics'!$C:$C,0)))</f>
        <v>0</v>
      </c>
      <c r="M1644" s="205">
        <f>IF(ISBLANK(INDEX('Policy Characteristics'!G:G,MATCH($C1644,'Policy Characteristics'!$C:$C,0))),"",INDEX('Policy Characteristics'!G:G,MATCH($C1644,'Policy Characteristics'!$C:$C,0)))</f>
        <v>1</v>
      </c>
      <c r="N1644" s="205">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75">
      <c r="A1645" s="76" t="str">
        <f>IF(ISBLANK(INDEX('Policy Characteristics'!A:A,MATCH($C1645,'Policy Characteristics'!$C:$C,0))),"",INDEX('Policy Characteristics'!A:A,MATCH($C1645,'Policy Characteristics'!$C:$C,0)))</f>
        <v>Cross-Sector</v>
      </c>
      <c r="B1645" s="200"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01" t="s">
        <v>43</v>
      </c>
      <c r="J1645" s="202"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05">
        <f>IF(ISBLANK(INDEX('Policy Characteristics'!F:F,MATCH($C1645,'Policy Characteristics'!$C:$C,0))),"",INDEX('Policy Characteristics'!F:F,MATCH($C1645,'Policy Characteristics'!$C:$C,0)))</f>
        <v>0</v>
      </c>
      <c r="M1645" s="205">
        <f>IF(ISBLANK(INDEX('Policy Characteristics'!G:G,MATCH($C1645,'Policy Characteristics'!$C:$C,0))),"",INDEX('Policy Characteristics'!G:G,MATCH($C1645,'Policy Characteristics'!$C:$C,0)))</f>
        <v>1</v>
      </c>
      <c r="N1645" s="205">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 xml:space="preserve">**Description:** This policy reduces the subsidies paid for the production of the selected energy source(s) (relative to the BAU case). Note that some subsidies affect the cost of fuel (such as coal and natural gas), while some subsidies are for electricity production or capacity construction (federal Production Tax Credits and Investment Tax Credits). // **Guidance for setting values:** A value of 100% eliminates federal tax credits from the Inflation Reduction Act for wind, solar, geothermal, hydrogen, and nuclear. </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75">
      <c r="A1646" s="76" t="str">
        <f>IF(ISBLANK(INDEX('Policy Characteristics'!A:A,MATCH($C1646,'Policy Characteristics'!$C:$C,0))),"",INDEX('Policy Characteristics'!A:A,MATCH($C1646,'Policy Characteristics'!$C:$C,0)))</f>
        <v>Cross-Sector</v>
      </c>
      <c r="B1646" s="200"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01" t="s">
        <v>44</v>
      </c>
      <c r="J1646" s="202"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75">
      <c r="A1647" s="76" t="str">
        <f>IF(ISBLANK(INDEX('Policy Characteristics'!A:A,MATCH($C1647,'Policy Characteristics'!$C:$C,0))),"",INDEX('Policy Characteristics'!A:A,MATCH($C1647,'Policy Characteristics'!$C:$C,0)))</f>
        <v>Cross-Sector</v>
      </c>
      <c r="B1647" s="200" t="str">
        <f>IF(ISBLANK(INDEX('Policy Characteristics'!B:B,MATCH($C1647,'Policy Characteristics'!$C:$C,0))),"",INDEX('Policy Characteristics'!B:B,MATCH($C1647,'Policy Characteristics'!$C:$C,0)))</f>
        <v>Exempt Process Emissions from C Tax</v>
      </c>
      <c r="C1647" t="s">
        <v>1561</v>
      </c>
      <c r="D1647" s="88" t="s">
        <v>1300</v>
      </c>
      <c r="E1647" s="78"/>
      <c r="F1647" t="s">
        <v>1325</v>
      </c>
      <c r="G1647" s="78"/>
      <c r="H1647" s="80">
        <v>1628</v>
      </c>
      <c r="I1647" s="201" t="s">
        <v>43</v>
      </c>
      <c r="J1647" s="202"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75">
      <c r="A1648" s="76" t="str">
        <f>IF(ISBLANK(INDEX('Policy Characteristics'!A:A,MATCH($C1648,'Policy Characteristics'!$C:$C,0))),"",INDEX('Policy Characteristics'!A:A,MATCH($C1648,'Policy Characteristics'!$C:$C,0)))</f>
        <v>Cross-Sector</v>
      </c>
      <c r="B1648" s="200"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01" t="s">
        <v>43</v>
      </c>
      <c r="J1648" s="202"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75">
      <c r="A1649" s="76" t="str">
        <f>IF(ISBLANK(INDEX('Policy Characteristics'!A:A,MATCH($C1649,'Policy Characteristics'!$C:$C,0))),"",INDEX('Policy Characteristics'!A:A,MATCH($C1649,'Policy Characteristics'!$C:$C,0)))</f>
        <v>Cross-Sector</v>
      </c>
      <c r="B1649" s="200"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01" t="s">
        <v>43</v>
      </c>
      <c r="J1649" s="202"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75">
      <c r="A1650" s="76" t="str">
        <f>IF(ISBLANK(INDEX('Policy Characteristics'!A:A,MATCH($C1650,'Policy Characteristics'!$C:$C,0))),"",INDEX('Policy Characteristics'!A:A,MATCH($C1650,'Policy Characteristics'!$C:$C,0)))</f>
        <v>Cross-Sector</v>
      </c>
      <c r="B1650" s="200"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01" t="s">
        <v>44</v>
      </c>
      <c r="J1650" s="202"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75">
      <c r="A1651" s="76" t="str">
        <f>IF(ISBLANK(INDEX('Policy Characteristics'!A:A,MATCH($C1651,'Policy Characteristics'!$C:$C,0))),"",INDEX('Policy Characteristics'!A:A,MATCH($C1651,'Policy Characteristics'!$C:$C,0)))</f>
        <v>Cross-Sector</v>
      </c>
      <c r="B1651" s="200"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01" t="s">
        <v>44</v>
      </c>
      <c r="J1651" s="202"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75">
      <c r="A1652" s="76" t="str">
        <f>IF(ISBLANK(INDEX('Policy Characteristics'!A:A,MATCH($C1652,'Policy Characteristics'!$C:$C,0))),"",INDEX('Policy Characteristics'!A:A,MATCH($C1652,'Policy Characteristics'!$C:$C,0)))</f>
        <v>Cross-Sector</v>
      </c>
      <c r="B1652" s="200"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01" t="s">
        <v>44</v>
      </c>
      <c r="J1652" s="202"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75">
      <c r="A1653" s="76" t="str">
        <f>IF(ISBLANK(INDEX('Policy Characteristics'!A:A,MATCH($C1653,'Policy Characteristics'!$C:$C,0))),"",INDEX('Policy Characteristics'!A:A,MATCH($C1653,'Policy Characteristics'!$C:$C,0)))</f>
        <v>Cross-Sector</v>
      </c>
      <c r="B1653" s="200"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01" t="s">
        <v>44</v>
      </c>
      <c r="J1653" s="202"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75">
      <c r="A1654" s="76" t="str">
        <f>IF(ISBLANK(INDEX('Policy Characteristics'!A:A,MATCH($C1654,'Policy Characteristics'!$C:$C,0))),"",INDEX('Policy Characteristics'!A:A,MATCH($C1654,'Policy Characteristics'!$C:$C,0)))</f>
        <v>Cross-Sector</v>
      </c>
      <c r="B1654" s="200"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01" t="s">
        <v>44</v>
      </c>
      <c r="J1654" s="202"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75">
      <c r="A1655" s="76" t="str">
        <f>IF(ISBLANK(INDEX('Policy Characteristics'!A:A,MATCH($C1655,'Policy Characteristics'!$C:$C,0))),"",INDEX('Policy Characteristics'!A:A,MATCH($C1655,'Policy Characteristics'!$C:$C,0)))</f>
        <v>Cross-Sector</v>
      </c>
      <c r="B1655" s="200"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01" t="s">
        <v>44</v>
      </c>
      <c r="J1655" s="202"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75">
      <c r="A1656" s="76" t="str">
        <f>IF(ISBLANK(INDEX('Policy Characteristics'!A:A,MATCH($C1656,'Policy Characteristics'!$C:$C,0))),"",INDEX('Policy Characteristics'!A:A,MATCH($C1656,'Policy Characteristics'!$C:$C,0)))</f>
        <v>Cross-Sector</v>
      </c>
      <c r="B1656" s="200"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01" t="s">
        <v>43</v>
      </c>
      <c r="J1656" s="202"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75">
      <c r="A1657" s="76" t="str">
        <f>IF(ISBLANK(INDEX('Policy Characteristics'!A:A,MATCH($C1657,'Policy Characteristics'!$C:$C,0))),"",INDEX('Policy Characteristics'!A:A,MATCH($C1657,'Policy Characteristics'!$C:$C,0)))</f>
        <v>Cross-Sector</v>
      </c>
      <c r="B1657" s="200"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01" t="s">
        <v>44</v>
      </c>
      <c r="J1657" s="202"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75">
      <c r="A1658" s="76" t="str">
        <f>IF(ISBLANK(INDEX('Policy Characteristics'!A:A,MATCH($C1658,'Policy Characteristics'!$C:$C,0))),"",INDEX('Policy Characteristics'!A:A,MATCH($C1658,'Policy Characteristics'!$C:$C,0)))</f>
        <v>Cross-Sector</v>
      </c>
      <c r="B1658" s="200"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01" t="s">
        <v>44</v>
      </c>
      <c r="J1658" s="202"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75">
      <c r="A1659" s="76" t="str">
        <f>IF(ISBLANK(INDEX('Policy Characteristics'!A:A,MATCH($C1659,'Policy Characteristics'!$C:$C,0))),"",INDEX('Policy Characteristics'!A:A,MATCH($C1659,'Policy Characteristics'!$C:$C,0)))</f>
        <v>Cross-Sector</v>
      </c>
      <c r="B1659" s="200"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01" t="s">
        <v>44</v>
      </c>
      <c r="J1659" s="202"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75">
      <c r="A1660" s="76" t="str">
        <f>IF(ISBLANK(INDEX('Policy Characteristics'!A:A,MATCH($C1660,'Policy Characteristics'!$C:$C,0))),"",INDEX('Policy Characteristics'!A:A,MATCH($C1660,'Policy Characteristics'!$C:$C,0)))</f>
        <v>Cross-Sector</v>
      </c>
      <c r="B1660" s="200"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01" t="s">
        <v>44</v>
      </c>
      <c r="J1660" s="202"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75">
      <c r="A1661" s="76" t="str">
        <f>IF(ISBLANK(INDEX('Policy Characteristics'!A:A,MATCH($C1661,'Policy Characteristics'!$C:$C,0))),"",INDEX('Policy Characteristics'!A:A,MATCH($C1661,'Policy Characteristics'!$C:$C,0)))</f>
        <v>Cross-Sector</v>
      </c>
      <c r="B1661" s="200"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01" t="s">
        <v>44</v>
      </c>
      <c r="J1661" s="202"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75">
      <c r="A1662" s="76" t="str">
        <f>IF(ISBLANK(INDEX('Policy Characteristics'!A:A,MATCH($C1662,'Policy Characteristics'!$C:$C,0))),"",INDEX('Policy Characteristics'!A:A,MATCH($C1662,'Policy Characteristics'!$C:$C,0)))</f>
        <v>Cross-Sector</v>
      </c>
      <c r="B1662" s="200"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01" t="s">
        <v>44</v>
      </c>
      <c r="J1662" s="202"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75">
      <c r="A1663" s="76" t="str">
        <f>IF(ISBLANK(INDEX('Policy Characteristics'!A:A,MATCH($C1663,'Policy Characteristics'!$C:$C,0))),"",INDEX('Policy Characteristics'!A:A,MATCH($C1663,'Policy Characteristics'!$C:$C,0)))</f>
        <v>Cross-Sector</v>
      </c>
      <c r="B1663" s="200"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01" t="s">
        <v>44</v>
      </c>
      <c r="J1663" s="202"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75">
      <c r="A1664" s="76" t="str">
        <f>IF(ISBLANK(INDEX('Policy Characteristics'!A:A,MATCH($C1664,'Policy Characteristics'!$C:$C,0))),"",INDEX('Policy Characteristics'!A:A,MATCH($C1664,'Policy Characteristics'!$C:$C,0)))</f>
        <v>Cross-Sector</v>
      </c>
      <c r="B1664" s="200"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01" t="s">
        <v>44</v>
      </c>
      <c r="J1664" s="202"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75">
      <c r="A1665" s="76" t="str">
        <f>IF(ISBLANK(INDEX('Policy Characteristics'!A:A,MATCH($C1665,'Policy Characteristics'!$C:$C,0))),"",INDEX('Policy Characteristics'!A:A,MATCH($C1665,'Policy Characteristics'!$C:$C,0)))</f>
        <v>Cross-Sector</v>
      </c>
      <c r="B1665" s="200"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01" t="s">
        <v>44</v>
      </c>
      <c r="J1665" s="202"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75">
      <c r="A1666" s="76" t="str">
        <f>IF(ISBLANK(INDEX('Policy Characteristics'!A:A,MATCH($C1666,'Policy Characteristics'!$C:$C,0))),"",INDEX('Policy Characteristics'!A:A,MATCH($C1666,'Policy Characteristics'!$C:$C,0)))</f>
        <v>Cross-Sector</v>
      </c>
      <c r="B1666" s="200"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01" t="s">
        <v>44</v>
      </c>
      <c r="J1666" s="202"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75">
      <c r="A1667" s="76" t="str">
        <f>IF(ISBLANK(INDEX('Policy Characteristics'!A:A,MATCH($C1667,'Policy Characteristics'!$C:$C,0))),"",INDEX('Policy Characteristics'!A:A,MATCH($C1667,'Policy Characteristics'!$C:$C,0)))</f>
        <v>Cross-Sector</v>
      </c>
      <c r="B1667" s="200"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01" t="s">
        <v>44</v>
      </c>
      <c r="J1667" s="202"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75">
      <c r="A1668" s="76" t="str">
        <f>IF(ISBLANK(INDEX('Policy Characteristics'!A:A,MATCH($C1668,'Policy Characteristics'!$C:$C,0))),"",INDEX('Policy Characteristics'!A:A,MATCH($C1668,'Policy Characteristics'!$C:$C,0)))</f>
        <v>Cross-Sector</v>
      </c>
      <c r="B1668" s="200"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01" t="s">
        <v>44</v>
      </c>
      <c r="J1668" s="202"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75">
      <c r="A1669" s="76" t="str">
        <f>IF(ISBLANK(INDEX('Policy Characteristics'!A:A,MATCH($C1669,'Policy Characteristics'!$C:$C,0))),"",INDEX('Policy Characteristics'!A:A,MATCH($C1669,'Policy Characteristics'!$C:$C,0)))</f>
        <v>Cross-Sector</v>
      </c>
      <c r="B1669" s="200"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01" t="s">
        <v>43</v>
      </c>
      <c r="J1669" s="202"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75">
      <c r="A1670" s="76" t="str">
        <f>IF(ISBLANK(INDEX('Policy Characteristics'!A:A,MATCH($C1670,'Policy Characteristics'!$C:$C,0))),"",INDEX('Policy Characteristics'!A:A,MATCH($C1670,'Policy Characteristics'!$C:$C,0)))</f>
        <v>Cross-Sector</v>
      </c>
      <c r="B1670" s="200"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01" t="s">
        <v>43</v>
      </c>
      <c r="J1670" s="202"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75">
      <c r="A1671" s="76" t="str">
        <f>IF(ISBLANK(INDEX('Policy Characteristics'!A:A,MATCH($C1671,'Policy Characteristics'!$C:$C,0))),"",INDEX('Policy Characteristics'!A:A,MATCH($C1671,'Policy Characteristics'!$C:$C,0)))</f>
        <v>Cross-Sector</v>
      </c>
      <c r="B1671" s="200"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01" t="s">
        <v>44</v>
      </c>
      <c r="J1671" s="202"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Turning this policy lever on prevents the carbon tax from being levied on process emissions from the selected industry categories. (Process emissions are non-energy greenhouse gas emissions from industrial and agricultural operations, for example emissions released due to chemical reactions during cement production). By default, we exempt agriculture and water and waste process emissions, as these categories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75">
      <c r="A1672" s="76" t="str">
        <f>IF(ISBLANK(INDEX('Policy Characteristics'!A:A,MATCH($C1672,'Policy Characteristics'!$C:$C,0))),"",INDEX('Policy Characteristics'!A:A,MATCH($C1672,'Policy Characteristics'!$C:$C,0)))</f>
        <v>Cross-Sector</v>
      </c>
      <c r="B1672" s="200" t="str">
        <f>IF(ISBLANK(INDEX('Policy Characteristics'!B:B,MATCH($C1672,'Policy Characteristics'!$C:$C,0))),"",INDEX('Policy Characteristics'!B:B,MATCH($C1672,'Policy Characteristics'!$C:$C,0)))</f>
        <v>Toggle Carbon Tax Border Adjustment</v>
      </c>
      <c r="C1672" t="s">
        <v>1562</v>
      </c>
      <c r="D1672" s="78"/>
      <c r="E1672" s="78"/>
      <c r="F1672" s="78"/>
      <c r="G1672" s="78"/>
      <c r="H1672" s="80">
        <v>1627</v>
      </c>
      <c r="I1672" s="201" t="s">
        <v>43</v>
      </c>
      <c r="J1672" s="202"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Turning this policy lever on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75">
      <c r="A1673" s="76" t="str">
        <f>IF(ISBLANK(INDEX('Policy Characteristics'!A:A,MATCH($C1673,'Policy Characteristics'!$C:$C,0))),"",INDEX('Policy Characteristics'!A:A,MATCH($C1673,'Policy Characteristics'!$C:$C,0)))</f>
        <v>Cross-Sector</v>
      </c>
      <c r="B1673" s="200"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01" t="s">
        <v>44</v>
      </c>
      <c r="J1673" s="202"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75">
      <c r="A1674" s="76" t="str">
        <f>IF(ISBLANK(INDEX('Policy Characteristics'!A:A,MATCH($C1674,'Policy Characteristics'!$C:$C,0))),"",INDEX('Policy Characteristics'!A:A,MATCH($C1674,'Policy Characteristics'!$C:$C,0)))</f>
        <v>Cross-Sector</v>
      </c>
      <c r="B1674" s="200"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01" t="s">
        <v>44</v>
      </c>
      <c r="J1674" s="202"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75">
      <c r="A1675" s="76" t="str">
        <f>IF(ISBLANK(INDEX('Policy Characteristics'!A:A,MATCH($C1675,'Policy Characteristics'!$C:$C,0))),"",INDEX('Policy Characteristics'!A:A,MATCH($C1675,'Policy Characteristics'!$C:$C,0)))</f>
        <v>Cross-Sector</v>
      </c>
      <c r="B1675" s="200"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01" t="s">
        <v>44</v>
      </c>
      <c r="J1675" s="202"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75">
      <c r="A1676" s="76" t="str">
        <f>IF(ISBLANK(INDEX('Policy Characteristics'!A:A,MATCH($C1676,'Policy Characteristics'!$C:$C,0))),"",INDEX('Policy Characteristics'!A:A,MATCH($C1676,'Policy Characteristics'!$C:$C,0)))</f>
        <v>Cross-Sector</v>
      </c>
      <c r="B1676" s="200"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01" t="s">
        <v>44</v>
      </c>
      <c r="J1676" s="202"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75">
      <c r="A1677" s="76" t="str">
        <f>IF(ISBLANK(INDEX('Policy Characteristics'!A:A,MATCH($C1677,'Policy Characteristics'!$C:$C,0))),"",INDEX('Policy Characteristics'!A:A,MATCH($C1677,'Policy Characteristics'!$C:$C,0)))</f>
        <v>Cross-Sector</v>
      </c>
      <c r="B1677" s="200"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01" t="s">
        <v>44</v>
      </c>
      <c r="J1677" s="202"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75">
      <c r="A1678" s="76" t="str">
        <f>IF(ISBLANK(INDEX('Policy Characteristics'!A:A,MATCH($C1678,'Policy Characteristics'!$C:$C,0))),"",INDEX('Policy Characteristics'!A:A,MATCH($C1678,'Policy Characteristics'!$C:$C,0)))</f>
        <v>Cross-Sector</v>
      </c>
      <c r="B1678" s="200"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01" t="s">
        <v>44</v>
      </c>
      <c r="J1678" s="202"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75">
      <c r="A1679" s="76" t="str">
        <f>IF(ISBLANK(INDEX('Policy Characteristics'!A:A,MATCH($C1679,'Policy Characteristics'!$C:$C,0))),"",INDEX('Policy Characteristics'!A:A,MATCH($C1679,'Policy Characteristics'!$C:$C,0)))</f>
        <v>Cross-Sector</v>
      </c>
      <c r="B1679" s="200"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01" t="s">
        <v>44</v>
      </c>
      <c r="J1679" s="202"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75">
      <c r="A1680" s="76" t="str">
        <f>IF(ISBLANK(INDEX('Policy Characteristics'!A:A,MATCH($C1680,'Policy Characteristics'!$C:$C,0))),"",INDEX('Policy Characteristics'!A:A,MATCH($C1680,'Policy Characteristics'!$C:$C,0)))</f>
        <v>Cross-Sector</v>
      </c>
      <c r="B1680" s="200"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01" t="s">
        <v>44</v>
      </c>
      <c r="J1680" s="202"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75">
      <c r="A1681" s="76" t="str">
        <f>IF(ISBLANK(INDEX('Policy Characteristics'!A:A,MATCH($C1681,'Policy Characteristics'!$C:$C,0))),"",INDEX('Policy Characteristics'!A:A,MATCH($C1681,'Policy Characteristics'!$C:$C,0)))</f>
        <v>Cross-Sector</v>
      </c>
      <c r="B1681" s="200"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01" t="s">
        <v>44</v>
      </c>
      <c r="J1681" s="202"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75">
      <c r="A1682" s="76" t="str">
        <f>IF(ISBLANK(INDEX('Policy Characteristics'!A:A,MATCH($C1682,'Policy Characteristics'!$C:$C,0))),"",INDEX('Policy Characteristics'!A:A,MATCH($C1682,'Policy Characteristics'!$C:$C,0)))</f>
        <v>Cross-Sector</v>
      </c>
      <c r="B1682" s="200"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01" t="s">
        <v>44</v>
      </c>
      <c r="J1682" s="202"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75">
      <c r="A1683" s="76" t="str">
        <f>IF(ISBLANK(INDEX('Policy Characteristics'!A:A,MATCH($C1683,'Policy Characteristics'!$C:$C,0))),"",INDEX('Policy Characteristics'!A:A,MATCH($C1683,'Policy Characteristics'!$C:$C,0)))</f>
        <v>Cross-Sector</v>
      </c>
      <c r="B1683" s="200"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01" t="s">
        <v>44</v>
      </c>
      <c r="J1683" s="202"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75">
      <c r="A1684" s="76" t="str">
        <f>IF(ISBLANK(INDEX('Policy Characteristics'!A:A,MATCH($C1684,'Policy Characteristics'!$C:$C,0))),"",INDEX('Policy Characteristics'!A:A,MATCH($C1684,'Policy Characteristics'!$C:$C,0)))</f>
        <v>Cross-Sector</v>
      </c>
      <c r="B1684" s="200"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01" t="s">
        <v>44</v>
      </c>
      <c r="J1684" s="202"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75">
      <c r="A1685" s="76" t="str">
        <f>IF(ISBLANK(INDEX('Policy Characteristics'!A:A,MATCH($C1685,'Policy Characteristics'!$C:$C,0))),"",INDEX('Policy Characteristics'!A:A,MATCH($C1685,'Policy Characteristics'!$C:$C,0)))</f>
        <v>Cross-Sector</v>
      </c>
      <c r="B1685" s="200"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01" t="s">
        <v>44</v>
      </c>
      <c r="J1685" s="202"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75">
      <c r="A1686" s="76" t="str">
        <f>IF(ISBLANK(INDEX('Policy Characteristics'!A:A,MATCH($C1686,'Policy Characteristics'!$C:$C,0))),"",INDEX('Policy Characteristics'!A:A,MATCH($C1686,'Policy Characteristics'!$C:$C,0)))</f>
        <v>Cross-Sector</v>
      </c>
      <c r="B1686" s="200"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01" t="s">
        <v>44</v>
      </c>
      <c r="J1686" s="202"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75">
      <c r="A1687" s="76" t="str">
        <f>IF(ISBLANK(INDEX('Policy Characteristics'!A:A,MATCH($C1687,'Policy Characteristics'!$C:$C,0))),"",INDEX('Policy Characteristics'!A:A,MATCH($C1687,'Policy Characteristics'!$C:$C,0)))</f>
        <v>Cross-Sector</v>
      </c>
      <c r="B1687" s="200"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01" t="s">
        <v>44</v>
      </c>
      <c r="J1687" s="202"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75">
      <c r="A1688" s="76" t="str">
        <f>IF(ISBLANK(INDEX('Policy Characteristics'!A:A,MATCH($C1688,'Policy Characteristics'!$C:$C,0))),"",INDEX('Policy Characteristics'!A:A,MATCH($C1688,'Policy Characteristics'!$C:$C,0)))</f>
        <v>Cross-Sector</v>
      </c>
      <c r="B1688" s="200"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01" t="s">
        <v>44</v>
      </c>
      <c r="J1688" s="202"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05">
        <f>IF(ISBLANK(INDEX('Policy Characteristics'!F:F,MATCH($C1688,'Policy Characteristics'!$C:$C,0))),"",INDEX('Policy Characteristics'!F:F,MATCH($C1688,'Policy Characteristics'!$C:$C,0)))</f>
        <v>0</v>
      </c>
      <c r="M1688" s="205">
        <f>IF(ISBLANK(INDEX('Policy Characteristics'!G:G,MATCH($C1688,'Policy Characteristics'!$C:$C,0))),"",INDEX('Policy Characteristics'!G:G,MATCH($C1688,'Policy Characteristics'!$C:$C,0)))</f>
        <v>1</v>
      </c>
      <c r="N1688" s="205">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75">
      <c r="A1689" s="76" t="str">
        <f>IF(ISBLANK(INDEX('Policy Characteristics'!A:A,MATCH($C1689,'Policy Characteristics'!$C:$C,0))),"",INDEX('Policy Characteristics'!A:A,MATCH($C1689,'Policy Characteristics'!$C:$C,0)))</f>
        <v>Cross-Sector</v>
      </c>
      <c r="B1689" s="200"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01" t="s">
        <v>44</v>
      </c>
      <c r="J1689" s="202"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05">
        <f>IF(ISBLANK(INDEX('Policy Characteristics'!F:F,MATCH($C1689,'Policy Characteristics'!$C:$C,0))),"",INDEX('Policy Characteristics'!F:F,MATCH($C1689,'Policy Characteristics'!$C:$C,0)))</f>
        <v>0</v>
      </c>
      <c r="M1689" s="205">
        <f>IF(ISBLANK(INDEX('Policy Characteristics'!G:G,MATCH($C1689,'Policy Characteristics'!$C:$C,0))),"",INDEX('Policy Characteristics'!G:G,MATCH($C1689,'Policy Characteristics'!$C:$C,0)))</f>
        <v>1</v>
      </c>
      <c r="N1689" s="205">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75">
      <c r="A1690" s="76" t="str">
        <f>IF(ISBLANK(INDEX('Policy Characteristics'!A:A,MATCH($C1690,'Policy Characteristics'!$C:$C,0))),"",INDEX('Policy Characteristics'!A:A,MATCH($C1690,'Policy Characteristics'!$C:$C,0)))</f>
        <v>Cross-Sector</v>
      </c>
      <c r="B1690" s="200"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01" t="s">
        <v>44</v>
      </c>
      <c r="J1690" s="202"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05">
        <f>IF(ISBLANK(INDEX('Policy Characteristics'!F:F,MATCH($C1690,'Policy Characteristics'!$C:$C,0))),"",INDEX('Policy Characteristics'!F:F,MATCH($C1690,'Policy Characteristics'!$C:$C,0)))</f>
        <v>0</v>
      </c>
      <c r="M1690" s="205">
        <f>IF(ISBLANK(INDEX('Policy Characteristics'!G:G,MATCH($C1690,'Policy Characteristics'!$C:$C,0))),"",INDEX('Policy Characteristics'!G:G,MATCH($C1690,'Policy Characteristics'!$C:$C,0)))</f>
        <v>1</v>
      </c>
      <c r="N1690" s="205">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75">
      <c r="A1691" s="76" t="str">
        <f>IF(ISBLANK(INDEX('Policy Characteristics'!A:A,MATCH($C1691,'Policy Characteristics'!$C:$C,0))),"",INDEX('Policy Characteristics'!A:A,MATCH($C1691,'Policy Characteristics'!$C:$C,0)))</f>
        <v>Cross-Sector</v>
      </c>
      <c r="B1691" s="200"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01" t="s">
        <v>44</v>
      </c>
      <c r="J1691" s="202"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05">
        <f>IF(ISBLANK(INDEX('Policy Characteristics'!F:F,MATCH($C1691,'Policy Characteristics'!$C:$C,0))),"",INDEX('Policy Characteristics'!F:F,MATCH($C1691,'Policy Characteristics'!$C:$C,0)))</f>
        <v>0</v>
      </c>
      <c r="M1691" s="205">
        <f>IF(ISBLANK(INDEX('Policy Characteristics'!G:G,MATCH($C1691,'Policy Characteristics'!$C:$C,0))),"",INDEX('Policy Characteristics'!G:G,MATCH($C1691,'Policy Characteristics'!$C:$C,0)))</f>
        <v>1</v>
      </c>
      <c r="N1691" s="205">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75">
      <c r="A1692" s="76" t="str">
        <f>IF(ISBLANK(INDEX('Policy Characteristics'!A:A,MATCH($C1692,'Policy Characteristics'!$C:$C,0))),"",INDEX('Policy Characteristics'!A:A,MATCH($C1692,'Policy Characteristics'!$C:$C,0)))</f>
        <v>Cross-Sector</v>
      </c>
      <c r="B1692" s="200"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01" t="s">
        <v>44</v>
      </c>
      <c r="J1692" s="202"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05">
        <f>IF(ISBLANK(INDEX('Policy Characteristics'!F:F,MATCH($C1692,'Policy Characteristics'!$C:$C,0))),"",INDEX('Policy Characteristics'!F:F,MATCH($C1692,'Policy Characteristics'!$C:$C,0)))</f>
        <v>0</v>
      </c>
      <c r="M1692" s="205">
        <f>IF(ISBLANK(INDEX('Policy Characteristics'!G:G,MATCH($C1692,'Policy Characteristics'!$C:$C,0))),"",INDEX('Policy Characteristics'!G:G,MATCH($C1692,'Policy Characteristics'!$C:$C,0)))</f>
        <v>1</v>
      </c>
      <c r="N1692" s="205">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75">
      <c r="A1693" s="76" t="str">
        <f>IF(ISBLANK(INDEX('Policy Characteristics'!A:A,MATCH($C1693,'Policy Characteristics'!$C:$C,0))),"",INDEX('Policy Characteristics'!A:A,MATCH($C1693,'Policy Characteristics'!$C:$C,0)))</f>
        <v>Cross-Sector</v>
      </c>
      <c r="B1693" s="200"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01" t="s">
        <v>44</v>
      </c>
      <c r="J1693" s="202"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05">
        <f>IF(ISBLANK(INDEX('Policy Characteristics'!F:F,MATCH($C1693,'Policy Characteristics'!$C:$C,0))),"",INDEX('Policy Characteristics'!F:F,MATCH($C1693,'Policy Characteristics'!$C:$C,0)))</f>
        <v>0</v>
      </c>
      <c r="M1693" s="205">
        <f>IF(ISBLANK(INDEX('Policy Characteristics'!G:G,MATCH($C1693,'Policy Characteristics'!$C:$C,0))),"",INDEX('Policy Characteristics'!G:G,MATCH($C1693,'Policy Characteristics'!$C:$C,0)))</f>
        <v>1</v>
      </c>
      <c r="N1693" s="205">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75">
      <c r="A1694" s="76" t="str">
        <f>IF(ISBLANK(INDEX('Policy Characteristics'!A:A,MATCH($C1694,'Policy Characteristics'!$C:$C,0))),"",INDEX('Policy Characteristics'!A:A,MATCH($C1694,'Policy Characteristics'!$C:$C,0)))</f>
        <v>Cross-Sector</v>
      </c>
      <c r="B1694" s="200"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01" t="s">
        <v>44</v>
      </c>
      <c r="J1694" s="202"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05">
        <f>IF(ISBLANK(INDEX('Policy Characteristics'!F:F,MATCH($C1694,'Policy Characteristics'!$C:$C,0))),"",INDEX('Policy Characteristics'!F:F,MATCH($C1694,'Policy Characteristics'!$C:$C,0)))</f>
        <v>0</v>
      </c>
      <c r="M1694" s="205">
        <f>IF(ISBLANK(INDEX('Policy Characteristics'!G:G,MATCH($C1694,'Policy Characteristics'!$C:$C,0))),"",INDEX('Policy Characteristics'!G:G,MATCH($C1694,'Policy Characteristics'!$C:$C,0)))</f>
        <v>1</v>
      </c>
      <c r="N1694" s="205">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75">
      <c r="A1695" s="76" t="str">
        <f>IF(ISBLANK(INDEX('Policy Characteristics'!A:A,MATCH($C1695,'Policy Characteristics'!$C:$C,0))),"",INDEX('Policy Characteristics'!A:A,MATCH($C1695,'Policy Characteristics'!$C:$C,0)))</f>
        <v>Cross-Sector</v>
      </c>
      <c r="B1695" s="200"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01" t="s">
        <v>44</v>
      </c>
      <c r="J1695" s="202"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05">
        <f>IF(ISBLANK(INDEX('Policy Characteristics'!F:F,MATCH($C1695,'Policy Characteristics'!$C:$C,0))),"",INDEX('Policy Characteristics'!F:F,MATCH($C1695,'Policy Characteristics'!$C:$C,0)))</f>
        <v>0</v>
      </c>
      <c r="M1695" s="205">
        <f>IF(ISBLANK(INDEX('Policy Characteristics'!G:G,MATCH($C1695,'Policy Characteristics'!$C:$C,0))),"",INDEX('Policy Characteristics'!G:G,MATCH($C1695,'Policy Characteristics'!$C:$C,0)))</f>
        <v>1</v>
      </c>
      <c r="N1695" s="205">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75">
      <c r="A1696" s="76" t="str">
        <f>IF(ISBLANK(INDEX('Policy Characteristics'!A:A,MATCH($C1696,'Policy Characteristics'!$C:$C,0))),"",INDEX('Policy Characteristics'!A:A,MATCH($C1696,'Policy Characteristics'!$C:$C,0)))</f>
        <v>Cross-Sector</v>
      </c>
      <c r="B1696" s="200"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01" t="s">
        <v>44</v>
      </c>
      <c r="J1696" s="202"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05">
        <f>IF(ISBLANK(INDEX('Policy Characteristics'!F:F,MATCH($C1696,'Policy Characteristics'!$C:$C,0))),"",INDEX('Policy Characteristics'!F:F,MATCH($C1696,'Policy Characteristics'!$C:$C,0)))</f>
        <v>0</v>
      </c>
      <c r="M1696" s="205">
        <f>IF(ISBLANK(INDEX('Policy Characteristics'!G:G,MATCH($C1696,'Policy Characteristics'!$C:$C,0))),"",INDEX('Policy Characteristics'!G:G,MATCH($C1696,'Policy Characteristics'!$C:$C,0)))</f>
        <v>1</v>
      </c>
      <c r="N1696" s="205">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75">
      <c r="A1697" s="76" t="str">
        <f>IF(ISBLANK(INDEX('Policy Characteristics'!A:A,MATCH($C1697,'Policy Characteristics'!$C:$C,0))),"",INDEX('Policy Characteristics'!A:A,MATCH($C1697,'Policy Characteristics'!$C:$C,0)))</f>
        <v>Cross-Sector</v>
      </c>
      <c r="B1697" s="200"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01" t="s">
        <v>44</v>
      </c>
      <c r="J1697" s="202"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05">
        <f>IF(ISBLANK(INDEX('Policy Characteristics'!F:F,MATCH($C1697,'Policy Characteristics'!$C:$C,0))),"",INDEX('Policy Characteristics'!F:F,MATCH($C1697,'Policy Characteristics'!$C:$C,0)))</f>
        <v>0</v>
      </c>
      <c r="M1697" s="205">
        <f>IF(ISBLANK(INDEX('Policy Characteristics'!G:G,MATCH($C1697,'Policy Characteristics'!$C:$C,0))),"",INDEX('Policy Characteristics'!G:G,MATCH($C1697,'Policy Characteristics'!$C:$C,0)))</f>
        <v>1</v>
      </c>
      <c r="N1697" s="205">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75">
      <c r="A1698" s="76" t="str">
        <f>IF(ISBLANK(INDEX('Policy Characteristics'!A:A,MATCH($C1698,'Policy Characteristics'!$C:$C,0))),"",INDEX('Policy Characteristics'!A:A,MATCH($C1698,'Policy Characteristics'!$C:$C,0)))</f>
        <v>Cross-Sector</v>
      </c>
      <c r="B1698" s="200"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01" t="s">
        <v>44</v>
      </c>
      <c r="J1698" s="202"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05">
        <f>IF(ISBLANK(INDEX('Policy Characteristics'!F:F,MATCH($C1698,'Policy Characteristics'!$C:$C,0))),"",INDEX('Policy Characteristics'!F:F,MATCH($C1698,'Policy Characteristics'!$C:$C,0)))</f>
        <v>0</v>
      </c>
      <c r="M1698" s="205">
        <f>IF(ISBLANK(INDEX('Policy Characteristics'!G:G,MATCH($C1698,'Policy Characteristics'!$C:$C,0))),"",INDEX('Policy Characteristics'!G:G,MATCH($C1698,'Policy Characteristics'!$C:$C,0)))</f>
        <v>1</v>
      </c>
      <c r="N1698" s="205">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75">
      <c r="A1699" s="76" t="str">
        <f>IF(ISBLANK(INDEX('Policy Characteristics'!A:A,MATCH($C1699,'Policy Characteristics'!$C:$C,0))),"",INDEX('Policy Characteristics'!A:A,MATCH($C1699,'Policy Characteristics'!$C:$C,0)))</f>
        <v>Cross-Sector</v>
      </c>
      <c r="B1699" s="200"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01" t="s">
        <v>44</v>
      </c>
      <c r="J1699" s="202"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05">
        <f>IF(ISBLANK(INDEX('Policy Characteristics'!F:F,MATCH($C1699,'Policy Characteristics'!$C:$C,0))),"",INDEX('Policy Characteristics'!F:F,MATCH($C1699,'Policy Characteristics'!$C:$C,0)))</f>
        <v>0</v>
      </c>
      <c r="M1699" s="205">
        <f>IF(ISBLANK(INDEX('Policy Characteristics'!G:G,MATCH($C1699,'Policy Characteristics'!$C:$C,0))),"",INDEX('Policy Characteristics'!G:G,MATCH($C1699,'Policy Characteristics'!$C:$C,0)))</f>
        <v>1</v>
      </c>
      <c r="N1699" s="205">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75">
      <c r="A1700" s="76" t="str">
        <f>IF(ISBLANK(INDEX('Policy Characteristics'!A:A,MATCH($C1700,'Policy Characteristics'!$C:$C,0))),"",INDEX('Policy Characteristics'!A:A,MATCH($C1700,'Policy Characteristics'!$C:$C,0)))</f>
        <v>Cross-Sector</v>
      </c>
      <c r="B1700" s="200"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01" t="s">
        <v>44</v>
      </c>
      <c r="J1700" s="202"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05">
        <f>IF(ISBLANK(INDEX('Policy Characteristics'!F:F,MATCH($C1700,'Policy Characteristics'!$C:$C,0))),"",INDEX('Policy Characteristics'!F:F,MATCH($C1700,'Policy Characteristics'!$C:$C,0)))</f>
        <v>0</v>
      </c>
      <c r="M1700" s="205">
        <f>IF(ISBLANK(INDEX('Policy Characteristics'!G:G,MATCH($C1700,'Policy Characteristics'!$C:$C,0))),"",INDEX('Policy Characteristics'!G:G,MATCH($C1700,'Policy Characteristics'!$C:$C,0)))</f>
        <v>1</v>
      </c>
      <c r="N1700" s="205">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75">
      <c r="A1701" s="76" t="str">
        <f>IF(ISBLANK(INDEX('Policy Characteristics'!A:A,MATCH($C1701,'Policy Characteristics'!$C:$C,0))),"",INDEX('Policy Characteristics'!A:A,MATCH($C1701,'Policy Characteristics'!$C:$C,0)))</f>
        <v>Cross-Sector</v>
      </c>
      <c r="B1701" s="200"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01" t="s">
        <v>44</v>
      </c>
      <c r="J1701" s="202"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05">
        <f>IF(ISBLANK(INDEX('Policy Characteristics'!F:F,MATCH($C1701,'Policy Characteristics'!$C:$C,0))),"",INDEX('Policy Characteristics'!F:F,MATCH($C1701,'Policy Characteristics'!$C:$C,0)))</f>
        <v>0</v>
      </c>
      <c r="M1701" s="205">
        <f>IF(ISBLANK(INDEX('Policy Characteristics'!G:G,MATCH($C1701,'Policy Characteristics'!$C:$C,0))),"",INDEX('Policy Characteristics'!G:G,MATCH($C1701,'Policy Characteristics'!$C:$C,0)))</f>
        <v>1</v>
      </c>
      <c r="N1701" s="205">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75">
      <c r="A1702" s="76" t="str">
        <f>IF(ISBLANK(INDEX('Policy Characteristics'!A:A,MATCH($C1702,'Policy Characteristics'!$C:$C,0))),"",INDEX('Policy Characteristics'!A:A,MATCH($C1702,'Policy Characteristics'!$C:$C,0)))</f>
        <v>Cross-Sector</v>
      </c>
      <c r="B1702" s="200"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01" t="s">
        <v>44</v>
      </c>
      <c r="J1702" s="202"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05">
        <f>IF(ISBLANK(INDEX('Policy Characteristics'!F:F,MATCH($C1702,'Policy Characteristics'!$C:$C,0))),"",INDEX('Policy Characteristics'!F:F,MATCH($C1702,'Policy Characteristics'!$C:$C,0)))</f>
        <v>0</v>
      </c>
      <c r="M1702" s="205">
        <f>IF(ISBLANK(INDEX('Policy Characteristics'!G:G,MATCH($C1702,'Policy Characteristics'!$C:$C,0))),"",INDEX('Policy Characteristics'!G:G,MATCH($C1702,'Policy Characteristics'!$C:$C,0)))</f>
        <v>1</v>
      </c>
      <c r="N1702" s="205">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75">
      <c r="A1703" s="76" t="str">
        <f>IF(ISBLANK(INDEX('Policy Characteristics'!A:A,MATCH($C1703,'Policy Characteristics'!$C:$C,0))),"",INDEX('Policy Characteristics'!A:A,MATCH($C1703,'Policy Characteristics'!$C:$C,0)))</f>
        <v>Cross-Sector</v>
      </c>
      <c r="B1703" s="200" t="str">
        <f>IF(ISBLANK(INDEX('Policy Characteristics'!B:B,MATCH($C1703,'Policy Characteristics'!$C:$C,0))),"",INDEX('Policy Characteristics'!B:B,MATCH($C1703,'Policy Characteristics'!$C:$C,0)))</f>
        <v>Fuel Taxes or Subsidies</v>
      </c>
      <c r="C1703" t="s">
        <v>1465</v>
      </c>
      <c r="D1703" s="88" t="s">
        <v>52</v>
      </c>
      <c r="E1703" s="88" t="s">
        <v>330</v>
      </c>
      <c r="F1703" s="88" t="s">
        <v>93</v>
      </c>
      <c r="G1703" s="88" t="s">
        <v>4</v>
      </c>
      <c r="H1703" s="15">
        <v>78</v>
      </c>
      <c r="I1703" s="213" t="s">
        <v>43</v>
      </c>
      <c r="J1703" s="202"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05">
        <f>IF(ISBLANK(INDEX('Policy Characteristics'!F:F,MATCH($C1703,'Policy Characteristics'!$C:$C,0))),"",INDEX('Policy Characteristics'!F:F,MATCH($C1703,'Policy Characteristics'!$C:$C,0)))</f>
        <v>-0.9</v>
      </c>
      <c r="M1703" s="205">
        <f>IF(ISBLANK(INDEX('Policy Characteristics'!G:G,MATCH($C1703,'Policy Characteristics'!$C:$C,0))),"",INDEX('Policy Characteristics'!G:G,MATCH($C1703,'Policy Characteristics'!$C:$C,0)))</f>
        <v>0.9</v>
      </c>
      <c r="N1703" s="205">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75">
      <c r="A1704" s="76" t="str">
        <f>IF(ISBLANK(INDEX('Policy Characteristics'!A:A,MATCH($C1704,'Policy Characteristics'!$C:$C,0))),"",INDEX('Policy Characteristics'!A:A,MATCH($C1704,'Policy Characteristics'!$C:$C,0)))</f>
        <v>Cross-Sector</v>
      </c>
      <c r="B1704" s="200" t="str">
        <f>IF(ISBLANK(INDEX('Policy Characteristics'!B:B,MATCH($C1704,'Policy Characteristics'!$C:$C,0))),"",INDEX('Policy Characteristics'!B:B,MATCH($C1704,'Policy Characteristics'!$C:$C,0)))</f>
        <v>Fuel Taxes or Subsidies</v>
      </c>
      <c r="C1704" s="208" t="str">
        <f t="shared" ref="C1704:C1767" si="54">C$1703</f>
        <v>Additional Fuel Tax or Subsidy Rate by Fuel</v>
      </c>
      <c r="D1704" s="78" t="s">
        <v>447</v>
      </c>
      <c r="E1704" s="88" t="s">
        <v>330</v>
      </c>
      <c r="F1704" s="78" t="s">
        <v>444</v>
      </c>
      <c r="G1704" s="88" t="s">
        <v>4</v>
      </c>
      <c r="H1704" s="15">
        <v>79</v>
      </c>
      <c r="I1704" s="201" t="s">
        <v>44</v>
      </c>
      <c r="J1704" s="202"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05">
        <f>IF(ISBLANK(INDEX('Policy Characteristics'!F:F,MATCH($C1704,'Policy Characteristics'!$C:$C,0))),"",INDEX('Policy Characteristics'!F:F,MATCH($C1704,'Policy Characteristics'!$C:$C,0)))</f>
        <v>-0.9</v>
      </c>
      <c r="M1704" s="205">
        <f>IF(ISBLANK(INDEX('Policy Characteristics'!G:G,MATCH($C1704,'Policy Characteristics'!$C:$C,0))),"",INDEX('Policy Characteristics'!G:G,MATCH($C1704,'Policy Characteristics'!$C:$C,0)))</f>
        <v>0.9</v>
      </c>
      <c r="N1704" s="205">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75">
      <c r="A1705" s="76" t="str">
        <f>IF(ISBLANK(INDEX('Policy Characteristics'!A:A,MATCH($C1705,'Policy Characteristics'!$C:$C,0))),"",INDEX('Policy Characteristics'!A:A,MATCH($C1705,'Policy Characteristics'!$C:$C,0)))</f>
        <v>Cross-Sector</v>
      </c>
      <c r="B1705" s="200" t="str">
        <f>IF(ISBLANK(INDEX('Policy Characteristics'!B:B,MATCH($C1705,'Policy Characteristics'!$C:$C,0))),"",INDEX('Policy Characteristics'!B:B,MATCH($C1705,'Policy Characteristics'!$C:$C,0)))</f>
        <v>Fuel Taxes or Subsidies</v>
      </c>
      <c r="C1705" s="208" t="str">
        <f t="shared" si="54"/>
        <v>Additional Fuel Tax or Subsidy Rate by Fuel</v>
      </c>
      <c r="D1705" s="78" t="s">
        <v>46</v>
      </c>
      <c r="E1705" s="88" t="s">
        <v>330</v>
      </c>
      <c r="F1705" s="78" t="s">
        <v>87</v>
      </c>
      <c r="G1705" s="88" t="s">
        <v>4</v>
      </c>
      <c r="H1705" s="15">
        <v>80</v>
      </c>
      <c r="I1705" s="201" t="s">
        <v>43</v>
      </c>
      <c r="J1705" s="202"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05">
        <f>IF(ISBLANK(INDEX('Policy Characteristics'!F:F,MATCH($C1705,'Policy Characteristics'!$C:$C,0))),"",INDEX('Policy Characteristics'!F:F,MATCH($C1705,'Policy Characteristics'!$C:$C,0)))</f>
        <v>-0.9</v>
      </c>
      <c r="M1705" s="205">
        <f>IF(ISBLANK(INDEX('Policy Characteristics'!G:G,MATCH($C1705,'Policy Characteristics'!$C:$C,0))),"",INDEX('Policy Characteristics'!G:G,MATCH($C1705,'Policy Characteristics'!$C:$C,0)))</f>
        <v>0.9</v>
      </c>
      <c r="N1705" s="205">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75">
      <c r="A1706" s="76" t="str">
        <f>IF(ISBLANK(INDEX('Policy Characteristics'!A:A,MATCH($C1706,'Policy Characteristics'!$C:$C,0))),"",INDEX('Policy Characteristics'!A:A,MATCH($C1706,'Policy Characteristics'!$C:$C,0)))</f>
        <v>Cross-Sector</v>
      </c>
      <c r="B1706" s="200" t="str">
        <f>IF(ISBLANK(INDEX('Policy Characteristics'!B:B,MATCH($C1706,'Policy Characteristics'!$C:$C,0))),"",INDEX('Policy Characteristics'!B:B,MATCH($C1706,'Policy Characteristics'!$C:$C,0)))</f>
        <v>Fuel Taxes or Subsidies</v>
      </c>
      <c r="C1706" s="208" t="str">
        <f t="shared" si="54"/>
        <v>Additional Fuel Tax or Subsidy Rate by Fuel</v>
      </c>
      <c r="D1706" s="78" t="s">
        <v>47</v>
      </c>
      <c r="E1706" s="88" t="s">
        <v>330</v>
      </c>
      <c r="F1706" s="78" t="s">
        <v>88</v>
      </c>
      <c r="G1706" s="88" t="s">
        <v>4</v>
      </c>
      <c r="H1706" s="15">
        <v>738</v>
      </c>
      <c r="I1706" s="201" t="s">
        <v>44</v>
      </c>
      <c r="J1706" s="202"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05">
        <f>IF(ISBLANK(INDEX('Policy Characteristics'!F:F,MATCH($C1706,'Policy Characteristics'!$C:$C,0))),"",INDEX('Policy Characteristics'!F:F,MATCH($C1706,'Policy Characteristics'!$C:$C,0)))</f>
        <v>-0.9</v>
      </c>
      <c r="M1706" s="205">
        <f>IF(ISBLANK(INDEX('Policy Characteristics'!G:G,MATCH($C1706,'Policy Characteristics'!$C:$C,0))),"",INDEX('Policy Characteristics'!G:G,MATCH($C1706,'Policy Characteristics'!$C:$C,0)))</f>
        <v>0.9</v>
      </c>
      <c r="N1706" s="205">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75">
      <c r="A1707" s="76" t="str">
        <f>IF(ISBLANK(INDEX('Policy Characteristics'!A:A,MATCH($C1707,'Policy Characteristics'!$C:$C,0))),"",INDEX('Policy Characteristics'!A:A,MATCH($C1707,'Policy Characteristics'!$C:$C,0)))</f>
        <v>Cross-Sector</v>
      </c>
      <c r="B1707" s="200" t="str">
        <f>IF(ISBLANK(INDEX('Policy Characteristics'!B:B,MATCH($C1707,'Policy Characteristics'!$C:$C,0))),"",INDEX('Policy Characteristics'!B:B,MATCH($C1707,'Policy Characteristics'!$C:$C,0)))</f>
        <v>Fuel Taxes or Subsidies</v>
      </c>
      <c r="C1707" s="208" t="str">
        <f t="shared" si="54"/>
        <v>Additional Fuel Tax or Subsidy Rate by Fuel</v>
      </c>
      <c r="D1707" s="78" t="s">
        <v>51</v>
      </c>
      <c r="E1707" s="88" t="s">
        <v>330</v>
      </c>
      <c r="F1707" s="78" t="s">
        <v>92</v>
      </c>
      <c r="G1707" s="88" t="s">
        <v>4</v>
      </c>
      <c r="H1707" s="15">
        <v>739</v>
      </c>
      <c r="I1707" s="201" t="s">
        <v>44</v>
      </c>
      <c r="J1707" s="202"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05">
        <f>IF(ISBLANK(INDEX('Policy Characteristics'!F:F,MATCH($C1707,'Policy Characteristics'!$C:$C,0))),"",INDEX('Policy Characteristics'!F:F,MATCH($C1707,'Policy Characteristics'!$C:$C,0)))</f>
        <v>-0.9</v>
      </c>
      <c r="M1707" s="205">
        <f>IF(ISBLANK(INDEX('Policy Characteristics'!G:G,MATCH($C1707,'Policy Characteristics'!$C:$C,0))),"",INDEX('Policy Characteristics'!G:G,MATCH($C1707,'Policy Characteristics'!$C:$C,0)))</f>
        <v>0.9</v>
      </c>
      <c r="N1707" s="205">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75">
      <c r="A1708" s="76" t="str">
        <f>IF(ISBLANK(INDEX('Policy Characteristics'!A:A,MATCH($C1708,'Policy Characteristics'!$C:$C,0))),"",INDEX('Policy Characteristics'!A:A,MATCH($C1708,'Policy Characteristics'!$C:$C,0)))</f>
        <v>Cross-Sector</v>
      </c>
      <c r="B1708" s="200" t="str">
        <f>IF(ISBLANK(INDEX('Policy Characteristics'!B:B,MATCH($C1708,'Policy Characteristics'!$C:$C,0))),"",INDEX('Policy Characteristics'!B:B,MATCH($C1708,'Policy Characteristics'!$C:$C,0)))</f>
        <v>Fuel Taxes or Subsidies</v>
      </c>
      <c r="C1708" s="208" t="str">
        <f t="shared" si="54"/>
        <v>Additional Fuel Tax or Subsidy Rate by Fuel</v>
      </c>
      <c r="D1708" s="78" t="s">
        <v>53</v>
      </c>
      <c r="E1708" s="88" t="s">
        <v>330</v>
      </c>
      <c r="F1708" s="78" t="s">
        <v>95</v>
      </c>
      <c r="G1708" s="88" t="s">
        <v>4</v>
      </c>
      <c r="H1708" s="15">
        <v>81</v>
      </c>
      <c r="I1708" s="201" t="s">
        <v>43</v>
      </c>
      <c r="J1708" s="202"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05">
        <f>IF(ISBLANK(INDEX('Policy Characteristics'!F:F,MATCH($C1708,'Policy Characteristics'!$C:$C,0))),"",INDEX('Policy Characteristics'!F:F,MATCH($C1708,'Policy Characteristics'!$C:$C,0)))</f>
        <v>-0.9</v>
      </c>
      <c r="M1708" s="205">
        <f>IF(ISBLANK(INDEX('Policy Characteristics'!G:G,MATCH($C1708,'Policy Characteristics'!$C:$C,0))),"",INDEX('Policy Characteristics'!G:G,MATCH($C1708,'Policy Characteristics'!$C:$C,0)))</f>
        <v>0.9</v>
      </c>
      <c r="N1708" s="205">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75">
      <c r="A1709" s="76" t="str">
        <f>IF(ISBLANK(INDEX('Policy Characteristics'!A:A,MATCH($C1709,'Policy Characteristics'!$C:$C,0))),"",INDEX('Policy Characteristics'!A:A,MATCH($C1709,'Policy Characteristics'!$C:$C,0)))</f>
        <v>Cross-Sector</v>
      </c>
      <c r="B1709" s="200" t="str">
        <f>IF(ISBLANK(INDEX('Policy Characteristics'!B:B,MATCH($C1709,'Policy Characteristics'!$C:$C,0))),"",INDEX('Policy Characteristics'!B:B,MATCH($C1709,'Policy Characteristics'!$C:$C,0)))</f>
        <v>Fuel Taxes or Subsidies</v>
      </c>
      <c r="C1709" s="208" t="str">
        <f t="shared" si="54"/>
        <v>Additional Fuel Tax or Subsidy Rate by Fuel</v>
      </c>
      <c r="D1709" s="78" t="s">
        <v>54</v>
      </c>
      <c r="E1709" s="88" t="s">
        <v>330</v>
      </c>
      <c r="F1709" s="78" t="s">
        <v>96</v>
      </c>
      <c r="G1709" s="88" t="s">
        <v>4</v>
      </c>
      <c r="H1709" s="15">
        <v>82</v>
      </c>
      <c r="I1709" s="201" t="s">
        <v>43</v>
      </c>
      <c r="J1709" s="202"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05">
        <f>IF(ISBLANK(INDEX('Policy Characteristics'!F:F,MATCH($C1709,'Policy Characteristics'!$C:$C,0))),"",INDEX('Policy Characteristics'!F:F,MATCH($C1709,'Policy Characteristics'!$C:$C,0)))</f>
        <v>-0.9</v>
      </c>
      <c r="M1709" s="205">
        <f>IF(ISBLANK(INDEX('Policy Characteristics'!G:G,MATCH($C1709,'Policy Characteristics'!$C:$C,0))),"",INDEX('Policy Characteristics'!G:G,MATCH($C1709,'Policy Characteristics'!$C:$C,0)))</f>
        <v>0.9</v>
      </c>
      <c r="N1709" s="205">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75">
      <c r="A1710" s="76" t="str">
        <f>IF(ISBLANK(INDEX('Policy Characteristics'!A:A,MATCH($C1710,'Policy Characteristics'!$C:$C,0))),"",INDEX('Policy Characteristics'!A:A,MATCH($C1710,'Policy Characteristics'!$C:$C,0)))</f>
        <v>Cross-Sector</v>
      </c>
      <c r="B1710" s="200" t="str">
        <f>IF(ISBLANK(INDEX('Policy Characteristics'!B:B,MATCH($C1710,'Policy Characteristics'!$C:$C,0))),"",INDEX('Policy Characteristics'!B:B,MATCH($C1710,'Policy Characteristics'!$C:$C,0)))</f>
        <v>Fuel Taxes or Subsidies</v>
      </c>
      <c r="C1710" s="208" t="str">
        <f t="shared" si="54"/>
        <v>Additional Fuel Tax or Subsidy Rate by Fuel</v>
      </c>
      <c r="D1710" s="78" t="s">
        <v>55</v>
      </c>
      <c r="E1710" s="88" t="s">
        <v>330</v>
      </c>
      <c r="F1710" s="78" t="s">
        <v>97</v>
      </c>
      <c r="G1710" s="88" t="s">
        <v>4</v>
      </c>
      <c r="H1710" s="15">
        <v>740</v>
      </c>
      <c r="I1710" s="201" t="s">
        <v>43</v>
      </c>
      <c r="J1710" s="202"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05">
        <f>IF(ISBLANK(INDEX('Policy Characteristics'!F:F,MATCH($C1710,'Policy Characteristics'!$C:$C,0))),"",INDEX('Policy Characteristics'!F:F,MATCH($C1710,'Policy Characteristics'!$C:$C,0)))</f>
        <v>-0.9</v>
      </c>
      <c r="M1710" s="205">
        <f>IF(ISBLANK(INDEX('Policy Characteristics'!G:G,MATCH($C1710,'Policy Characteristics'!$C:$C,0))),"",INDEX('Policy Characteristics'!G:G,MATCH($C1710,'Policy Characteristics'!$C:$C,0)))</f>
        <v>0.9</v>
      </c>
      <c r="N1710" s="205">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75">
      <c r="A1711" s="76" t="str">
        <f>IF(ISBLANK(INDEX('Policy Characteristics'!A:A,MATCH($C1711,'Policy Characteristics'!$C:$C,0))),"",INDEX('Policy Characteristics'!A:A,MATCH($C1711,'Policy Characteristics'!$C:$C,0)))</f>
        <v>Cross-Sector</v>
      </c>
      <c r="B1711" s="200" t="str">
        <f>IF(ISBLANK(INDEX('Policy Characteristics'!B:B,MATCH($C1711,'Policy Characteristics'!$C:$C,0))),"",INDEX('Policy Characteristics'!B:B,MATCH($C1711,'Policy Characteristics'!$C:$C,0)))</f>
        <v>Fuel Taxes or Subsidies</v>
      </c>
      <c r="C1711" s="208" t="str">
        <f t="shared" si="54"/>
        <v>Additional Fuel Tax or Subsidy Rate by Fuel</v>
      </c>
      <c r="D1711" s="78" t="s">
        <v>56</v>
      </c>
      <c r="E1711" s="88" t="s">
        <v>330</v>
      </c>
      <c r="F1711" s="78" t="s">
        <v>98</v>
      </c>
      <c r="G1711" s="88" t="s">
        <v>4</v>
      </c>
      <c r="H1711" s="15">
        <v>741</v>
      </c>
      <c r="I1711" s="201" t="s">
        <v>43</v>
      </c>
      <c r="J1711" s="202"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05">
        <f>IF(ISBLANK(INDEX('Policy Characteristics'!F:F,MATCH($C1711,'Policy Characteristics'!$C:$C,0))),"",INDEX('Policy Characteristics'!F:F,MATCH($C1711,'Policy Characteristics'!$C:$C,0)))</f>
        <v>-0.9</v>
      </c>
      <c r="M1711" s="205">
        <f>IF(ISBLANK(INDEX('Policy Characteristics'!G:G,MATCH($C1711,'Policy Characteristics'!$C:$C,0))),"",INDEX('Policy Characteristics'!G:G,MATCH($C1711,'Policy Characteristics'!$C:$C,0)))</f>
        <v>0.9</v>
      </c>
      <c r="N1711" s="205">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75">
      <c r="A1712" s="76" t="str">
        <f>IF(ISBLANK(INDEX('Policy Characteristics'!A:A,MATCH($C1712,'Policy Characteristics'!$C:$C,0))),"",INDEX('Policy Characteristics'!A:A,MATCH($C1712,'Policy Characteristics'!$C:$C,0)))</f>
        <v>Cross-Sector</v>
      </c>
      <c r="B1712" s="200" t="str">
        <f>IF(ISBLANK(INDEX('Policy Characteristics'!B:B,MATCH($C1712,'Policy Characteristics'!$C:$C,0))),"",INDEX('Policy Characteristics'!B:B,MATCH($C1712,'Policy Characteristics'!$C:$C,0)))</f>
        <v>Fuel Taxes or Subsidies</v>
      </c>
      <c r="C1712" s="208" t="str">
        <f t="shared" si="54"/>
        <v>Additional Fuel Tax or Subsidy Rate by Fuel</v>
      </c>
      <c r="D1712" s="78" t="s">
        <v>716</v>
      </c>
      <c r="E1712" s="88" t="s">
        <v>330</v>
      </c>
      <c r="F1712" s="78" t="s">
        <v>717</v>
      </c>
      <c r="G1712" s="88" t="s">
        <v>4</v>
      </c>
      <c r="H1712" s="15">
        <v>742</v>
      </c>
      <c r="I1712" s="201" t="s">
        <v>43</v>
      </c>
      <c r="J1712" s="202"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05">
        <f>IF(ISBLANK(INDEX('Policy Characteristics'!F:F,MATCH($C1712,'Policy Characteristics'!$C:$C,0))),"",INDEX('Policy Characteristics'!F:F,MATCH($C1712,'Policy Characteristics'!$C:$C,0)))</f>
        <v>-0.9</v>
      </c>
      <c r="M1712" s="205">
        <f>IF(ISBLANK(INDEX('Policy Characteristics'!G:G,MATCH($C1712,'Policy Characteristics'!$C:$C,0))),"",INDEX('Policy Characteristics'!G:G,MATCH($C1712,'Policy Characteristics'!$C:$C,0)))</f>
        <v>0.9</v>
      </c>
      <c r="N1712" s="205">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75">
      <c r="A1713" s="76" t="str">
        <f>IF(ISBLANK(INDEX('Policy Characteristics'!A:A,MATCH($C1713,'Policy Characteristics'!$C:$C,0))),"",INDEX('Policy Characteristics'!A:A,MATCH($C1713,'Policy Characteristics'!$C:$C,0)))</f>
        <v>Cross-Sector</v>
      </c>
      <c r="B1713" s="200" t="str">
        <f>IF(ISBLANK(INDEX('Policy Characteristics'!B:B,MATCH($C1713,'Policy Characteristics'!$C:$C,0))),"",INDEX('Policy Characteristics'!B:B,MATCH($C1713,'Policy Characteristics'!$C:$C,0)))</f>
        <v>Fuel Taxes or Subsidies</v>
      </c>
      <c r="C1713" s="208" t="str">
        <f t="shared" si="54"/>
        <v>Additional Fuel Tax or Subsidy Rate by Fuel</v>
      </c>
      <c r="D1713" s="78" t="s">
        <v>75</v>
      </c>
      <c r="E1713" s="88" t="s">
        <v>330</v>
      </c>
      <c r="F1713" s="78" t="s">
        <v>99</v>
      </c>
      <c r="G1713" s="88" t="s">
        <v>4</v>
      </c>
      <c r="H1713" s="15">
        <v>743</v>
      </c>
      <c r="I1713" s="201" t="s">
        <v>44</v>
      </c>
      <c r="J1713" s="202"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05">
        <f>IF(ISBLANK(INDEX('Policy Characteristics'!F:F,MATCH($C1713,'Policy Characteristics'!$C:$C,0))),"",INDEX('Policy Characteristics'!F:F,MATCH($C1713,'Policy Characteristics'!$C:$C,0)))</f>
        <v>-0.9</v>
      </c>
      <c r="M1713" s="205">
        <f>IF(ISBLANK(INDEX('Policy Characteristics'!G:G,MATCH($C1713,'Policy Characteristics'!$C:$C,0))),"",INDEX('Policy Characteristics'!G:G,MATCH($C1713,'Policy Characteristics'!$C:$C,0)))</f>
        <v>0.9</v>
      </c>
      <c r="N1713" s="205">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75">
      <c r="A1714" s="76" t="str">
        <f>IF(ISBLANK(INDEX('Policy Characteristics'!A:A,MATCH($C1714,'Policy Characteristics'!$C:$C,0))),"",INDEX('Policy Characteristics'!A:A,MATCH($C1714,'Policy Characteristics'!$C:$C,0)))</f>
        <v>Cross-Sector</v>
      </c>
      <c r="B1714" s="200" t="str">
        <f>IF(ISBLANK(INDEX('Policy Characteristics'!B:B,MATCH($C1714,'Policy Characteristics'!$C:$C,0))),"",INDEX('Policy Characteristics'!B:B,MATCH($C1714,'Policy Characteristics'!$C:$C,0)))</f>
        <v>Fuel Taxes or Subsidies</v>
      </c>
      <c r="C1714" s="208" t="str">
        <f t="shared" si="54"/>
        <v>Additional Fuel Tax or Subsidy Rate by Fuel</v>
      </c>
      <c r="D1714" s="78" t="s">
        <v>440</v>
      </c>
      <c r="E1714" s="88" t="s">
        <v>330</v>
      </c>
      <c r="F1714" s="78" t="s">
        <v>441</v>
      </c>
      <c r="G1714" s="88" t="s">
        <v>4</v>
      </c>
      <c r="H1714" s="15">
        <v>744</v>
      </c>
      <c r="I1714" s="201" t="s">
        <v>44</v>
      </c>
      <c r="J1714" s="202"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05">
        <f>IF(ISBLANK(INDEX('Policy Characteristics'!F:F,MATCH($C1714,'Policy Characteristics'!$C:$C,0))),"",INDEX('Policy Characteristics'!F:F,MATCH($C1714,'Policy Characteristics'!$C:$C,0)))</f>
        <v>-0.9</v>
      </c>
      <c r="M1714" s="205">
        <f>IF(ISBLANK(INDEX('Policy Characteristics'!G:G,MATCH($C1714,'Policy Characteristics'!$C:$C,0))),"",INDEX('Policy Characteristics'!G:G,MATCH($C1714,'Policy Characteristics'!$C:$C,0)))</f>
        <v>0.9</v>
      </c>
      <c r="N1714" s="205">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75">
      <c r="A1715" s="76" t="str">
        <f>IF(ISBLANK(INDEX('Policy Characteristics'!A:A,MATCH($C1715,'Policy Characteristics'!$C:$C,0))),"",INDEX('Policy Characteristics'!A:A,MATCH($C1715,'Policy Characteristics'!$C:$C,0)))</f>
        <v>Cross-Sector</v>
      </c>
      <c r="B1715" s="200" t="str">
        <f>IF(ISBLANK(INDEX('Policy Characteristics'!B:B,MATCH($C1715,'Policy Characteristics'!$C:$C,0))),"",INDEX('Policy Characteristics'!B:B,MATCH($C1715,'Policy Characteristics'!$C:$C,0)))</f>
        <v>Fuel Taxes or Subsidies</v>
      </c>
      <c r="C1715" s="208" t="str">
        <f t="shared" si="54"/>
        <v>Additional Fuel Tax or Subsidy Rate by Fuel</v>
      </c>
      <c r="D1715" s="78" t="s">
        <v>708</v>
      </c>
      <c r="E1715" s="88" t="s">
        <v>330</v>
      </c>
      <c r="F1715" s="78" t="s">
        <v>712</v>
      </c>
      <c r="G1715" s="88" t="s">
        <v>4</v>
      </c>
      <c r="H1715" s="15">
        <v>745</v>
      </c>
      <c r="I1715" s="201" t="s">
        <v>44</v>
      </c>
      <c r="J1715" s="202"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05">
        <f>IF(ISBLANK(INDEX('Policy Characteristics'!F:F,MATCH($C1715,'Policy Characteristics'!$C:$C,0))),"",INDEX('Policy Characteristics'!F:F,MATCH($C1715,'Policy Characteristics'!$C:$C,0)))</f>
        <v>-0.9</v>
      </c>
      <c r="M1715" s="205">
        <f>IF(ISBLANK(INDEX('Policy Characteristics'!G:G,MATCH($C1715,'Policy Characteristics'!$C:$C,0))),"",INDEX('Policy Characteristics'!G:G,MATCH($C1715,'Policy Characteristics'!$C:$C,0)))</f>
        <v>0.9</v>
      </c>
      <c r="N1715" s="205">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75">
      <c r="A1716" s="76" t="str">
        <f>IF(ISBLANK(INDEX('Policy Characteristics'!A:A,MATCH($C1716,'Policy Characteristics'!$C:$C,0))),"",INDEX('Policy Characteristics'!A:A,MATCH($C1716,'Policy Characteristics'!$C:$C,0)))</f>
        <v>Cross-Sector</v>
      </c>
      <c r="B1716" s="200" t="str">
        <f>IF(ISBLANK(INDEX('Policy Characteristics'!B:B,MATCH($C1716,'Policy Characteristics'!$C:$C,0))),"",INDEX('Policy Characteristics'!B:B,MATCH($C1716,'Policy Characteristics'!$C:$C,0)))</f>
        <v>Fuel Taxes or Subsidies</v>
      </c>
      <c r="C1716" s="208" t="str">
        <f t="shared" si="54"/>
        <v>Additional Fuel Tax or Subsidy Rate by Fuel</v>
      </c>
      <c r="D1716" s="78" t="s">
        <v>718</v>
      </c>
      <c r="E1716" s="88" t="s">
        <v>330</v>
      </c>
      <c r="F1716" s="78" t="s">
        <v>719</v>
      </c>
      <c r="G1716" s="88" t="s">
        <v>4</v>
      </c>
      <c r="H1716" s="15">
        <v>746</v>
      </c>
      <c r="I1716" s="201" t="s">
        <v>44</v>
      </c>
      <c r="J1716" s="202"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05">
        <f>IF(ISBLANK(INDEX('Policy Characteristics'!F:F,MATCH($C1716,'Policy Characteristics'!$C:$C,0))),"",INDEX('Policy Characteristics'!F:F,MATCH($C1716,'Policy Characteristics'!$C:$C,0)))</f>
        <v>-0.9</v>
      </c>
      <c r="M1716" s="205">
        <f>IF(ISBLANK(INDEX('Policy Characteristics'!G:G,MATCH($C1716,'Policy Characteristics'!$C:$C,0))),"",INDEX('Policy Characteristics'!G:G,MATCH($C1716,'Policy Characteristics'!$C:$C,0)))</f>
        <v>0.9</v>
      </c>
      <c r="N1716" s="205">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75">
      <c r="A1717" s="76" t="str">
        <f>IF(ISBLANK(INDEX('Policy Characteristics'!A:A,MATCH($C1717,'Policy Characteristics'!$C:$C,0))),"",INDEX('Policy Characteristics'!A:A,MATCH($C1717,'Policy Characteristics'!$C:$C,0)))</f>
        <v>Cross-Sector</v>
      </c>
      <c r="B1717" s="200" t="str">
        <f>IF(ISBLANK(INDEX('Policy Characteristics'!B:B,MATCH($C1717,'Policy Characteristics'!$C:$C,0))),"",INDEX('Policy Characteristics'!B:B,MATCH($C1717,'Policy Characteristics'!$C:$C,0)))</f>
        <v>Fuel Taxes or Subsidies</v>
      </c>
      <c r="C1717" s="208" t="str">
        <f t="shared" si="54"/>
        <v>Additional Fuel Tax or Subsidy Rate by Fuel</v>
      </c>
      <c r="D1717" s="78" t="s">
        <v>709</v>
      </c>
      <c r="E1717" s="88" t="s">
        <v>330</v>
      </c>
      <c r="F1717" s="78" t="s">
        <v>713</v>
      </c>
      <c r="G1717" s="88" t="s">
        <v>4</v>
      </c>
      <c r="H1717" s="15">
        <v>747</v>
      </c>
      <c r="I1717" s="201" t="s">
        <v>44</v>
      </c>
      <c r="J1717" s="202"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05">
        <f>IF(ISBLANK(INDEX('Policy Characteristics'!F:F,MATCH($C1717,'Policy Characteristics'!$C:$C,0))),"",INDEX('Policy Characteristics'!F:F,MATCH($C1717,'Policy Characteristics'!$C:$C,0)))</f>
        <v>-0.9</v>
      </c>
      <c r="M1717" s="205">
        <f>IF(ISBLANK(INDEX('Policy Characteristics'!G:G,MATCH($C1717,'Policy Characteristics'!$C:$C,0))),"",INDEX('Policy Characteristics'!G:G,MATCH($C1717,'Policy Characteristics'!$C:$C,0)))</f>
        <v>0.9</v>
      </c>
      <c r="N1717" s="205">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75">
      <c r="A1718" s="76" t="str">
        <f>IF(ISBLANK(INDEX('Policy Characteristics'!A:A,MATCH($C1718,'Policy Characteristics'!$C:$C,0))),"",INDEX('Policy Characteristics'!A:A,MATCH($C1718,'Policy Characteristics'!$C:$C,0)))</f>
        <v>Cross-Sector</v>
      </c>
      <c r="B1718" s="200" t="str">
        <f>IF(ISBLANK(INDEX('Policy Characteristics'!B:B,MATCH($C1718,'Policy Characteristics'!$C:$C,0))),"",INDEX('Policy Characteristics'!B:B,MATCH($C1718,'Policy Characteristics'!$C:$C,0)))</f>
        <v>Fuel Taxes or Subsidies</v>
      </c>
      <c r="C1718" s="208" t="str">
        <f t="shared" si="54"/>
        <v>Additional Fuel Tax or Subsidy Rate by Fuel</v>
      </c>
      <c r="D1718" s="78" t="s">
        <v>710</v>
      </c>
      <c r="E1718" s="88" t="s">
        <v>330</v>
      </c>
      <c r="F1718" s="78" t="s">
        <v>714</v>
      </c>
      <c r="G1718" s="88" t="s">
        <v>4</v>
      </c>
      <c r="H1718" s="15">
        <v>748</v>
      </c>
      <c r="I1718" s="201" t="s">
        <v>44</v>
      </c>
      <c r="J1718" s="202"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05">
        <f>IF(ISBLANK(INDEX('Policy Characteristics'!F:F,MATCH($C1718,'Policy Characteristics'!$C:$C,0))),"",INDEX('Policy Characteristics'!F:F,MATCH($C1718,'Policy Characteristics'!$C:$C,0)))</f>
        <v>-0.9</v>
      </c>
      <c r="M1718" s="205">
        <f>IF(ISBLANK(INDEX('Policy Characteristics'!G:G,MATCH($C1718,'Policy Characteristics'!$C:$C,0))),"",INDEX('Policy Characteristics'!G:G,MATCH($C1718,'Policy Characteristics'!$C:$C,0)))</f>
        <v>0.9</v>
      </c>
      <c r="N1718" s="205">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75">
      <c r="A1719" s="76" t="str">
        <f>IF(ISBLANK(INDEX('Policy Characteristics'!A:A,MATCH($C1719,'Policy Characteristics'!$C:$C,0))),"",INDEX('Policy Characteristics'!A:A,MATCH($C1719,'Policy Characteristics'!$C:$C,0)))</f>
        <v>Cross-Sector</v>
      </c>
      <c r="B1719" s="200" t="str">
        <f>IF(ISBLANK(INDEX('Policy Characteristics'!B:B,MATCH($C1719,'Policy Characteristics'!$C:$C,0))),"",INDEX('Policy Characteristics'!B:B,MATCH($C1719,'Policy Characteristics'!$C:$C,0)))</f>
        <v>Fuel Taxes or Subsidies</v>
      </c>
      <c r="C1719" s="208" t="str">
        <f t="shared" si="54"/>
        <v>Additional Fuel Tax or Subsidy Rate by Fuel</v>
      </c>
      <c r="D1719" s="78" t="s">
        <v>711</v>
      </c>
      <c r="E1719" s="88" t="s">
        <v>330</v>
      </c>
      <c r="F1719" s="78" t="s">
        <v>715</v>
      </c>
      <c r="G1719" s="88" t="s">
        <v>4</v>
      </c>
      <c r="H1719" s="15">
        <v>749</v>
      </c>
      <c r="I1719" s="201" t="s">
        <v>43</v>
      </c>
      <c r="J1719" s="202"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05">
        <f>IF(ISBLANK(INDEX('Policy Characteristics'!F:F,MATCH($C1719,'Policy Characteristics'!$C:$C,0))),"",INDEX('Policy Characteristics'!F:F,MATCH($C1719,'Policy Characteristics'!$C:$C,0)))</f>
        <v>-0.9</v>
      </c>
      <c r="M1719" s="205">
        <f>IF(ISBLANK(INDEX('Policy Characteristics'!G:G,MATCH($C1719,'Policy Characteristics'!$C:$C,0))),"",INDEX('Policy Characteristics'!G:G,MATCH($C1719,'Policy Characteristics'!$C:$C,0)))</f>
        <v>0.9</v>
      </c>
      <c r="N1719" s="205">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75">
      <c r="A1720" s="76" t="str">
        <f>IF(ISBLANK(INDEX('Policy Characteristics'!A:A,MATCH($C1720,'Policy Characteristics'!$C:$C,0))),"",INDEX('Policy Characteristics'!A:A,MATCH($C1720,'Policy Characteristics'!$C:$C,0)))</f>
        <v>Cross-Sector</v>
      </c>
      <c r="B1720" s="200" t="str">
        <f>IF(ISBLANK(INDEX('Policy Characteristics'!B:B,MATCH($C1720,'Policy Characteristics'!$C:$C,0))),"",INDEX('Policy Characteristics'!B:B,MATCH($C1720,'Policy Characteristics'!$C:$C,0)))</f>
        <v>Fuel Taxes or Subsidies</v>
      </c>
      <c r="C1720" s="208" t="str">
        <f t="shared" si="54"/>
        <v>Additional Fuel Tax or Subsidy Rate by Fuel</v>
      </c>
      <c r="D1720" s="88" t="s">
        <v>52</v>
      </c>
      <c r="E1720" s="88" t="s">
        <v>338</v>
      </c>
      <c r="F1720" s="88" t="s">
        <v>93</v>
      </c>
      <c r="G1720" s="88" t="s">
        <v>93</v>
      </c>
      <c r="H1720" s="15">
        <v>2314</v>
      </c>
      <c r="I1720" s="213" t="s">
        <v>44</v>
      </c>
      <c r="J1720" s="202"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05">
        <f>IF(ISBLANK(INDEX('Policy Characteristics'!F:F,MATCH($C1720,'Policy Characteristics'!$C:$C,0))),"",INDEX('Policy Characteristics'!F:F,MATCH($C1720,'Policy Characteristics'!$C:$C,0)))</f>
        <v>-0.9</v>
      </c>
      <c r="M1720" s="205">
        <f>IF(ISBLANK(INDEX('Policy Characteristics'!G:G,MATCH($C1720,'Policy Characteristics'!$C:$C,0))),"",INDEX('Policy Characteristics'!G:G,MATCH($C1720,'Policy Characteristics'!$C:$C,0)))</f>
        <v>0.9</v>
      </c>
      <c r="N1720" s="205">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75">
      <c r="A1721" s="76" t="str">
        <f>IF(ISBLANK(INDEX('Policy Characteristics'!A:A,MATCH($C1721,'Policy Characteristics'!$C:$C,0))),"",INDEX('Policy Characteristics'!A:A,MATCH($C1721,'Policy Characteristics'!$C:$C,0)))</f>
        <v>Cross-Sector</v>
      </c>
      <c r="B1721" s="200" t="str">
        <f>IF(ISBLANK(INDEX('Policy Characteristics'!B:B,MATCH($C1721,'Policy Characteristics'!$C:$C,0))),"",INDEX('Policy Characteristics'!B:B,MATCH($C1721,'Policy Characteristics'!$C:$C,0)))</f>
        <v>Fuel Taxes or Subsidies</v>
      </c>
      <c r="C1721" s="208" t="str">
        <f t="shared" si="54"/>
        <v>Additional Fuel Tax or Subsidy Rate by Fuel</v>
      </c>
      <c r="D1721" s="78" t="s">
        <v>447</v>
      </c>
      <c r="E1721" s="88" t="s">
        <v>338</v>
      </c>
      <c r="F1721" s="78" t="s">
        <v>444</v>
      </c>
      <c r="G1721" s="88" t="s">
        <v>93</v>
      </c>
      <c r="H1721" s="15">
        <v>2315</v>
      </c>
      <c r="I1721" s="201" t="s">
        <v>43</v>
      </c>
      <c r="J1721" s="202"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05">
        <f>IF(ISBLANK(INDEX('Policy Characteristics'!F:F,MATCH($C1721,'Policy Characteristics'!$C:$C,0))),"",INDEX('Policy Characteristics'!F:F,MATCH($C1721,'Policy Characteristics'!$C:$C,0)))</f>
        <v>-0.9</v>
      </c>
      <c r="M1721" s="205">
        <f>IF(ISBLANK(INDEX('Policy Characteristics'!G:G,MATCH($C1721,'Policy Characteristics'!$C:$C,0))),"",INDEX('Policy Characteristics'!G:G,MATCH($C1721,'Policy Characteristics'!$C:$C,0)))</f>
        <v>0.9</v>
      </c>
      <c r="N1721" s="205">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75">
      <c r="A1722" s="76" t="str">
        <f>IF(ISBLANK(INDEX('Policy Characteristics'!A:A,MATCH($C1722,'Policy Characteristics'!$C:$C,0))),"",INDEX('Policy Characteristics'!A:A,MATCH($C1722,'Policy Characteristics'!$C:$C,0)))</f>
        <v>Cross-Sector</v>
      </c>
      <c r="B1722" s="200" t="str">
        <f>IF(ISBLANK(INDEX('Policy Characteristics'!B:B,MATCH($C1722,'Policy Characteristics'!$C:$C,0))),"",INDEX('Policy Characteristics'!B:B,MATCH($C1722,'Policy Characteristics'!$C:$C,0)))</f>
        <v>Fuel Taxes or Subsidies</v>
      </c>
      <c r="C1722" s="208" t="str">
        <f t="shared" si="54"/>
        <v>Additional Fuel Tax or Subsidy Rate by Fuel</v>
      </c>
      <c r="D1722" s="78" t="s">
        <v>46</v>
      </c>
      <c r="E1722" s="88" t="s">
        <v>338</v>
      </c>
      <c r="F1722" s="78" t="s">
        <v>87</v>
      </c>
      <c r="G1722" s="88" t="s">
        <v>93</v>
      </c>
      <c r="H1722" s="15">
        <v>2316</v>
      </c>
      <c r="I1722" s="201" t="s">
        <v>43</v>
      </c>
      <c r="J1722" s="202"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05">
        <f>IF(ISBLANK(INDEX('Policy Characteristics'!F:F,MATCH($C1722,'Policy Characteristics'!$C:$C,0))),"",INDEX('Policy Characteristics'!F:F,MATCH($C1722,'Policy Characteristics'!$C:$C,0)))</f>
        <v>-0.9</v>
      </c>
      <c r="M1722" s="205">
        <f>IF(ISBLANK(INDEX('Policy Characteristics'!G:G,MATCH($C1722,'Policy Characteristics'!$C:$C,0))),"",INDEX('Policy Characteristics'!G:G,MATCH($C1722,'Policy Characteristics'!$C:$C,0)))</f>
        <v>0.9</v>
      </c>
      <c r="N1722" s="205">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75">
      <c r="A1723" s="76" t="str">
        <f>IF(ISBLANK(INDEX('Policy Characteristics'!A:A,MATCH($C1723,'Policy Characteristics'!$C:$C,0))),"",INDEX('Policy Characteristics'!A:A,MATCH($C1723,'Policy Characteristics'!$C:$C,0)))</f>
        <v>Cross-Sector</v>
      </c>
      <c r="B1723" s="200" t="str">
        <f>IF(ISBLANK(INDEX('Policy Characteristics'!B:B,MATCH($C1723,'Policy Characteristics'!$C:$C,0))),"",INDEX('Policy Characteristics'!B:B,MATCH($C1723,'Policy Characteristics'!$C:$C,0)))</f>
        <v>Fuel Taxes or Subsidies</v>
      </c>
      <c r="C1723" s="208" t="str">
        <f t="shared" si="54"/>
        <v>Additional Fuel Tax or Subsidy Rate by Fuel</v>
      </c>
      <c r="D1723" s="78" t="s">
        <v>47</v>
      </c>
      <c r="E1723" s="88" t="s">
        <v>338</v>
      </c>
      <c r="F1723" s="78" t="s">
        <v>88</v>
      </c>
      <c r="G1723" s="88" t="s">
        <v>93</v>
      </c>
      <c r="H1723" s="15">
        <v>2317</v>
      </c>
      <c r="I1723" s="201" t="s">
        <v>44</v>
      </c>
      <c r="J1723" s="202"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05">
        <f>IF(ISBLANK(INDEX('Policy Characteristics'!F:F,MATCH($C1723,'Policy Characteristics'!$C:$C,0))),"",INDEX('Policy Characteristics'!F:F,MATCH($C1723,'Policy Characteristics'!$C:$C,0)))</f>
        <v>-0.9</v>
      </c>
      <c r="M1723" s="205">
        <f>IF(ISBLANK(INDEX('Policy Characteristics'!G:G,MATCH($C1723,'Policy Characteristics'!$C:$C,0))),"",INDEX('Policy Characteristics'!G:G,MATCH($C1723,'Policy Characteristics'!$C:$C,0)))</f>
        <v>0.9</v>
      </c>
      <c r="N1723" s="205">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75">
      <c r="A1724" s="76" t="str">
        <f>IF(ISBLANK(INDEX('Policy Characteristics'!A:A,MATCH($C1724,'Policy Characteristics'!$C:$C,0))),"",INDEX('Policy Characteristics'!A:A,MATCH($C1724,'Policy Characteristics'!$C:$C,0)))</f>
        <v>Cross-Sector</v>
      </c>
      <c r="B1724" s="200" t="str">
        <f>IF(ISBLANK(INDEX('Policy Characteristics'!B:B,MATCH($C1724,'Policy Characteristics'!$C:$C,0))),"",INDEX('Policy Characteristics'!B:B,MATCH($C1724,'Policy Characteristics'!$C:$C,0)))</f>
        <v>Fuel Taxes or Subsidies</v>
      </c>
      <c r="C1724" s="208" t="str">
        <f t="shared" si="54"/>
        <v>Additional Fuel Tax or Subsidy Rate by Fuel</v>
      </c>
      <c r="D1724" s="78" t="s">
        <v>51</v>
      </c>
      <c r="E1724" s="88" t="s">
        <v>338</v>
      </c>
      <c r="F1724" s="78" t="s">
        <v>92</v>
      </c>
      <c r="G1724" s="88" t="s">
        <v>93</v>
      </c>
      <c r="H1724" s="15">
        <v>2318</v>
      </c>
      <c r="I1724" s="201" t="s">
        <v>44</v>
      </c>
      <c r="J1724" s="202"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05">
        <f>IF(ISBLANK(INDEX('Policy Characteristics'!F:F,MATCH($C1724,'Policy Characteristics'!$C:$C,0))),"",INDEX('Policy Characteristics'!F:F,MATCH($C1724,'Policy Characteristics'!$C:$C,0)))</f>
        <v>-0.9</v>
      </c>
      <c r="M1724" s="205">
        <f>IF(ISBLANK(INDEX('Policy Characteristics'!G:G,MATCH($C1724,'Policy Characteristics'!$C:$C,0))),"",INDEX('Policy Characteristics'!G:G,MATCH($C1724,'Policy Characteristics'!$C:$C,0)))</f>
        <v>0.9</v>
      </c>
      <c r="N1724" s="205">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75">
      <c r="A1725" s="76" t="str">
        <f>IF(ISBLANK(INDEX('Policy Characteristics'!A:A,MATCH($C1725,'Policy Characteristics'!$C:$C,0))),"",INDEX('Policy Characteristics'!A:A,MATCH($C1725,'Policy Characteristics'!$C:$C,0)))</f>
        <v>Cross-Sector</v>
      </c>
      <c r="B1725" s="200" t="str">
        <f>IF(ISBLANK(INDEX('Policy Characteristics'!B:B,MATCH($C1725,'Policy Characteristics'!$C:$C,0))),"",INDEX('Policy Characteristics'!B:B,MATCH($C1725,'Policy Characteristics'!$C:$C,0)))</f>
        <v>Fuel Taxes or Subsidies</v>
      </c>
      <c r="C1725" s="208" t="str">
        <f t="shared" si="54"/>
        <v>Additional Fuel Tax or Subsidy Rate by Fuel</v>
      </c>
      <c r="D1725" s="78" t="s">
        <v>53</v>
      </c>
      <c r="E1725" s="88" t="s">
        <v>338</v>
      </c>
      <c r="F1725" s="78" t="s">
        <v>95</v>
      </c>
      <c r="G1725" s="88" t="s">
        <v>93</v>
      </c>
      <c r="H1725" s="15">
        <v>2319</v>
      </c>
      <c r="I1725" s="201" t="s">
        <v>44</v>
      </c>
      <c r="J1725" s="202"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05">
        <f>IF(ISBLANK(INDEX('Policy Characteristics'!F:F,MATCH($C1725,'Policy Characteristics'!$C:$C,0))),"",INDEX('Policy Characteristics'!F:F,MATCH($C1725,'Policy Characteristics'!$C:$C,0)))</f>
        <v>-0.9</v>
      </c>
      <c r="M1725" s="205">
        <f>IF(ISBLANK(INDEX('Policy Characteristics'!G:G,MATCH($C1725,'Policy Characteristics'!$C:$C,0))),"",INDEX('Policy Characteristics'!G:G,MATCH($C1725,'Policy Characteristics'!$C:$C,0)))</f>
        <v>0.9</v>
      </c>
      <c r="N1725" s="205">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75">
      <c r="A1726" s="76" t="str">
        <f>IF(ISBLANK(INDEX('Policy Characteristics'!A:A,MATCH($C1726,'Policy Characteristics'!$C:$C,0))),"",INDEX('Policy Characteristics'!A:A,MATCH($C1726,'Policy Characteristics'!$C:$C,0)))</f>
        <v>Cross-Sector</v>
      </c>
      <c r="B1726" s="200" t="str">
        <f>IF(ISBLANK(INDEX('Policy Characteristics'!B:B,MATCH($C1726,'Policy Characteristics'!$C:$C,0))),"",INDEX('Policy Characteristics'!B:B,MATCH($C1726,'Policy Characteristics'!$C:$C,0)))</f>
        <v>Fuel Taxes or Subsidies</v>
      </c>
      <c r="C1726" s="208" t="str">
        <f t="shared" si="54"/>
        <v>Additional Fuel Tax or Subsidy Rate by Fuel</v>
      </c>
      <c r="D1726" s="78" t="s">
        <v>54</v>
      </c>
      <c r="E1726" s="88" t="s">
        <v>338</v>
      </c>
      <c r="F1726" s="78" t="s">
        <v>96</v>
      </c>
      <c r="G1726" s="88" t="s">
        <v>93</v>
      </c>
      <c r="H1726" s="15">
        <v>2320</v>
      </c>
      <c r="I1726" s="201" t="s">
        <v>44</v>
      </c>
      <c r="J1726" s="202"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05">
        <f>IF(ISBLANK(INDEX('Policy Characteristics'!F:F,MATCH($C1726,'Policy Characteristics'!$C:$C,0))),"",INDEX('Policy Characteristics'!F:F,MATCH($C1726,'Policy Characteristics'!$C:$C,0)))</f>
        <v>-0.9</v>
      </c>
      <c r="M1726" s="205">
        <f>IF(ISBLANK(INDEX('Policy Characteristics'!G:G,MATCH($C1726,'Policy Characteristics'!$C:$C,0))),"",INDEX('Policy Characteristics'!G:G,MATCH($C1726,'Policy Characteristics'!$C:$C,0)))</f>
        <v>0.9</v>
      </c>
      <c r="N1726" s="205">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75">
      <c r="A1727" s="76" t="str">
        <f>IF(ISBLANK(INDEX('Policy Characteristics'!A:A,MATCH($C1727,'Policy Characteristics'!$C:$C,0))),"",INDEX('Policy Characteristics'!A:A,MATCH($C1727,'Policy Characteristics'!$C:$C,0)))</f>
        <v>Cross-Sector</v>
      </c>
      <c r="B1727" s="200" t="str">
        <f>IF(ISBLANK(INDEX('Policy Characteristics'!B:B,MATCH($C1727,'Policy Characteristics'!$C:$C,0))),"",INDEX('Policy Characteristics'!B:B,MATCH($C1727,'Policy Characteristics'!$C:$C,0)))</f>
        <v>Fuel Taxes or Subsidies</v>
      </c>
      <c r="C1727" s="208" t="str">
        <f t="shared" si="54"/>
        <v>Additional Fuel Tax or Subsidy Rate by Fuel</v>
      </c>
      <c r="D1727" s="78" t="s">
        <v>55</v>
      </c>
      <c r="E1727" s="88" t="s">
        <v>338</v>
      </c>
      <c r="F1727" s="78" t="s">
        <v>97</v>
      </c>
      <c r="G1727" s="88" t="s">
        <v>93</v>
      </c>
      <c r="H1727" s="15">
        <v>2321</v>
      </c>
      <c r="I1727" s="201" t="s">
        <v>44</v>
      </c>
      <c r="J1727" s="202"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05">
        <f>IF(ISBLANK(INDEX('Policy Characteristics'!F:F,MATCH($C1727,'Policy Characteristics'!$C:$C,0))),"",INDEX('Policy Characteristics'!F:F,MATCH($C1727,'Policy Characteristics'!$C:$C,0)))</f>
        <v>-0.9</v>
      </c>
      <c r="M1727" s="205">
        <f>IF(ISBLANK(INDEX('Policy Characteristics'!G:G,MATCH($C1727,'Policy Characteristics'!$C:$C,0))),"",INDEX('Policy Characteristics'!G:G,MATCH($C1727,'Policy Characteristics'!$C:$C,0)))</f>
        <v>0.9</v>
      </c>
      <c r="N1727" s="205">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75">
      <c r="A1728" s="76" t="str">
        <f>IF(ISBLANK(INDEX('Policy Characteristics'!A:A,MATCH($C1728,'Policy Characteristics'!$C:$C,0))),"",INDEX('Policy Characteristics'!A:A,MATCH($C1728,'Policy Characteristics'!$C:$C,0)))</f>
        <v>Cross-Sector</v>
      </c>
      <c r="B1728" s="200" t="str">
        <f>IF(ISBLANK(INDEX('Policy Characteristics'!B:B,MATCH($C1728,'Policy Characteristics'!$C:$C,0))),"",INDEX('Policy Characteristics'!B:B,MATCH($C1728,'Policy Characteristics'!$C:$C,0)))</f>
        <v>Fuel Taxes or Subsidies</v>
      </c>
      <c r="C1728" s="208" t="str">
        <f t="shared" si="54"/>
        <v>Additional Fuel Tax or Subsidy Rate by Fuel</v>
      </c>
      <c r="D1728" s="78" t="s">
        <v>56</v>
      </c>
      <c r="E1728" s="88" t="s">
        <v>338</v>
      </c>
      <c r="F1728" s="78" t="s">
        <v>98</v>
      </c>
      <c r="G1728" s="88" t="s">
        <v>93</v>
      </c>
      <c r="H1728" s="15">
        <v>2322</v>
      </c>
      <c r="I1728" s="201" t="s">
        <v>44</v>
      </c>
      <c r="J1728" s="202"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05">
        <f>IF(ISBLANK(INDEX('Policy Characteristics'!F:F,MATCH($C1728,'Policy Characteristics'!$C:$C,0))),"",INDEX('Policy Characteristics'!F:F,MATCH($C1728,'Policy Characteristics'!$C:$C,0)))</f>
        <v>-0.9</v>
      </c>
      <c r="M1728" s="205">
        <f>IF(ISBLANK(INDEX('Policy Characteristics'!G:G,MATCH($C1728,'Policy Characteristics'!$C:$C,0))),"",INDEX('Policy Characteristics'!G:G,MATCH($C1728,'Policy Characteristics'!$C:$C,0)))</f>
        <v>0.9</v>
      </c>
      <c r="N1728" s="205">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75">
      <c r="A1729" s="76" t="str">
        <f>IF(ISBLANK(INDEX('Policy Characteristics'!A:A,MATCH($C1729,'Policy Characteristics'!$C:$C,0))),"",INDEX('Policy Characteristics'!A:A,MATCH($C1729,'Policy Characteristics'!$C:$C,0)))</f>
        <v>Cross-Sector</v>
      </c>
      <c r="B1729" s="200" t="str">
        <f>IF(ISBLANK(INDEX('Policy Characteristics'!B:B,MATCH($C1729,'Policy Characteristics'!$C:$C,0))),"",INDEX('Policy Characteristics'!B:B,MATCH($C1729,'Policy Characteristics'!$C:$C,0)))</f>
        <v>Fuel Taxes or Subsidies</v>
      </c>
      <c r="C1729" s="208" t="str">
        <f t="shared" si="54"/>
        <v>Additional Fuel Tax or Subsidy Rate by Fuel</v>
      </c>
      <c r="D1729" s="78" t="s">
        <v>716</v>
      </c>
      <c r="E1729" s="88" t="s">
        <v>338</v>
      </c>
      <c r="F1729" s="78" t="s">
        <v>717</v>
      </c>
      <c r="G1729" s="88" t="s">
        <v>93</v>
      </c>
      <c r="H1729" s="15">
        <v>2323</v>
      </c>
      <c r="I1729" s="201" t="s">
        <v>44</v>
      </c>
      <c r="J1729" s="202"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05">
        <f>IF(ISBLANK(INDEX('Policy Characteristics'!F:F,MATCH($C1729,'Policy Characteristics'!$C:$C,0))),"",INDEX('Policy Characteristics'!F:F,MATCH($C1729,'Policy Characteristics'!$C:$C,0)))</f>
        <v>-0.9</v>
      </c>
      <c r="M1729" s="205">
        <f>IF(ISBLANK(INDEX('Policy Characteristics'!G:G,MATCH($C1729,'Policy Characteristics'!$C:$C,0))),"",INDEX('Policy Characteristics'!G:G,MATCH($C1729,'Policy Characteristics'!$C:$C,0)))</f>
        <v>0.9</v>
      </c>
      <c r="N1729" s="205">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75">
      <c r="A1730" s="76" t="str">
        <f>IF(ISBLANK(INDEX('Policy Characteristics'!A:A,MATCH($C1730,'Policy Characteristics'!$C:$C,0))),"",INDEX('Policy Characteristics'!A:A,MATCH($C1730,'Policy Characteristics'!$C:$C,0)))</f>
        <v>Cross-Sector</v>
      </c>
      <c r="B1730" s="200" t="str">
        <f>IF(ISBLANK(INDEX('Policy Characteristics'!B:B,MATCH($C1730,'Policy Characteristics'!$C:$C,0))),"",INDEX('Policy Characteristics'!B:B,MATCH($C1730,'Policy Characteristics'!$C:$C,0)))</f>
        <v>Fuel Taxes or Subsidies</v>
      </c>
      <c r="C1730" s="208" t="str">
        <f t="shared" si="54"/>
        <v>Additional Fuel Tax or Subsidy Rate by Fuel</v>
      </c>
      <c r="D1730" s="78" t="s">
        <v>75</v>
      </c>
      <c r="E1730" s="88" t="s">
        <v>338</v>
      </c>
      <c r="F1730" s="78" t="s">
        <v>99</v>
      </c>
      <c r="G1730" s="88" t="s">
        <v>93</v>
      </c>
      <c r="H1730" s="15">
        <v>2324</v>
      </c>
      <c r="I1730" s="201" t="s">
        <v>44</v>
      </c>
      <c r="J1730" s="202"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05">
        <f>IF(ISBLANK(INDEX('Policy Characteristics'!F:F,MATCH($C1730,'Policy Characteristics'!$C:$C,0))),"",INDEX('Policy Characteristics'!F:F,MATCH($C1730,'Policy Characteristics'!$C:$C,0)))</f>
        <v>-0.9</v>
      </c>
      <c r="M1730" s="205">
        <f>IF(ISBLANK(INDEX('Policy Characteristics'!G:G,MATCH($C1730,'Policy Characteristics'!$C:$C,0))),"",INDEX('Policy Characteristics'!G:G,MATCH($C1730,'Policy Characteristics'!$C:$C,0)))</f>
        <v>0.9</v>
      </c>
      <c r="N1730" s="205">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75">
      <c r="A1731" s="76" t="str">
        <f>IF(ISBLANK(INDEX('Policy Characteristics'!A:A,MATCH($C1731,'Policy Characteristics'!$C:$C,0))),"",INDEX('Policy Characteristics'!A:A,MATCH($C1731,'Policy Characteristics'!$C:$C,0)))</f>
        <v>Cross-Sector</v>
      </c>
      <c r="B1731" s="200" t="str">
        <f>IF(ISBLANK(INDEX('Policy Characteristics'!B:B,MATCH($C1731,'Policy Characteristics'!$C:$C,0))),"",INDEX('Policy Characteristics'!B:B,MATCH($C1731,'Policy Characteristics'!$C:$C,0)))</f>
        <v>Fuel Taxes or Subsidies</v>
      </c>
      <c r="C1731" s="208" t="str">
        <f t="shared" si="54"/>
        <v>Additional Fuel Tax or Subsidy Rate by Fuel</v>
      </c>
      <c r="D1731" s="78" t="s">
        <v>440</v>
      </c>
      <c r="E1731" s="88" t="s">
        <v>338</v>
      </c>
      <c r="F1731" s="78" t="s">
        <v>441</v>
      </c>
      <c r="G1731" s="88" t="s">
        <v>93</v>
      </c>
      <c r="H1731" s="15">
        <v>2325</v>
      </c>
      <c r="I1731" s="201" t="s">
        <v>44</v>
      </c>
      <c r="J1731" s="202"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05">
        <f>IF(ISBLANK(INDEX('Policy Characteristics'!F:F,MATCH($C1731,'Policy Characteristics'!$C:$C,0))),"",INDEX('Policy Characteristics'!F:F,MATCH($C1731,'Policy Characteristics'!$C:$C,0)))</f>
        <v>-0.9</v>
      </c>
      <c r="M1731" s="205">
        <f>IF(ISBLANK(INDEX('Policy Characteristics'!G:G,MATCH($C1731,'Policy Characteristics'!$C:$C,0))),"",INDEX('Policy Characteristics'!G:G,MATCH($C1731,'Policy Characteristics'!$C:$C,0)))</f>
        <v>0.9</v>
      </c>
      <c r="N1731" s="205">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75">
      <c r="A1732" s="76" t="str">
        <f>IF(ISBLANK(INDEX('Policy Characteristics'!A:A,MATCH($C1732,'Policy Characteristics'!$C:$C,0))),"",INDEX('Policy Characteristics'!A:A,MATCH($C1732,'Policy Characteristics'!$C:$C,0)))</f>
        <v>Cross-Sector</v>
      </c>
      <c r="B1732" s="200" t="str">
        <f>IF(ISBLANK(INDEX('Policy Characteristics'!B:B,MATCH($C1732,'Policy Characteristics'!$C:$C,0))),"",INDEX('Policy Characteristics'!B:B,MATCH($C1732,'Policy Characteristics'!$C:$C,0)))</f>
        <v>Fuel Taxes or Subsidies</v>
      </c>
      <c r="C1732" s="208" t="str">
        <f t="shared" si="54"/>
        <v>Additional Fuel Tax or Subsidy Rate by Fuel</v>
      </c>
      <c r="D1732" s="78" t="s">
        <v>708</v>
      </c>
      <c r="E1732" s="88" t="s">
        <v>338</v>
      </c>
      <c r="F1732" s="78" t="s">
        <v>712</v>
      </c>
      <c r="G1732" s="88" t="s">
        <v>93</v>
      </c>
      <c r="H1732" s="15">
        <v>2326</v>
      </c>
      <c r="I1732" s="201" t="s">
        <v>44</v>
      </c>
      <c r="J1732" s="202"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05">
        <f>IF(ISBLANK(INDEX('Policy Characteristics'!F:F,MATCH($C1732,'Policy Characteristics'!$C:$C,0))),"",INDEX('Policy Characteristics'!F:F,MATCH($C1732,'Policy Characteristics'!$C:$C,0)))</f>
        <v>-0.9</v>
      </c>
      <c r="M1732" s="205">
        <f>IF(ISBLANK(INDEX('Policy Characteristics'!G:G,MATCH($C1732,'Policy Characteristics'!$C:$C,0))),"",INDEX('Policy Characteristics'!G:G,MATCH($C1732,'Policy Characteristics'!$C:$C,0)))</f>
        <v>0.9</v>
      </c>
      <c r="N1732" s="205">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75">
      <c r="A1733" s="76" t="str">
        <f>IF(ISBLANK(INDEX('Policy Characteristics'!A:A,MATCH($C1733,'Policy Characteristics'!$C:$C,0))),"",INDEX('Policy Characteristics'!A:A,MATCH($C1733,'Policy Characteristics'!$C:$C,0)))</f>
        <v>Cross-Sector</v>
      </c>
      <c r="B1733" s="200" t="str">
        <f>IF(ISBLANK(INDEX('Policy Characteristics'!B:B,MATCH($C1733,'Policy Characteristics'!$C:$C,0))),"",INDEX('Policy Characteristics'!B:B,MATCH($C1733,'Policy Characteristics'!$C:$C,0)))</f>
        <v>Fuel Taxes or Subsidies</v>
      </c>
      <c r="C1733" s="208" t="str">
        <f t="shared" si="54"/>
        <v>Additional Fuel Tax or Subsidy Rate by Fuel</v>
      </c>
      <c r="D1733" s="78" t="s">
        <v>718</v>
      </c>
      <c r="E1733" s="88" t="s">
        <v>338</v>
      </c>
      <c r="F1733" s="78" t="s">
        <v>719</v>
      </c>
      <c r="G1733" s="88" t="s">
        <v>93</v>
      </c>
      <c r="H1733" s="15">
        <v>2327</v>
      </c>
      <c r="I1733" s="201" t="s">
        <v>44</v>
      </c>
      <c r="J1733" s="202"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05">
        <f>IF(ISBLANK(INDEX('Policy Characteristics'!F:F,MATCH($C1733,'Policy Characteristics'!$C:$C,0))),"",INDEX('Policy Characteristics'!F:F,MATCH($C1733,'Policy Characteristics'!$C:$C,0)))</f>
        <v>-0.9</v>
      </c>
      <c r="M1733" s="205">
        <f>IF(ISBLANK(INDEX('Policy Characteristics'!G:G,MATCH($C1733,'Policy Characteristics'!$C:$C,0))),"",INDEX('Policy Characteristics'!G:G,MATCH($C1733,'Policy Characteristics'!$C:$C,0)))</f>
        <v>0.9</v>
      </c>
      <c r="N1733" s="205">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75">
      <c r="A1734" s="76" t="str">
        <f>IF(ISBLANK(INDEX('Policy Characteristics'!A:A,MATCH($C1734,'Policy Characteristics'!$C:$C,0))),"",INDEX('Policy Characteristics'!A:A,MATCH($C1734,'Policy Characteristics'!$C:$C,0)))</f>
        <v>Cross-Sector</v>
      </c>
      <c r="B1734" s="200" t="str">
        <f>IF(ISBLANK(INDEX('Policy Characteristics'!B:B,MATCH($C1734,'Policy Characteristics'!$C:$C,0))),"",INDEX('Policy Characteristics'!B:B,MATCH($C1734,'Policy Characteristics'!$C:$C,0)))</f>
        <v>Fuel Taxes or Subsidies</v>
      </c>
      <c r="C1734" s="208" t="str">
        <f t="shared" si="54"/>
        <v>Additional Fuel Tax or Subsidy Rate by Fuel</v>
      </c>
      <c r="D1734" s="78" t="s">
        <v>709</v>
      </c>
      <c r="E1734" s="88" t="s">
        <v>338</v>
      </c>
      <c r="F1734" s="78" t="s">
        <v>713</v>
      </c>
      <c r="G1734" s="88" t="s">
        <v>93</v>
      </c>
      <c r="H1734" s="15">
        <v>2328</v>
      </c>
      <c r="I1734" s="201" t="s">
        <v>44</v>
      </c>
      <c r="J1734" s="202"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05">
        <f>IF(ISBLANK(INDEX('Policy Characteristics'!F:F,MATCH($C1734,'Policy Characteristics'!$C:$C,0))),"",INDEX('Policy Characteristics'!F:F,MATCH($C1734,'Policy Characteristics'!$C:$C,0)))</f>
        <v>-0.9</v>
      </c>
      <c r="M1734" s="205">
        <f>IF(ISBLANK(INDEX('Policy Characteristics'!G:G,MATCH($C1734,'Policy Characteristics'!$C:$C,0))),"",INDEX('Policy Characteristics'!G:G,MATCH($C1734,'Policy Characteristics'!$C:$C,0)))</f>
        <v>0.9</v>
      </c>
      <c r="N1734" s="205">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75">
      <c r="A1735" s="76" t="str">
        <f>IF(ISBLANK(INDEX('Policy Characteristics'!A:A,MATCH($C1735,'Policy Characteristics'!$C:$C,0))),"",INDEX('Policy Characteristics'!A:A,MATCH($C1735,'Policy Characteristics'!$C:$C,0)))</f>
        <v>Cross-Sector</v>
      </c>
      <c r="B1735" s="200" t="str">
        <f>IF(ISBLANK(INDEX('Policy Characteristics'!B:B,MATCH($C1735,'Policy Characteristics'!$C:$C,0))),"",INDEX('Policy Characteristics'!B:B,MATCH($C1735,'Policy Characteristics'!$C:$C,0)))</f>
        <v>Fuel Taxes or Subsidies</v>
      </c>
      <c r="C1735" s="208" t="str">
        <f t="shared" si="54"/>
        <v>Additional Fuel Tax or Subsidy Rate by Fuel</v>
      </c>
      <c r="D1735" s="78" t="s">
        <v>710</v>
      </c>
      <c r="E1735" s="88" t="s">
        <v>338</v>
      </c>
      <c r="F1735" s="78" t="s">
        <v>714</v>
      </c>
      <c r="G1735" s="88" t="s">
        <v>93</v>
      </c>
      <c r="H1735" s="15">
        <v>2329</v>
      </c>
      <c r="I1735" s="201" t="s">
        <v>44</v>
      </c>
      <c r="J1735" s="202"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05">
        <f>IF(ISBLANK(INDEX('Policy Characteristics'!F:F,MATCH($C1735,'Policy Characteristics'!$C:$C,0))),"",INDEX('Policy Characteristics'!F:F,MATCH($C1735,'Policy Characteristics'!$C:$C,0)))</f>
        <v>-0.9</v>
      </c>
      <c r="M1735" s="205">
        <f>IF(ISBLANK(INDEX('Policy Characteristics'!G:G,MATCH($C1735,'Policy Characteristics'!$C:$C,0))),"",INDEX('Policy Characteristics'!G:G,MATCH($C1735,'Policy Characteristics'!$C:$C,0)))</f>
        <v>0.9</v>
      </c>
      <c r="N1735" s="205">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75">
      <c r="A1736" s="76" t="str">
        <f>IF(ISBLANK(INDEX('Policy Characteristics'!A:A,MATCH($C1736,'Policy Characteristics'!$C:$C,0))),"",INDEX('Policy Characteristics'!A:A,MATCH($C1736,'Policy Characteristics'!$C:$C,0)))</f>
        <v>Cross-Sector</v>
      </c>
      <c r="B1736" s="200" t="str">
        <f>IF(ISBLANK(INDEX('Policy Characteristics'!B:B,MATCH($C1736,'Policy Characteristics'!$C:$C,0))),"",INDEX('Policy Characteristics'!B:B,MATCH($C1736,'Policy Characteristics'!$C:$C,0)))</f>
        <v>Fuel Taxes or Subsidies</v>
      </c>
      <c r="C1736" s="208" t="str">
        <f t="shared" si="54"/>
        <v>Additional Fuel Tax or Subsidy Rate by Fuel</v>
      </c>
      <c r="D1736" s="78" t="s">
        <v>711</v>
      </c>
      <c r="E1736" s="88" t="s">
        <v>338</v>
      </c>
      <c r="F1736" s="78" t="s">
        <v>715</v>
      </c>
      <c r="G1736" s="88" t="s">
        <v>93</v>
      </c>
      <c r="H1736" s="15">
        <v>2330</v>
      </c>
      <c r="I1736" s="201" t="s">
        <v>43</v>
      </c>
      <c r="J1736" s="202"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05">
        <f>IF(ISBLANK(INDEX('Policy Characteristics'!F:F,MATCH($C1736,'Policy Characteristics'!$C:$C,0))),"",INDEX('Policy Characteristics'!F:F,MATCH($C1736,'Policy Characteristics'!$C:$C,0)))</f>
        <v>-0.9</v>
      </c>
      <c r="M1736" s="205">
        <f>IF(ISBLANK(INDEX('Policy Characteristics'!G:G,MATCH($C1736,'Policy Characteristics'!$C:$C,0))),"",INDEX('Policy Characteristics'!G:G,MATCH($C1736,'Policy Characteristics'!$C:$C,0)))</f>
        <v>0.9</v>
      </c>
      <c r="N1736" s="205">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75">
      <c r="A1737" s="76" t="str">
        <f>IF(ISBLANK(INDEX('Policy Characteristics'!A:A,MATCH($C1737,'Policy Characteristics'!$C:$C,0))),"",INDEX('Policy Characteristics'!A:A,MATCH($C1737,'Policy Characteristics'!$C:$C,0)))</f>
        <v>Cross-Sector</v>
      </c>
      <c r="B1737" s="200" t="str">
        <f>IF(ISBLANK(INDEX('Policy Characteristics'!B:B,MATCH($C1737,'Policy Characteristics'!$C:$C,0))),"",INDEX('Policy Characteristics'!B:B,MATCH($C1737,'Policy Characteristics'!$C:$C,0)))</f>
        <v>Fuel Taxes or Subsidies</v>
      </c>
      <c r="C1737" s="208" t="str">
        <f t="shared" si="54"/>
        <v>Additional Fuel Tax or Subsidy Rate by Fuel</v>
      </c>
      <c r="D1737" s="88" t="s">
        <v>52</v>
      </c>
      <c r="E1737" s="88" t="s">
        <v>332</v>
      </c>
      <c r="F1737" s="88" t="s">
        <v>93</v>
      </c>
      <c r="G1737" s="88" t="s">
        <v>1893</v>
      </c>
      <c r="H1737" s="15">
        <v>2331</v>
      </c>
      <c r="I1737" s="213" t="s">
        <v>43</v>
      </c>
      <c r="J1737" s="202"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05">
        <f>IF(ISBLANK(INDEX('Policy Characteristics'!F:F,MATCH($C1737,'Policy Characteristics'!$C:$C,0))),"",INDEX('Policy Characteristics'!F:F,MATCH($C1737,'Policy Characteristics'!$C:$C,0)))</f>
        <v>-0.9</v>
      </c>
      <c r="M1737" s="205">
        <f>IF(ISBLANK(INDEX('Policy Characteristics'!G:G,MATCH($C1737,'Policy Characteristics'!$C:$C,0))),"",INDEX('Policy Characteristics'!G:G,MATCH($C1737,'Policy Characteristics'!$C:$C,0)))</f>
        <v>0.9</v>
      </c>
      <c r="N1737" s="205">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75">
      <c r="A1738" s="76" t="str">
        <f>IF(ISBLANK(INDEX('Policy Characteristics'!A:A,MATCH($C1738,'Policy Characteristics'!$C:$C,0))),"",INDEX('Policy Characteristics'!A:A,MATCH($C1738,'Policy Characteristics'!$C:$C,0)))</f>
        <v>Cross-Sector</v>
      </c>
      <c r="B1738" s="200" t="str">
        <f>IF(ISBLANK(INDEX('Policy Characteristics'!B:B,MATCH($C1738,'Policy Characteristics'!$C:$C,0))),"",INDEX('Policy Characteristics'!B:B,MATCH($C1738,'Policy Characteristics'!$C:$C,0)))</f>
        <v>Fuel Taxes or Subsidies</v>
      </c>
      <c r="C1738" s="208" t="str">
        <f t="shared" si="54"/>
        <v>Additional Fuel Tax or Subsidy Rate by Fuel</v>
      </c>
      <c r="D1738" s="78" t="s">
        <v>447</v>
      </c>
      <c r="E1738" s="88" t="s">
        <v>332</v>
      </c>
      <c r="F1738" s="78" t="s">
        <v>444</v>
      </c>
      <c r="G1738" s="88" t="s">
        <v>1893</v>
      </c>
      <c r="H1738" s="15">
        <v>2332</v>
      </c>
      <c r="I1738" s="201" t="s">
        <v>44</v>
      </c>
      <c r="J1738" s="202"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05">
        <f>IF(ISBLANK(INDEX('Policy Characteristics'!F:F,MATCH($C1738,'Policy Characteristics'!$C:$C,0))),"",INDEX('Policy Characteristics'!F:F,MATCH($C1738,'Policy Characteristics'!$C:$C,0)))</f>
        <v>-0.9</v>
      </c>
      <c r="M1738" s="205">
        <f>IF(ISBLANK(INDEX('Policy Characteristics'!G:G,MATCH($C1738,'Policy Characteristics'!$C:$C,0))),"",INDEX('Policy Characteristics'!G:G,MATCH($C1738,'Policy Characteristics'!$C:$C,0)))</f>
        <v>0.9</v>
      </c>
      <c r="N1738" s="205">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75">
      <c r="A1739" s="76" t="str">
        <f>IF(ISBLANK(INDEX('Policy Characteristics'!A:A,MATCH($C1739,'Policy Characteristics'!$C:$C,0))),"",INDEX('Policy Characteristics'!A:A,MATCH($C1739,'Policy Characteristics'!$C:$C,0)))</f>
        <v>Cross-Sector</v>
      </c>
      <c r="B1739" s="200" t="str">
        <f>IF(ISBLANK(INDEX('Policy Characteristics'!B:B,MATCH($C1739,'Policy Characteristics'!$C:$C,0))),"",INDEX('Policy Characteristics'!B:B,MATCH($C1739,'Policy Characteristics'!$C:$C,0)))</f>
        <v>Fuel Taxes or Subsidies</v>
      </c>
      <c r="C1739" s="208" t="str">
        <f t="shared" si="54"/>
        <v>Additional Fuel Tax or Subsidy Rate by Fuel</v>
      </c>
      <c r="D1739" s="78" t="s">
        <v>46</v>
      </c>
      <c r="E1739" s="88" t="s">
        <v>332</v>
      </c>
      <c r="F1739" s="78" t="s">
        <v>87</v>
      </c>
      <c r="G1739" s="88" t="s">
        <v>1893</v>
      </c>
      <c r="H1739" s="15">
        <v>2333</v>
      </c>
      <c r="I1739" s="201" t="s">
        <v>43</v>
      </c>
      <c r="J1739" s="202"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05">
        <f>IF(ISBLANK(INDEX('Policy Characteristics'!F:F,MATCH($C1739,'Policy Characteristics'!$C:$C,0))),"",INDEX('Policy Characteristics'!F:F,MATCH($C1739,'Policy Characteristics'!$C:$C,0)))</f>
        <v>-0.9</v>
      </c>
      <c r="M1739" s="205">
        <f>IF(ISBLANK(INDEX('Policy Characteristics'!G:G,MATCH($C1739,'Policy Characteristics'!$C:$C,0))),"",INDEX('Policy Characteristics'!G:G,MATCH($C1739,'Policy Characteristics'!$C:$C,0)))</f>
        <v>0.9</v>
      </c>
      <c r="N1739" s="205">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75">
      <c r="A1740" s="76" t="str">
        <f>IF(ISBLANK(INDEX('Policy Characteristics'!A:A,MATCH($C1740,'Policy Characteristics'!$C:$C,0))),"",INDEX('Policy Characteristics'!A:A,MATCH($C1740,'Policy Characteristics'!$C:$C,0)))</f>
        <v>Cross-Sector</v>
      </c>
      <c r="B1740" s="200" t="str">
        <f>IF(ISBLANK(INDEX('Policy Characteristics'!B:B,MATCH($C1740,'Policy Characteristics'!$C:$C,0))),"",INDEX('Policy Characteristics'!B:B,MATCH($C1740,'Policy Characteristics'!$C:$C,0)))</f>
        <v>Fuel Taxes or Subsidies</v>
      </c>
      <c r="C1740" s="208" t="str">
        <f t="shared" si="54"/>
        <v>Additional Fuel Tax or Subsidy Rate by Fuel</v>
      </c>
      <c r="D1740" s="78" t="s">
        <v>47</v>
      </c>
      <c r="E1740" s="88" t="s">
        <v>332</v>
      </c>
      <c r="F1740" s="78" t="s">
        <v>88</v>
      </c>
      <c r="G1740" s="88" t="s">
        <v>1893</v>
      </c>
      <c r="H1740" s="15">
        <v>2334</v>
      </c>
      <c r="I1740" s="201" t="s">
        <v>44</v>
      </c>
      <c r="J1740" s="202"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05">
        <f>IF(ISBLANK(INDEX('Policy Characteristics'!F:F,MATCH($C1740,'Policy Characteristics'!$C:$C,0))),"",INDEX('Policy Characteristics'!F:F,MATCH($C1740,'Policy Characteristics'!$C:$C,0)))</f>
        <v>-0.9</v>
      </c>
      <c r="M1740" s="205">
        <f>IF(ISBLANK(INDEX('Policy Characteristics'!G:G,MATCH($C1740,'Policy Characteristics'!$C:$C,0))),"",INDEX('Policy Characteristics'!G:G,MATCH($C1740,'Policy Characteristics'!$C:$C,0)))</f>
        <v>0.9</v>
      </c>
      <c r="N1740" s="205">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75">
      <c r="A1741" s="76" t="str">
        <f>IF(ISBLANK(INDEX('Policy Characteristics'!A:A,MATCH($C1741,'Policy Characteristics'!$C:$C,0))),"",INDEX('Policy Characteristics'!A:A,MATCH($C1741,'Policy Characteristics'!$C:$C,0)))</f>
        <v>Cross-Sector</v>
      </c>
      <c r="B1741" s="200" t="str">
        <f>IF(ISBLANK(INDEX('Policy Characteristics'!B:B,MATCH($C1741,'Policy Characteristics'!$C:$C,0))),"",INDEX('Policy Characteristics'!B:B,MATCH($C1741,'Policy Characteristics'!$C:$C,0)))</f>
        <v>Fuel Taxes or Subsidies</v>
      </c>
      <c r="C1741" s="208" t="str">
        <f t="shared" si="54"/>
        <v>Additional Fuel Tax or Subsidy Rate by Fuel</v>
      </c>
      <c r="D1741" s="78" t="s">
        <v>51</v>
      </c>
      <c r="E1741" s="88" t="s">
        <v>332</v>
      </c>
      <c r="F1741" s="78" t="s">
        <v>92</v>
      </c>
      <c r="G1741" s="88" t="s">
        <v>1893</v>
      </c>
      <c r="H1741" s="15">
        <v>2335</v>
      </c>
      <c r="I1741" s="201" t="s">
        <v>44</v>
      </c>
      <c r="J1741" s="202"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05">
        <f>IF(ISBLANK(INDEX('Policy Characteristics'!F:F,MATCH($C1741,'Policy Characteristics'!$C:$C,0))),"",INDEX('Policy Characteristics'!F:F,MATCH($C1741,'Policy Characteristics'!$C:$C,0)))</f>
        <v>-0.9</v>
      </c>
      <c r="M1741" s="205">
        <f>IF(ISBLANK(INDEX('Policy Characteristics'!G:G,MATCH($C1741,'Policy Characteristics'!$C:$C,0))),"",INDEX('Policy Characteristics'!G:G,MATCH($C1741,'Policy Characteristics'!$C:$C,0)))</f>
        <v>0.9</v>
      </c>
      <c r="N1741" s="205">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75">
      <c r="A1742" s="76" t="str">
        <f>IF(ISBLANK(INDEX('Policy Characteristics'!A:A,MATCH($C1742,'Policy Characteristics'!$C:$C,0))),"",INDEX('Policy Characteristics'!A:A,MATCH($C1742,'Policy Characteristics'!$C:$C,0)))</f>
        <v>Cross-Sector</v>
      </c>
      <c r="B1742" s="200" t="str">
        <f>IF(ISBLANK(INDEX('Policy Characteristics'!B:B,MATCH($C1742,'Policy Characteristics'!$C:$C,0))),"",INDEX('Policy Characteristics'!B:B,MATCH($C1742,'Policy Characteristics'!$C:$C,0)))</f>
        <v>Fuel Taxes or Subsidies</v>
      </c>
      <c r="C1742" s="208" t="str">
        <f t="shared" si="54"/>
        <v>Additional Fuel Tax or Subsidy Rate by Fuel</v>
      </c>
      <c r="D1742" s="78" t="s">
        <v>53</v>
      </c>
      <c r="E1742" s="88" t="s">
        <v>332</v>
      </c>
      <c r="F1742" s="78" t="s">
        <v>95</v>
      </c>
      <c r="G1742" s="88" t="s">
        <v>1893</v>
      </c>
      <c r="H1742" s="15">
        <v>2336</v>
      </c>
      <c r="I1742" s="201" t="s">
        <v>44</v>
      </c>
      <c r="J1742" s="202"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05">
        <f>IF(ISBLANK(INDEX('Policy Characteristics'!F:F,MATCH($C1742,'Policy Characteristics'!$C:$C,0))),"",INDEX('Policy Characteristics'!F:F,MATCH($C1742,'Policy Characteristics'!$C:$C,0)))</f>
        <v>-0.9</v>
      </c>
      <c r="M1742" s="205">
        <f>IF(ISBLANK(INDEX('Policy Characteristics'!G:G,MATCH($C1742,'Policy Characteristics'!$C:$C,0))),"",INDEX('Policy Characteristics'!G:G,MATCH($C1742,'Policy Characteristics'!$C:$C,0)))</f>
        <v>0.9</v>
      </c>
      <c r="N1742" s="205">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75">
      <c r="A1743" s="76" t="str">
        <f>IF(ISBLANK(INDEX('Policy Characteristics'!A:A,MATCH($C1743,'Policy Characteristics'!$C:$C,0))),"",INDEX('Policy Characteristics'!A:A,MATCH($C1743,'Policy Characteristics'!$C:$C,0)))</f>
        <v>Cross-Sector</v>
      </c>
      <c r="B1743" s="200" t="str">
        <f>IF(ISBLANK(INDEX('Policy Characteristics'!B:B,MATCH($C1743,'Policy Characteristics'!$C:$C,0))),"",INDEX('Policy Characteristics'!B:B,MATCH($C1743,'Policy Characteristics'!$C:$C,0)))</f>
        <v>Fuel Taxes or Subsidies</v>
      </c>
      <c r="C1743" s="208" t="str">
        <f t="shared" si="54"/>
        <v>Additional Fuel Tax or Subsidy Rate by Fuel</v>
      </c>
      <c r="D1743" s="78" t="s">
        <v>54</v>
      </c>
      <c r="E1743" s="88" t="s">
        <v>332</v>
      </c>
      <c r="F1743" s="78" t="s">
        <v>96</v>
      </c>
      <c r="G1743" s="88" t="s">
        <v>1893</v>
      </c>
      <c r="H1743" s="15">
        <v>2337</v>
      </c>
      <c r="I1743" s="201" t="s">
        <v>43</v>
      </c>
      <c r="J1743" s="202"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05">
        <f>IF(ISBLANK(INDEX('Policy Characteristics'!F:F,MATCH($C1743,'Policy Characteristics'!$C:$C,0))),"",INDEX('Policy Characteristics'!F:F,MATCH($C1743,'Policy Characteristics'!$C:$C,0)))</f>
        <v>-0.9</v>
      </c>
      <c r="M1743" s="205">
        <f>IF(ISBLANK(INDEX('Policy Characteristics'!G:G,MATCH($C1743,'Policy Characteristics'!$C:$C,0))),"",INDEX('Policy Characteristics'!G:G,MATCH($C1743,'Policy Characteristics'!$C:$C,0)))</f>
        <v>0.9</v>
      </c>
      <c r="N1743" s="205">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75">
      <c r="A1744" s="76" t="str">
        <f>IF(ISBLANK(INDEX('Policy Characteristics'!A:A,MATCH($C1744,'Policy Characteristics'!$C:$C,0))),"",INDEX('Policy Characteristics'!A:A,MATCH($C1744,'Policy Characteristics'!$C:$C,0)))</f>
        <v>Cross-Sector</v>
      </c>
      <c r="B1744" s="200" t="str">
        <f>IF(ISBLANK(INDEX('Policy Characteristics'!B:B,MATCH($C1744,'Policy Characteristics'!$C:$C,0))),"",INDEX('Policy Characteristics'!B:B,MATCH($C1744,'Policy Characteristics'!$C:$C,0)))</f>
        <v>Fuel Taxes or Subsidies</v>
      </c>
      <c r="C1744" s="208" t="str">
        <f t="shared" si="54"/>
        <v>Additional Fuel Tax or Subsidy Rate by Fuel</v>
      </c>
      <c r="D1744" s="78" t="s">
        <v>55</v>
      </c>
      <c r="E1744" s="88" t="s">
        <v>332</v>
      </c>
      <c r="F1744" s="78" t="s">
        <v>97</v>
      </c>
      <c r="G1744" s="88" t="s">
        <v>1893</v>
      </c>
      <c r="H1744" s="15">
        <v>2338</v>
      </c>
      <c r="I1744" s="201" t="s">
        <v>44</v>
      </c>
      <c r="J1744" s="202"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05">
        <f>IF(ISBLANK(INDEX('Policy Characteristics'!F:F,MATCH($C1744,'Policy Characteristics'!$C:$C,0))),"",INDEX('Policy Characteristics'!F:F,MATCH($C1744,'Policy Characteristics'!$C:$C,0)))</f>
        <v>-0.9</v>
      </c>
      <c r="M1744" s="205">
        <f>IF(ISBLANK(INDEX('Policy Characteristics'!G:G,MATCH($C1744,'Policy Characteristics'!$C:$C,0))),"",INDEX('Policy Characteristics'!G:G,MATCH($C1744,'Policy Characteristics'!$C:$C,0)))</f>
        <v>0.9</v>
      </c>
      <c r="N1744" s="205">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75">
      <c r="A1745" s="76" t="str">
        <f>IF(ISBLANK(INDEX('Policy Characteristics'!A:A,MATCH($C1745,'Policy Characteristics'!$C:$C,0))),"",INDEX('Policy Characteristics'!A:A,MATCH($C1745,'Policy Characteristics'!$C:$C,0)))</f>
        <v>Cross-Sector</v>
      </c>
      <c r="B1745" s="200" t="str">
        <f>IF(ISBLANK(INDEX('Policy Characteristics'!B:B,MATCH($C1745,'Policy Characteristics'!$C:$C,0))),"",INDEX('Policy Characteristics'!B:B,MATCH($C1745,'Policy Characteristics'!$C:$C,0)))</f>
        <v>Fuel Taxes or Subsidies</v>
      </c>
      <c r="C1745" s="208" t="str">
        <f t="shared" si="54"/>
        <v>Additional Fuel Tax or Subsidy Rate by Fuel</v>
      </c>
      <c r="D1745" s="78" t="s">
        <v>56</v>
      </c>
      <c r="E1745" s="88" t="s">
        <v>332</v>
      </c>
      <c r="F1745" s="78" t="s">
        <v>98</v>
      </c>
      <c r="G1745" s="88" t="s">
        <v>1893</v>
      </c>
      <c r="H1745" s="15">
        <v>2339</v>
      </c>
      <c r="I1745" s="201" t="s">
        <v>44</v>
      </c>
      <c r="J1745" s="202"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05">
        <f>IF(ISBLANK(INDEX('Policy Characteristics'!F:F,MATCH($C1745,'Policy Characteristics'!$C:$C,0))),"",INDEX('Policy Characteristics'!F:F,MATCH($C1745,'Policy Characteristics'!$C:$C,0)))</f>
        <v>-0.9</v>
      </c>
      <c r="M1745" s="205">
        <f>IF(ISBLANK(INDEX('Policy Characteristics'!G:G,MATCH($C1745,'Policy Characteristics'!$C:$C,0))),"",INDEX('Policy Characteristics'!G:G,MATCH($C1745,'Policy Characteristics'!$C:$C,0)))</f>
        <v>0.9</v>
      </c>
      <c r="N1745" s="205">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75">
      <c r="A1746" s="76" t="str">
        <f>IF(ISBLANK(INDEX('Policy Characteristics'!A:A,MATCH($C1746,'Policy Characteristics'!$C:$C,0))),"",INDEX('Policy Characteristics'!A:A,MATCH($C1746,'Policy Characteristics'!$C:$C,0)))</f>
        <v>Cross-Sector</v>
      </c>
      <c r="B1746" s="200" t="str">
        <f>IF(ISBLANK(INDEX('Policy Characteristics'!B:B,MATCH($C1746,'Policy Characteristics'!$C:$C,0))),"",INDEX('Policy Characteristics'!B:B,MATCH($C1746,'Policy Characteristics'!$C:$C,0)))</f>
        <v>Fuel Taxes or Subsidies</v>
      </c>
      <c r="C1746" s="208" t="str">
        <f t="shared" si="54"/>
        <v>Additional Fuel Tax or Subsidy Rate by Fuel</v>
      </c>
      <c r="D1746" s="78" t="s">
        <v>716</v>
      </c>
      <c r="E1746" s="88" t="s">
        <v>332</v>
      </c>
      <c r="F1746" s="78" t="s">
        <v>717</v>
      </c>
      <c r="G1746" s="88" t="s">
        <v>1893</v>
      </c>
      <c r="H1746" s="15">
        <v>2340</v>
      </c>
      <c r="I1746" s="201" t="s">
        <v>44</v>
      </c>
      <c r="J1746" s="202"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05">
        <f>IF(ISBLANK(INDEX('Policy Characteristics'!F:F,MATCH($C1746,'Policy Characteristics'!$C:$C,0))),"",INDEX('Policy Characteristics'!F:F,MATCH($C1746,'Policy Characteristics'!$C:$C,0)))</f>
        <v>-0.9</v>
      </c>
      <c r="M1746" s="205">
        <f>IF(ISBLANK(INDEX('Policy Characteristics'!G:G,MATCH($C1746,'Policy Characteristics'!$C:$C,0))),"",INDEX('Policy Characteristics'!G:G,MATCH($C1746,'Policy Characteristics'!$C:$C,0)))</f>
        <v>0.9</v>
      </c>
      <c r="N1746" s="205">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75">
      <c r="A1747" s="76" t="str">
        <f>IF(ISBLANK(INDEX('Policy Characteristics'!A:A,MATCH($C1747,'Policy Characteristics'!$C:$C,0))),"",INDEX('Policy Characteristics'!A:A,MATCH($C1747,'Policy Characteristics'!$C:$C,0)))</f>
        <v>Cross-Sector</v>
      </c>
      <c r="B1747" s="200" t="str">
        <f>IF(ISBLANK(INDEX('Policy Characteristics'!B:B,MATCH($C1747,'Policy Characteristics'!$C:$C,0))),"",INDEX('Policy Characteristics'!B:B,MATCH($C1747,'Policy Characteristics'!$C:$C,0)))</f>
        <v>Fuel Taxes or Subsidies</v>
      </c>
      <c r="C1747" s="208" t="str">
        <f t="shared" si="54"/>
        <v>Additional Fuel Tax or Subsidy Rate by Fuel</v>
      </c>
      <c r="D1747" s="78" t="s">
        <v>75</v>
      </c>
      <c r="E1747" s="88" t="s">
        <v>332</v>
      </c>
      <c r="F1747" s="78" t="s">
        <v>99</v>
      </c>
      <c r="G1747" s="88" t="s">
        <v>1893</v>
      </c>
      <c r="H1747" s="15">
        <v>2341</v>
      </c>
      <c r="I1747" s="201" t="s">
        <v>44</v>
      </c>
      <c r="J1747" s="202"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05">
        <f>IF(ISBLANK(INDEX('Policy Characteristics'!F:F,MATCH($C1747,'Policy Characteristics'!$C:$C,0))),"",INDEX('Policy Characteristics'!F:F,MATCH($C1747,'Policy Characteristics'!$C:$C,0)))</f>
        <v>-0.9</v>
      </c>
      <c r="M1747" s="205">
        <f>IF(ISBLANK(INDEX('Policy Characteristics'!G:G,MATCH($C1747,'Policy Characteristics'!$C:$C,0))),"",INDEX('Policy Characteristics'!G:G,MATCH($C1747,'Policy Characteristics'!$C:$C,0)))</f>
        <v>0.9</v>
      </c>
      <c r="N1747" s="205">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75">
      <c r="A1748" s="76" t="str">
        <f>IF(ISBLANK(INDEX('Policy Characteristics'!A:A,MATCH($C1748,'Policy Characteristics'!$C:$C,0))),"",INDEX('Policy Characteristics'!A:A,MATCH($C1748,'Policy Characteristics'!$C:$C,0)))</f>
        <v>Cross-Sector</v>
      </c>
      <c r="B1748" s="200" t="str">
        <f>IF(ISBLANK(INDEX('Policy Characteristics'!B:B,MATCH($C1748,'Policy Characteristics'!$C:$C,0))),"",INDEX('Policy Characteristics'!B:B,MATCH($C1748,'Policy Characteristics'!$C:$C,0)))</f>
        <v>Fuel Taxes or Subsidies</v>
      </c>
      <c r="C1748" s="208" t="str">
        <f t="shared" si="54"/>
        <v>Additional Fuel Tax or Subsidy Rate by Fuel</v>
      </c>
      <c r="D1748" s="78" t="s">
        <v>440</v>
      </c>
      <c r="E1748" s="88" t="s">
        <v>332</v>
      </c>
      <c r="F1748" s="78" t="s">
        <v>441</v>
      </c>
      <c r="G1748" s="88" t="s">
        <v>1893</v>
      </c>
      <c r="H1748" s="15">
        <v>2342</v>
      </c>
      <c r="I1748" s="201" t="s">
        <v>44</v>
      </c>
      <c r="J1748" s="202"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05">
        <f>IF(ISBLANK(INDEX('Policy Characteristics'!F:F,MATCH($C1748,'Policy Characteristics'!$C:$C,0))),"",INDEX('Policy Characteristics'!F:F,MATCH($C1748,'Policy Characteristics'!$C:$C,0)))</f>
        <v>-0.9</v>
      </c>
      <c r="M1748" s="205">
        <f>IF(ISBLANK(INDEX('Policy Characteristics'!G:G,MATCH($C1748,'Policy Characteristics'!$C:$C,0))),"",INDEX('Policy Characteristics'!G:G,MATCH($C1748,'Policy Characteristics'!$C:$C,0)))</f>
        <v>0.9</v>
      </c>
      <c r="N1748" s="205">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75">
      <c r="A1749" s="76" t="str">
        <f>IF(ISBLANK(INDEX('Policy Characteristics'!A:A,MATCH($C1749,'Policy Characteristics'!$C:$C,0))),"",INDEX('Policy Characteristics'!A:A,MATCH($C1749,'Policy Characteristics'!$C:$C,0)))</f>
        <v>Cross-Sector</v>
      </c>
      <c r="B1749" s="200" t="str">
        <f>IF(ISBLANK(INDEX('Policy Characteristics'!B:B,MATCH($C1749,'Policy Characteristics'!$C:$C,0))),"",INDEX('Policy Characteristics'!B:B,MATCH($C1749,'Policy Characteristics'!$C:$C,0)))</f>
        <v>Fuel Taxes or Subsidies</v>
      </c>
      <c r="C1749" s="208" t="str">
        <f t="shared" si="54"/>
        <v>Additional Fuel Tax or Subsidy Rate by Fuel</v>
      </c>
      <c r="D1749" s="78" t="s">
        <v>708</v>
      </c>
      <c r="E1749" s="88" t="s">
        <v>332</v>
      </c>
      <c r="F1749" s="78" t="s">
        <v>712</v>
      </c>
      <c r="G1749" s="88" t="s">
        <v>1893</v>
      </c>
      <c r="H1749" s="15">
        <v>2343</v>
      </c>
      <c r="I1749" s="201" t="s">
        <v>44</v>
      </c>
      <c r="J1749" s="202"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05">
        <f>IF(ISBLANK(INDEX('Policy Characteristics'!F:F,MATCH($C1749,'Policy Characteristics'!$C:$C,0))),"",INDEX('Policy Characteristics'!F:F,MATCH($C1749,'Policy Characteristics'!$C:$C,0)))</f>
        <v>-0.9</v>
      </c>
      <c r="M1749" s="205">
        <f>IF(ISBLANK(INDEX('Policy Characteristics'!G:G,MATCH($C1749,'Policy Characteristics'!$C:$C,0))),"",INDEX('Policy Characteristics'!G:G,MATCH($C1749,'Policy Characteristics'!$C:$C,0)))</f>
        <v>0.9</v>
      </c>
      <c r="N1749" s="205">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75">
      <c r="A1750" s="76" t="str">
        <f>IF(ISBLANK(INDEX('Policy Characteristics'!A:A,MATCH($C1750,'Policy Characteristics'!$C:$C,0))),"",INDEX('Policy Characteristics'!A:A,MATCH($C1750,'Policy Characteristics'!$C:$C,0)))</f>
        <v>Cross-Sector</v>
      </c>
      <c r="B1750" s="200" t="str">
        <f>IF(ISBLANK(INDEX('Policy Characteristics'!B:B,MATCH($C1750,'Policy Characteristics'!$C:$C,0))),"",INDEX('Policy Characteristics'!B:B,MATCH($C1750,'Policy Characteristics'!$C:$C,0)))</f>
        <v>Fuel Taxes or Subsidies</v>
      </c>
      <c r="C1750" s="208" t="str">
        <f t="shared" si="54"/>
        <v>Additional Fuel Tax or Subsidy Rate by Fuel</v>
      </c>
      <c r="D1750" s="78" t="s">
        <v>718</v>
      </c>
      <c r="E1750" s="88" t="s">
        <v>332</v>
      </c>
      <c r="F1750" s="78" t="s">
        <v>719</v>
      </c>
      <c r="G1750" s="88" t="s">
        <v>1893</v>
      </c>
      <c r="H1750" s="15">
        <v>2344</v>
      </c>
      <c r="I1750" s="201" t="s">
        <v>44</v>
      </c>
      <c r="J1750" s="202"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05">
        <f>IF(ISBLANK(INDEX('Policy Characteristics'!F:F,MATCH($C1750,'Policy Characteristics'!$C:$C,0))),"",INDEX('Policy Characteristics'!F:F,MATCH($C1750,'Policy Characteristics'!$C:$C,0)))</f>
        <v>-0.9</v>
      </c>
      <c r="M1750" s="205">
        <f>IF(ISBLANK(INDEX('Policy Characteristics'!G:G,MATCH($C1750,'Policy Characteristics'!$C:$C,0))),"",INDEX('Policy Characteristics'!G:G,MATCH($C1750,'Policy Characteristics'!$C:$C,0)))</f>
        <v>0.9</v>
      </c>
      <c r="N1750" s="205">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75">
      <c r="A1751" s="76" t="str">
        <f>IF(ISBLANK(INDEX('Policy Characteristics'!A:A,MATCH($C1751,'Policy Characteristics'!$C:$C,0))),"",INDEX('Policy Characteristics'!A:A,MATCH($C1751,'Policy Characteristics'!$C:$C,0)))</f>
        <v>Cross-Sector</v>
      </c>
      <c r="B1751" s="200" t="str">
        <f>IF(ISBLANK(INDEX('Policy Characteristics'!B:B,MATCH($C1751,'Policy Characteristics'!$C:$C,0))),"",INDEX('Policy Characteristics'!B:B,MATCH($C1751,'Policy Characteristics'!$C:$C,0)))</f>
        <v>Fuel Taxes or Subsidies</v>
      </c>
      <c r="C1751" s="208" t="str">
        <f t="shared" si="54"/>
        <v>Additional Fuel Tax or Subsidy Rate by Fuel</v>
      </c>
      <c r="D1751" s="78" t="s">
        <v>709</v>
      </c>
      <c r="E1751" s="88" t="s">
        <v>332</v>
      </c>
      <c r="F1751" s="78" t="s">
        <v>713</v>
      </c>
      <c r="G1751" s="88" t="s">
        <v>1893</v>
      </c>
      <c r="H1751" s="15">
        <v>2345</v>
      </c>
      <c r="I1751" s="201" t="s">
        <v>44</v>
      </c>
      <c r="J1751" s="202"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05">
        <f>IF(ISBLANK(INDEX('Policy Characteristics'!F:F,MATCH($C1751,'Policy Characteristics'!$C:$C,0))),"",INDEX('Policy Characteristics'!F:F,MATCH($C1751,'Policy Characteristics'!$C:$C,0)))</f>
        <v>-0.9</v>
      </c>
      <c r="M1751" s="205">
        <f>IF(ISBLANK(INDEX('Policy Characteristics'!G:G,MATCH($C1751,'Policy Characteristics'!$C:$C,0))),"",INDEX('Policy Characteristics'!G:G,MATCH($C1751,'Policy Characteristics'!$C:$C,0)))</f>
        <v>0.9</v>
      </c>
      <c r="N1751" s="205">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75">
      <c r="A1752" s="76" t="str">
        <f>IF(ISBLANK(INDEX('Policy Characteristics'!A:A,MATCH($C1752,'Policy Characteristics'!$C:$C,0))),"",INDEX('Policy Characteristics'!A:A,MATCH($C1752,'Policy Characteristics'!$C:$C,0)))</f>
        <v>Cross-Sector</v>
      </c>
      <c r="B1752" s="200" t="str">
        <f>IF(ISBLANK(INDEX('Policy Characteristics'!B:B,MATCH($C1752,'Policy Characteristics'!$C:$C,0))),"",INDEX('Policy Characteristics'!B:B,MATCH($C1752,'Policy Characteristics'!$C:$C,0)))</f>
        <v>Fuel Taxes or Subsidies</v>
      </c>
      <c r="C1752" s="208" t="str">
        <f t="shared" si="54"/>
        <v>Additional Fuel Tax or Subsidy Rate by Fuel</v>
      </c>
      <c r="D1752" s="78" t="s">
        <v>710</v>
      </c>
      <c r="E1752" s="88" t="s">
        <v>332</v>
      </c>
      <c r="F1752" s="78" t="s">
        <v>714</v>
      </c>
      <c r="G1752" s="88" t="s">
        <v>1893</v>
      </c>
      <c r="H1752" s="15">
        <v>2346</v>
      </c>
      <c r="I1752" s="201" t="s">
        <v>44</v>
      </c>
      <c r="J1752" s="202"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05">
        <f>IF(ISBLANK(INDEX('Policy Characteristics'!F:F,MATCH($C1752,'Policy Characteristics'!$C:$C,0))),"",INDEX('Policy Characteristics'!F:F,MATCH($C1752,'Policy Characteristics'!$C:$C,0)))</f>
        <v>-0.9</v>
      </c>
      <c r="M1752" s="205">
        <f>IF(ISBLANK(INDEX('Policy Characteristics'!G:G,MATCH($C1752,'Policy Characteristics'!$C:$C,0))),"",INDEX('Policy Characteristics'!G:G,MATCH($C1752,'Policy Characteristics'!$C:$C,0)))</f>
        <v>0.9</v>
      </c>
      <c r="N1752" s="205">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75">
      <c r="A1753" s="76" t="str">
        <f>IF(ISBLANK(INDEX('Policy Characteristics'!A:A,MATCH($C1753,'Policy Characteristics'!$C:$C,0))),"",INDEX('Policy Characteristics'!A:A,MATCH($C1753,'Policy Characteristics'!$C:$C,0)))</f>
        <v>Cross-Sector</v>
      </c>
      <c r="B1753" s="200" t="str">
        <f>IF(ISBLANK(INDEX('Policy Characteristics'!B:B,MATCH($C1753,'Policy Characteristics'!$C:$C,0))),"",INDEX('Policy Characteristics'!B:B,MATCH($C1753,'Policy Characteristics'!$C:$C,0)))</f>
        <v>Fuel Taxes or Subsidies</v>
      </c>
      <c r="C1753" s="208" t="str">
        <f t="shared" si="54"/>
        <v>Additional Fuel Tax or Subsidy Rate by Fuel</v>
      </c>
      <c r="D1753" s="78" t="s">
        <v>711</v>
      </c>
      <c r="E1753" s="88" t="s">
        <v>332</v>
      </c>
      <c r="F1753" s="78" t="s">
        <v>715</v>
      </c>
      <c r="G1753" s="88" t="s">
        <v>1893</v>
      </c>
      <c r="H1753" s="15">
        <v>2347</v>
      </c>
      <c r="I1753" s="201" t="s">
        <v>44</v>
      </c>
      <c r="J1753" s="202"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05">
        <f>IF(ISBLANK(INDEX('Policy Characteristics'!F:F,MATCH($C1753,'Policy Characteristics'!$C:$C,0))),"",INDEX('Policy Characteristics'!F:F,MATCH($C1753,'Policy Characteristics'!$C:$C,0)))</f>
        <v>-0.9</v>
      </c>
      <c r="M1753" s="205">
        <f>IF(ISBLANK(INDEX('Policy Characteristics'!G:G,MATCH($C1753,'Policy Characteristics'!$C:$C,0))),"",INDEX('Policy Characteristics'!G:G,MATCH($C1753,'Policy Characteristics'!$C:$C,0)))</f>
        <v>0.9</v>
      </c>
      <c r="N1753" s="205">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75">
      <c r="A1754" s="76" t="str">
        <f>IF(ISBLANK(INDEX('Policy Characteristics'!A:A,MATCH($C1754,'Policy Characteristics'!$C:$C,0))),"",INDEX('Policy Characteristics'!A:A,MATCH($C1754,'Policy Characteristics'!$C:$C,0)))</f>
        <v>Cross-Sector</v>
      </c>
      <c r="B1754" s="200" t="str">
        <f>IF(ISBLANK(INDEX('Policy Characteristics'!B:B,MATCH($C1754,'Policy Characteristics'!$C:$C,0))),"",INDEX('Policy Characteristics'!B:B,MATCH($C1754,'Policy Characteristics'!$C:$C,0)))</f>
        <v>Fuel Taxes or Subsidies</v>
      </c>
      <c r="C1754" s="208" t="str">
        <f t="shared" si="54"/>
        <v>Additional Fuel Tax or Subsidy Rate by Fuel</v>
      </c>
      <c r="D1754" s="88" t="s">
        <v>52</v>
      </c>
      <c r="E1754" s="88" t="s">
        <v>333</v>
      </c>
      <c r="F1754" s="88" t="s">
        <v>93</v>
      </c>
      <c r="G1754" s="88" t="s">
        <v>826</v>
      </c>
      <c r="H1754" s="15">
        <v>2348</v>
      </c>
      <c r="I1754" s="213" t="s">
        <v>43</v>
      </c>
      <c r="J1754" s="202"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05">
        <f>IF(ISBLANK(INDEX('Policy Characteristics'!F:F,MATCH($C1754,'Policy Characteristics'!$C:$C,0))),"",INDEX('Policy Characteristics'!F:F,MATCH($C1754,'Policy Characteristics'!$C:$C,0)))</f>
        <v>-0.9</v>
      </c>
      <c r="M1754" s="205">
        <f>IF(ISBLANK(INDEX('Policy Characteristics'!G:G,MATCH($C1754,'Policy Characteristics'!$C:$C,0))),"",INDEX('Policy Characteristics'!G:G,MATCH($C1754,'Policy Characteristics'!$C:$C,0)))</f>
        <v>0.9</v>
      </c>
      <c r="N1754" s="205">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75">
      <c r="A1755" s="76" t="str">
        <f>IF(ISBLANK(INDEX('Policy Characteristics'!A:A,MATCH($C1755,'Policy Characteristics'!$C:$C,0))),"",INDEX('Policy Characteristics'!A:A,MATCH($C1755,'Policy Characteristics'!$C:$C,0)))</f>
        <v>Cross-Sector</v>
      </c>
      <c r="B1755" s="200" t="str">
        <f>IF(ISBLANK(INDEX('Policy Characteristics'!B:B,MATCH($C1755,'Policy Characteristics'!$C:$C,0))),"",INDEX('Policy Characteristics'!B:B,MATCH($C1755,'Policy Characteristics'!$C:$C,0)))</f>
        <v>Fuel Taxes or Subsidies</v>
      </c>
      <c r="C1755" s="208" t="str">
        <f t="shared" si="54"/>
        <v>Additional Fuel Tax or Subsidy Rate by Fuel</v>
      </c>
      <c r="D1755" s="78" t="s">
        <v>447</v>
      </c>
      <c r="E1755" s="88" t="s">
        <v>333</v>
      </c>
      <c r="F1755" s="78" t="s">
        <v>444</v>
      </c>
      <c r="G1755" s="88" t="s">
        <v>826</v>
      </c>
      <c r="H1755" s="15">
        <v>2349</v>
      </c>
      <c r="I1755" s="201" t="s">
        <v>44</v>
      </c>
      <c r="J1755" s="202"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05">
        <f>IF(ISBLANK(INDEX('Policy Characteristics'!F:F,MATCH($C1755,'Policy Characteristics'!$C:$C,0))),"",INDEX('Policy Characteristics'!F:F,MATCH($C1755,'Policy Characteristics'!$C:$C,0)))</f>
        <v>-0.9</v>
      </c>
      <c r="M1755" s="205">
        <f>IF(ISBLANK(INDEX('Policy Characteristics'!G:G,MATCH($C1755,'Policy Characteristics'!$C:$C,0))),"",INDEX('Policy Characteristics'!G:G,MATCH($C1755,'Policy Characteristics'!$C:$C,0)))</f>
        <v>0.9</v>
      </c>
      <c r="N1755" s="205">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75">
      <c r="A1756" s="76" t="str">
        <f>IF(ISBLANK(INDEX('Policy Characteristics'!A:A,MATCH($C1756,'Policy Characteristics'!$C:$C,0))),"",INDEX('Policy Characteristics'!A:A,MATCH($C1756,'Policy Characteristics'!$C:$C,0)))</f>
        <v>Cross-Sector</v>
      </c>
      <c r="B1756" s="200" t="str">
        <f>IF(ISBLANK(INDEX('Policy Characteristics'!B:B,MATCH($C1756,'Policy Characteristics'!$C:$C,0))),"",INDEX('Policy Characteristics'!B:B,MATCH($C1756,'Policy Characteristics'!$C:$C,0)))</f>
        <v>Fuel Taxes or Subsidies</v>
      </c>
      <c r="C1756" s="208" t="str">
        <f t="shared" si="54"/>
        <v>Additional Fuel Tax or Subsidy Rate by Fuel</v>
      </c>
      <c r="D1756" s="78" t="s">
        <v>46</v>
      </c>
      <c r="E1756" s="88" t="s">
        <v>333</v>
      </c>
      <c r="F1756" s="78" t="s">
        <v>87</v>
      </c>
      <c r="G1756" s="88" t="s">
        <v>826</v>
      </c>
      <c r="H1756" s="15">
        <v>2350</v>
      </c>
      <c r="I1756" s="201" t="s">
        <v>43</v>
      </c>
      <c r="J1756" s="202"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05">
        <f>IF(ISBLANK(INDEX('Policy Characteristics'!F:F,MATCH($C1756,'Policy Characteristics'!$C:$C,0))),"",INDEX('Policy Characteristics'!F:F,MATCH($C1756,'Policy Characteristics'!$C:$C,0)))</f>
        <v>-0.9</v>
      </c>
      <c r="M1756" s="205">
        <f>IF(ISBLANK(INDEX('Policy Characteristics'!G:G,MATCH($C1756,'Policy Characteristics'!$C:$C,0))),"",INDEX('Policy Characteristics'!G:G,MATCH($C1756,'Policy Characteristics'!$C:$C,0)))</f>
        <v>0.9</v>
      </c>
      <c r="N1756" s="205">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75">
      <c r="A1757" s="76" t="str">
        <f>IF(ISBLANK(INDEX('Policy Characteristics'!A:A,MATCH($C1757,'Policy Characteristics'!$C:$C,0))),"",INDEX('Policy Characteristics'!A:A,MATCH($C1757,'Policy Characteristics'!$C:$C,0)))</f>
        <v>Cross-Sector</v>
      </c>
      <c r="B1757" s="200" t="str">
        <f>IF(ISBLANK(INDEX('Policy Characteristics'!B:B,MATCH($C1757,'Policy Characteristics'!$C:$C,0))),"",INDEX('Policy Characteristics'!B:B,MATCH($C1757,'Policy Characteristics'!$C:$C,0)))</f>
        <v>Fuel Taxes or Subsidies</v>
      </c>
      <c r="C1757" s="208" t="str">
        <f t="shared" si="54"/>
        <v>Additional Fuel Tax or Subsidy Rate by Fuel</v>
      </c>
      <c r="D1757" s="78" t="s">
        <v>47</v>
      </c>
      <c r="E1757" s="88" t="s">
        <v>333</v>
      </c>
      <c r="F1757" s="78" t="s">
        <v>88</v>
      </c>
      <c r="G1757" s="88" t="s">
        <v>826</v>
      </c>
      <c r="H1757" s="15">
        <v>2351</v>
      </c>
      <c r="I1757" s="201" t="s">
        <v>44</v>
      </c>
      <c r="J1757" s="202"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05">
        <f>IF(ISBLANK(INDEX('Policy Characteristics'!F:F,MATCH($C1757,'Policy Characteristics'!$C:$C,0))),"",INDEX('Policy Characteristics'!F:F,MATCH($C1757,'Policy Characteristics'!$C:$C,0)))</f>
        <v>-0.9</v>
      </c>
      <c r="M1757" s="205">
        <f>IF(ISBLANK(INDEX('Policy Characteristics'!G:G,MATCH($C1757,'Policy Characteristics'!$C:$C,0))),"",INDEX('Policy Characteristics'!G:G,MATCH($C1757,'Policy Characteristics'!$C:$C,0)))</f>
        <v>0.9</v>
      </c>
      <c r="N1757" s="205">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75">
      <c r="A1758" s="76" t="str">
        <f>IF(ISBLANK(INDEX('Policy Characteristics'!A:A,MATCH($C1758,'Policy Characteristics'!$C:$C,0))),"",INDEX('Policy Characteristics'!A:A,MATCH($C1758,'Policy Characteristics'!$C:$C,0)))</f>
        <v>Cross-Sector</v>
      </c>
      <c r="B1758" s="200" t="str">
        <f>IF(ISBLANK(INDEX('Policy Characteristics'!B:B,MATCH($C1758,'Policy Characteristics'!$C:$C,0))),"",INDEX('Policy Characteristics'!B:B,MATCH($C1758,'Policy Characteristics'!$C:$C,0)))</f>
        <v>Fuel Taxes or Subsidies</v>
      </c>
      <c r="C1758" s="208" t="str">
        <f t="shared" si="54"/>
        <v>Additional Fuel Tax or Subsidy Rate by Fuel</v>
      </c>
      <c r="D1758" s="78" t="s">
        <v>51</v>
      </c>
      <c r="E1758" s="88" t="s">
        <v>333</v>
      </c>
      <c r="F1758" s="78" t="s">
        <v>92</v>
      </c>
      <c r="G1758" s="88" t="s">
        <v>826</v>
      </c>
      <c r="H1758" s="15">
        <v>2352</v>
      </c>
      <c r="I1758" s="201" t="s">
        <v>44</v>
      </c>
      <c r="J1758" s="202"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05">
        <f>IF(ISBLANK(INDEX('Policy Characteristics'!F:F,MATCH($C1758,'Policy Characteristics'!$C:$C,0))),"",INDEX('Policy Characteristics'!F:F,MATCH($C1758,'Policy Characteristics'!$C:$C,0)))</f>
        <v>-0.9</v>
      </c>
      <c r="M1758" s="205">
        <f>IF(ISBLANK(INDEX('Policy Characteristics'!G:G,MATCH($C1758,'Policy Characteristics'!$C:$C,0))),"",INDEX('Policy Characteristics'!G:G,MATCH($C1758,'Policy Characteristics'!$C:$C,0)))</f>
        <v>0.9</v>
      </c>
      <c r="N1758" s="205">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75">
      <c r="A1759" s="76" t="str">
        <f>IF(ISBLANK(INDEX('Policy Characteristics'!A:A,MATCH($C1759,'Policy Characteristics'!$C:$C,0))),"",INDEX('Policy Characteristics'!A:A,MATCH($C1759,'Policy Characteristics'!$C:$C,0)))</f>
        <v>Cross-Sector</v>
      </c>
      <c r="B1759" s="200" t="str">
        <f>IF(ISBLANK(INDEX('Policy Characteristics'!B:B,MATCH($C1759,'Policy Characteristics'!$C:$C,0))),"",INDEX('Policy Characteristics'!B:B,MATCH($C1759,'Policy Characteristics'!$C:$C,0)))</f>
        <v>Fuel Taxes or Subsidies</v>
      </c>
      <c r="C1759" s="208" t="str">
        <f t="shared" si="54"/>
        <v>Additional Fuel Tax or Subsidy Rate by Fuel</v>
      </c>
      <c r="D1759" s="78" t="s">
        <v>53</v>
      </c>
      <c r="E1759" s="88" t="s">
        <v>333</v>
      </c>
      <c r="F1759" s="78" t="s">
        <v>95</v>
      </c>
      <c r="G1759" s="88" t="s">
        <v>826</v>
      </c>
      <c r="H1759" s="15">
        <v>2353</v>
      </c>
      <c r="I1759" s="201" t="s">
        <v>44</v>
      </c>
      <c r="J1759" s="202"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05">
        <f>IF(ISBLANK(INDEX('Policy Characteristics'!F:F,MATCH($C1759,'Policy Characteristics'!$C:$C,0))),"",INDEX('Policy Characteristics'!F:F,MATCH($C1759,'Policy Characteristics'!$C:$C,0)))</f>
        <v>-0.9</v>
      </c>
      <c r="M1759" s="205">
        <f>IF(ISBLANK(INDEX('Policy Characteristics'!G:G,MATCH($C1759,'Policy Characteristics'!$C:$C,0))),"",INDEX('Policy Characteristics'!G:G,MATCH($C1759,'Policy Characteristics'!$C:$C,0)))</f>
        <v>0.9</v>
      </c>
      <c r="N1759" s="205">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75">
      <c r="A1760" s="76" t="str">
        <f>IF(ISBLANK(INDEX('Policy Characteristics'!A:A,MATCH($C1760,'Policy Characteristics'!$C:$C,0))),"",INDEX('Policy Characteristics'!A:A,MATCH($C1760,'Policy Characteristics'!$C:$C,0)))</f>
        <v>Cross-Sector</v>
      </c>
      <c r="B1760" s="200" t="str">
        <f>IF(ISBLANK(INDEX('Policy Characteristics'!B:B,MATCH($C1760,'Policy Characteristics'!$C:$C,0))),"",INDEX('Policy Characteristics'!B:B,MATCH($C1760,'Policy Characteristics'!$C:$C,0)))</f>
        <v>Fuel Taxes or Subsidies</v>
      </c>
      <c r="C1760" s="208" t="str">
        <f t="shared" si="54"/>
        <v>Additional Fuel Tax or Subsidy Rate by Fuel</v>
      </c>
      <c r="D1760" s="78" t="s">
        <v>54</v>
      </c>
      <c r="E1760" s="88" t="s">
        <v>333</v>
      </c>
      <c r="F1760" s="78" t="s">
        <v>96</v>
      </c>
      <c r="G1760" s="88" t="s">
        <v>826</v>
      </c>
      <c r="H1760" s="15">
        <v>2354</v>
      </c>
      <c r="I1760" s="201" t="s">
        <v>43</v>
      </c>
      <c r="J1760" s="202"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05">
        <f>IF(ISBLANK(INDEX('Policy Characteristics'!F:F,MATCH($C1760,'Policy Characteristics'!$C:$C,0))),"",INDEX('Policy Characteristics'!F:F,MATCH($C1760,'Policy Characteristics'!$C:$C,0)))</f>
        <v>-0.9</v>
      </c>
      <c r="M1760" s="205">
        <f>IF(ISBLANK(INDEX('Policy Characteristics'!G:G,MATCH($C1760,'Policy Characteristics'!$C:$C,0))),"",INDEX('Policy Characteristics'!G:G,MATCH($C1760,'Policy Characteristics'!$C:$C,0)))</f>
        <v>0.9</v>
      </c>
      <c r="N1760" s="205">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75">
      <c r="A1761" s="76" t="str">
        <f>IF(ISBLANK(INDEX('Policy Characteristics'!A:A,MATCH($C1761,'Policy Characteristics'!$C:$C,0))),"",INDEX('Policy Characteristics'!A:A,MATCH($C1761,'Policy Characteristics'!$C:$C,0)))</f>
        <v>Cross-Sector</v>
      </c>
      <c r="B1761" s="200" t="str">
        <f>IF(ISBLANK(INDEX('Policy Characteristics'!B:B,MATCH($C1761,'Policy Characteristics'!$C:$C,0))),"",INDEX('Policy Characteristics'!B:B,MATCH($C1761,'Policy Characteristics'!$C:$C,0)))</f>
        <v>Fuel Taxes or Subsidies</v>
      </c>
      <c r="C1761" s="208" t="str">
        <f t="shared" si="54"/>
        <v>Additional Fuel Tax or Subsidy Rate by Fuel</v>
      </c>
      <c r="D1761" s="78" t="s">
        <v>55</v>
      </c>
      <c r="E1761" s="88" t="s">
        <v>333</v>
      </c>
      <c r="F1761" s="78" t="s">
        <v>97</v>
      </c>
      <c r="G1761" s="88" t="s">
        <v>826</v>
      </c>
      <c r="H1761" s="15">
        <v>2355</v>
      </c>
      <c r="I1761" s="201" t="s">
        <v>44</v>
      </c>
      <c r="J1761" s="202"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05">
        <f>IF(ISBLANK(INDEX('Policy Characteristics'!F:F,MATCH($C1761,'Policy Characteristics'!$C:$C,0))),"",INDEX('Policy Characteristics'!F:F,MATCH($C1761,'Policy Characteristics'!$C:$C,0)))</f>
        <v>-0.9</v>
      </c>
      <c r="M1761" s="205">
        <f>IF(ISBLANK(INDEX('Policy Characteristics'!G:G,MATCH($C1761,'Policy Characteristics'!$C:$C,0))),"",INDEX('Policy Characteristics'!G:G,MATCH($C1761,'Policy Characteristics'!$C:$C,0)))</f>
        <v>0.9</v>
      </c>
      <c r="N1761" s="205">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75">
      <c r="A1762" s="76" t="str">
        <f>IF(ISBLANK(INDEX('Policy Characteristics'!A:A,MATCH($C1762,'Policy Characteristics'!$C:$C,0))),"",INDEX('Policy Characteristics'!A:A,MATCH($C1762,'Policy Characteristics'!$C:$C,0)))</f>
        <v>Cross-Sector</v>
      </c>
      <c r="B1762" s="200" t="str">
        <f>IF(ISBLANK(INDEX('Policy Characteristics'!B:B,MATCH($C1762,'Policy Characteristics'!$C:$C,0))),"",INDEX('Policy Characteristics'!B:B,MATCH($C1762,'Policy Characteristics'!$C:$C,0)))</f>
        <v>Fuel Taxes or Subsidies</v>
      </c>
      <c r="C1762" s="208" t="str">
        <f t="shared" si="54"/>
        <v>Additional Fuel Tax or Subsidy Rate by Fuel</v>
      </c>
      <c r="D1762" s="78" t="s">
        <v>56</v>
      </c>
      <c r="E1762" s="88" t="s">
        <v>333</v>
      </c>
      <c r="F1762" s="78" t="s">
        <v>98</v>
      </c>
      <c r="G1762" s="88" t="s">
        <v>826</v>
      </c>
      <c r="H1762" s="15">
        <v>2356</v>
      </c>
      <c r="I1762" s="201" t="s">
        <v>44</v>
      </c>
      <c r="J1762" s="202"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05">
        <f>IF(ISBLANK(INDEX('Policy Characteristics'!F:F,MATCH($C1762,'Policy Characteristics'!$C:$C,0))),"",INDEX('Policy Characteristics'!F:F,MATCH($C1762,'Policy Characteristics'!$C:$C,0)))</f>
        <v>-0.9</v>
      </c>
      <c r="M1762" s="205">
        <f>IF(ISBLANK(INDEX('Policy Characteristics'!G:G,MATCH($C1762,'Policy Characteristics'!$C:$C,0))),"",INDEX('Policy Characteristics'!G:G,MATCH($C1762,'Policy Characteristics'!$C:$C,0)))</f>
        <v>0.9</v>
      </c>
      <c r="N1762" s="205">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75">
      <c r="A1763" s="76" t="str">
        <f>IF(ISBLANK(INDEX('Policy Characteristics'!A:A,MATCH($C1763,'Policy Characteristics'!$C:$C,0))),"",INDEX('Policy Characteristics'!A:A,MATCH($C1763,'Policy Characteristics'!$C:$C,0)))</f>
        <v>Cross-Sector</v>
      </c>
      <c r="B1763" s="200" t="str">
        <f>IF(ISBLANK(INDEX('Policy Characteristics'!B:B,MATCH($C1763,'Policy Characteristics'!$C:$C,0))),"",INDEX('Policy Characteristics'!B:B,MATCH($C1763,'Policy Characteristics'!$C:$C,0)))</f>
        <v>Fuel Taxes or Subsidies</v>
      </c>
      <c r="C1763" s="208" t="str">
        <f t="shared" si="54"/>
        <v>Additional Fuel Tax or Subsidy Rate by Fuel</v>
      </c>
      <c r="D1763" s="78" t="s">
        <v>716</v>
      </c>
      <c r="E1763" s="88" t="s">
        <v>333</v>
      </c>
      <c r="F1763" s="78" t="s">
        <v>717</v>
      </c>
      <c r="G1763" s="88" t="s">
        <v>826</v>
      </c>
      <c r="H1763" s="15">
        <v>2357</v>
      </c>
      <c r="I1763" s="201" t="s">
        <v>44</v>
      </c>
      <c r="J1763" s="202"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05">
        <f>IF(ISBLANK(INDEX('Policy Characteristics'!F:F,MATCH($C1763,'Policy Characteristics'!$C:$C,0))),"",INDEX('Policy Characteristics'!F:F,MATCH($C1763,'Policy Characteristics'!$C:$C,0)))</f>
        <v>-0.9</v>
      </c>
      <c r="M1763" s="205">
        <f>IF(ISBLANK(INDEX('Policy Characteristics'!G:G,MATCH($C1763,'Policy Characteristics'!$C:$C,0))),"",INDEX('Policy Characteristics'!G:G,MATCH($C1763,'Policy Characteristics'!$C:$C,0)))</f>
        <v>0.9</v>
      </c>
      <c r="N1763" s="205">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75">
      <c r="A1764" s="76" t="str">
        <f>IF(ISBLANK(INDEX('Policy Characteristics'!A:A,MATCH($C1764,'Policy Characteristics'!$C:$C,0))),"",INDEX('Policy Characteristics'!A:A,MATCH($C1764,'Policy Characteristics'!$C:$C,0)))</f>
        <v>Cross-Sector</v>
      </c>
      <c r="B1764" s="200" t="str">
        <f>IF(ISBLANK(INDEX('Policy Characteristics'!B:B,MATCH($C1764,'Policy Characteristics'!$C:$C,0))),"",INDEX('Policy Characteristics'!B:B,MATCH($C1764,'Policy Characteristics'!$C:$C,0)))</f>
        <v>Fuel Taxes or Subsidies</v>
      </c>
      <c r="C1764" s="208" t="str">
        <f t="shared" si="54"/>
        <v>Additional Fuel Tax or Subsidy Rate by Fuel</v>
      </c>
      <c r="D1764" s="78" t="s">
        <v>75</v>
      </c>
      <c r="E1764" s="88" t="s">
        <v>333</v>
      </c>
      <c r="F1764" s="78" t="s">
        <v>99</v>
      </c>
      <c r="G1764" s="88" t="s">
        <v>826</v>
      </c>
      <c r="H1764" s="15">
        <v>2358</v>
      </c>
      <c r="I1764" s="201" t="s">
        <v>44</v>
      </c>
      <c r="J1764" s="202"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05">
        <f>IF(ISBLANK(INDEX('Policy Characteristics'!F:F,MATCH($C1764,'Policy Characteristics'!$C:$C,0))),"",INDEX('Policy Characteristics'!F:F,MATCH($C1764,'Policy Characteristics'!$C:$C,0)))</f>
        <v>-0.9</v>
      </c>
      <c r="M1764" s="205">
        <f>IF(ISBLANK(INDEX('Policy Characteristics'!G:G,MATCH($C1764,'Policy Characteristics'!$C:$C,0))),"",INDEX('Policy Characteristics'!G:G,MATCH($C1764,'Policy Characteristics'!$C:$C,0)))</f>
        <v>0.9</v>
      </c>
      <c r="N1764" s="205">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75">
      <c r="A1765" s="76" t="str">
        <f>IF(ISBLANK(INDEX('Policy Characteristics'!A:A,MATCH($C1765,'Policy Characteristics'!$C:$C,0))),"",INDEX('Policy Characteristics'!A:A,MATCH($C1765,'Policy Characteristics'!$C:$C,0)))</f>
        <v>Cross-Sector</v>
      </c>
      <c r="B1765" s="200" t="str">
        <f>IF(ISBLANK(INDEX('Policy Characteristics'!B:B,MATCH($C1765,'Policy Characteristics'!$C:$C,0))),"",INDEX('Policy Characteristics'!B:B,MATCH($C1765,'Policy Characteristics'!$C:$C,0)))</f>
        <v>Fuel Taxes or Subsidies</v>
      </c>
      <c r="C1765" s="208" t="str">
        <f t="shared" si="54"/>
        <v>Additional Fuel Tax or Subsidy Rate by Fuel</v>
      </c>
      <c r="D1765" s="78" t="s">
        <v>440</v>
      </c>
      <c r="E1765" s="88" t="s">
        <v>333</v>
      </c>
      <c r="F1765" s="78" t="s">
        <v>441</v>
      </c>
      <c r="G1765" s="88" t="s">
        <v>826</v>
      </c>
      <c r="H1765" s="15">
        <v>2359</v>
      </c>
      <c r="I1765" s="201" t="s">
        <v>44</v>
      </c>
      <c r="J1765" s="202"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05">
        <f>IF(ISBLANK(INDEX('Policy Characteristics'!F:F,MATCH($C1765,'Policy Characteristics'!$C:$C,0))),"",INDEX('Policy Characteristics'!F:F,MATCH($C1765,'Policy Characteristics'!$C:$C,0)))</f>
        <v>-0.9</v>
      </c>
      <c r="M1765" s="205">
        <f>IF(ISBLANK(INDEX('Policy Characteristics'!G:G,MATCH($C1765,'Policy Characteristics'!$C:$C,0))),"",INDEX('Policy Characteristics'!G:G,MATCH($C1765,'Policy Characteristics'!$C:$C,0)))</f>
        <v>0.9</v>
      </c>
      <c r="N1765" s="205">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75">
      <c r="A1766" s="76" t="str">
        <f>IF(ISBLANK(INDEX('Policy Characteristics'!A:A,MATCH($C1766,'Policy Characteristics'!$C:$C,0))),"",INDEX('Policy Characteristics'!A:A,MATCH($C1766,'Policy Characteristics'!$C:$C,0)))</f>
        <v>Cross-Sector</v>
      </c>
      <c r="B1766" s="200" t="str">
        <f>IF(ISBLANK(INDEX('Policy Characteristics'!B:B,MATCH($C1766,'Policy Characteristics'!$C:$C,0))),"",INDEX('Policy Characteristics'!B:B,MATCH($C1766,'Policy Characteristics'!$C:$C,0)))</f>
        <v>Fuel Taxes or Subsidies</v>
      </c>
      <c r="C1766" s="208" t="str">
        <f t="shared" si="54"/>
        <v>Additional Fuel Tax or Subsidy Rate by Fuel</v>
      </c>
      <c r="D1766" s="78" t="s">
        <v>708</v>
      </c>
      <c r="E1766" s="88" t="s">
        <v>333</v>
      </c>
      <c r="F1766" s="78" t="s">
        <v>712</v>
      </c>
      <c r="G1766" s="88" t="s">
        <v>826</v>
      </c>
      <c r="H1766" s="15">
        <v>2360</v>
      </c>
      <c r="I1766" s="201" t="s">
        <v>44</v>
      </c>
      <c r="J1766" s="202"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05">
        <f>IF(ISBLANK(INDEX('Policy Characteristics'!F:F,MATCH($C1766,'Policy Characteristics'!$C:$C,0))),"",INDEX('Policy Characteristics'!F:F,MATCH($C1766,'Policy Characteristics'!$C:$C,0)))</f>
        <v>-0.9</v>
      </c>
      <c r="M1766" s="205">
        <f>IF(ISBLANK(INDEX('Policy Characteristics'!G:G,MATCH($C1766,'Policy Characteristics'!$C:$C,0))),"",INDEX('Policy Characteristics'!G:G,MATCH($C1766,'Policy Characteristics'!$C:$C,0)))</f>
        <v>0.9</v>
      </c>
      <c r="N1766" s="205">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75">
      <c r="A1767" s="76" t="str">
        <f>IF(ISBLANK(INDEX('Policy Characteristics'!A:A,MATCH($C1767,'Policy Characteristics'!$C:$C,0))),"",INDEX('Policy Characteristics'!A:A,MATCH($C1767,'Policy Characteristics'!$C:$C,0)))</f>
        <v>Cross-Sector</v>
      </c>
      <c r="B1767" s="200" t="str">
        <f>IF(ISBLANK(INDEX('Policy Characteristics'!B:B,MATCH($C1767,'Policy Characteristics'!$C:$C,0))),"",INDEX('Policy Characteristics'!B:B,MATCH($C1767,'Policy Characteristics'!$C:$C,0)))</f>
        <v>Fuel Taxes or Subsidies</v>
      </c>
      <c r="C1767" s="208" t="str">
        <f t="shared" si="54"/>
        <v>Additional Fuel Tax or Subsidy Rate by Fuel</v>
      </c>
      <c r="D1767" s="78" t="s">
        <v>718</v>
      </c>
      <c r="E1767" s="88" t="s">
        <v>333</v>
      </c>
      <c r="F1767" s="78" t="s">
        <v>719</v>
      </c>
      <c r="G1767" s="88" t="s">
        <v>826</v>
      </c>
      <c r="H1767" s="15">
        <v>2361</v>
      </c>
      <c r="I1767" s="201" t="s">
        <v>44</v>
      </c>
      <c r="J1767" s="202"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05">
        <f>IF(ISBLANK(INDEX('Policy Characteristics'!F:F,MATCH($C1767,'Policy Characteristics'!$C:$C,0))),"",INDEX('Policy Characteristics'!F:F,MATCH($C1767,'Policy Characteristics'!$C:$C,0)))</f>
        <v>-0.9</v>
      </c>
      <c r="M1767" s="205">
        <f>IF(ISBLANK(INDEX('Policy Characteristics'!G:G,MATCH($C1767,'Policy Characteristics'!$C:$C,0))),"",INDEX('Policy Characteristics'!G:G,MATCH($C1767,'Policy Characteristics'!$C:$C,0)))</f>
        <v>0.9</v>
      </c>
      <c r="N1767" s="205">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75">
      <c r="A1768" s="76" t="str">
        <f>IF(ISBLANK(INDEX('Policy Characteristics'!A:A,MATCH($C1768,'Policy Characteristics'!$C:$C,0))),"",INDEX('Policy Characteristics'!A:A,MATCH($C1768,'Policy Characteristics'!$C:$C,0)))</f>
        <v>Cross-Sector</v>
      </c>
      <c r="B1768" s="200" t="str">
        <f>IF(ISBLANK(INDEX('Policy Characteristics'!B:B,MATCH($C1768,'Policy Characteristics'!$C:$C,0))),"",INDEX('Policy Characteristics'!B:B,MATCH($C1768,'Policy Characteristics'!$C:$C,0)))</f>
        <v>Fuel Taxes or Subsidies</v>
      </c>
      <c r="C1768" s="208" t="str">
        <f t="shared" ref="C1768:C1831" si="55">C$1703</f>
        <v>Additional Fuel Tax or Subsidy Rate by Fuel</v>
      </c>
      <c r="D1768" s="78" t="s">
        <v>709</v>
      </c>
      <c r="E1768" s="88" t="s">
        <v>333</v>
      </c>
      <c r="F1768" s="78" t="s">
        <v>713</v>
      </c>
      <c r="G1768" s="88" t="s">
        <v>826</v>
      </c>
      <c r="H1768" s="15">
        <v>2362</v>
      </c>
      <c r="I1768" s="201" t="s">
        <v>44</v>
      </c>
      <c r="J1768" s="202"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05">
        <f>IF(ISBLANK(INDEX('Policy Characteristics'!F:F,MATCH($C1768,'Policy Characteristics'!$C:$C,0))),"",INDEX('Policy Characteristics'!F:F,MATCH($C1768,'Policy Characteristics'!$C:$C,0)))</f>
        <v>-0.9</v>
      </c>
      <c r="M1768" s="205">
        <f>IF(ISBLANK(INDEX('Policy Characteristics'!G:G,MATCH($C1768,'Policy Characteristics'!$C:$C,0))),"",INDEX('Policy Characteristics'!G:G,MATCH($C1768,'Policy Characteristics'!$C:$C,0)))</f>
        <v>0.9</v>
      </c>
      <c r="N1768" s="205">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75">
      <c r="A1769" s="76" t="str">
        <f>IF(ISBLANK(INDEX('Policy Characteristics'!A:A,MATCH($C1769,'Policy Characteristics'!$C:$C,0))),"",INDEX('Policy Characteristics'!A:A,MATCH($C1769,'Policy Characteristics'!$C:$C,0)))</f>
        <v>Cross-Sector</v>
      </c>
      <c r="B1769" s="200" t="str">
        <f>IF(ISBLANK(INDEX('Policy Characteristics'!B:B,MATCH($C1769,'Policy Characteristics'!$C:$C,0))),"",INDEX('Policy Characteristics'!B:B,MATCH($C1769,'Policy Characteristics'!$C:$C,0)))</f>
        <v>Fuel Taxes or Subsidies</v>
      </c>
      <c r="C1769" s="208" t="str">
        <f t="shared" si="55"/>
        <v>Additional Fuel Tax or Subsidy Rate by Fuel</v>
      </c>
      <c r="D1769" s="78" t="s">
        <v>710</v>
      </c>
      <c r="E1769" s="88" t="s">
        <v>333</v>
      </c>
      <c r="F1769" s="78" t="s">
        <v>714</v>
      </c>
      <c r="G1769" s="88" t="s">
        <v>826</v>
      </c>
      <c r="H1769" s="15">
        <v>2363</v>
      </c>
      <c r="I1769" s="201" t="s">
        <v>44</v>
      </c>
      <c r="J1769" s="202"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05">
        <f>IF(ISBLANK(INDEX('Policy Characteristics'!F:F,MATCH($C1769,'Policy Characteristics'!$C:$C,0))),"",INDEX('Policy Characteristics'!F:F,MATCH($C1769,'Policy Characteristics'!$C:$C,0)))</f>
        <v>-0.9</v>
      </c>
      <c r="M1769" s="205">
        <f>IF(ISBLANK(INDEX('Policy Characteristics'!G:G,MATCH($C1769,'Policy Characteristics'!$C:$C,0))),"",INDEX('Policy Characteristics'!G:G,MATCH($C1769,'Policy Characteristics'!$C:$C,0)))</f>
        <v>0.9</v>
      </c>
      <c r="N1769" s="205">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75">
      <c r="A1770" s="76" t="str">
        <f>IF(ISBLANK(INDEX('Policy Characteristics'!A:A,MATCH($C1770,'Policy Characteristics'!$C:$C,0))),"",INDEX('Policy Characteristics'!A:A,MATCH($C1770,'Policy Characteristics'!$C:$C,0)))</f>
        <v>Cross-Sector</v>
      </c>
      <c r="B1770" s="200" t="str">
        <f>IF(ISBLANK(INDEX('Policy Characteristics'!B:B,MATCH($C1770,'Policy Characteristics'!$C:$C,0))),"",INDEX('Policy Characteristics'!B:B,MATCH($C1770,'Policy Characteristics'!$C:$C,0)))</f>
        <v>Fuel Taxes or Subsidies</v>
      </c>
      <c r="C1770" s="208" t="str">
        <f t="shared" si="55"/>
        <v>Additional Fuel Tax or Subsidy Rate by Fuel</v>
      </c>
      <c r="D1770" s="78" t="s">
        <v>711</v>
      </c>
      <c r="E1770" s="88" t="s">
        <v>333</v>
      </c>
      <c r="F1770" s="78" t="s">
        <v>715</v>
      </c>
      <c r="G1770" s="88" t="s">
        <v>826</v>
      </c>
      <c r="H1770" s="15">
        <v>2364</v>
      </c>
      <c r="I1770" s="201" t="s">
        <v>44</v>
      </c>
      <c r="J1770" s="202"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05">
        <f>IF(ISBLANK(INDEX('Policy Characteristics'!F:F,MATCH($C1770,'Policy Characteristics'!$C:$C,0))),"",INDEX('Policy Characteristics'!F:F,MATCH($C1770,'Policy Characteristics'!$C:$C,0)))</f>
        <v>-0.9</v>
      </c>
      <c r="M1770" s="205">
        <f>IF(ISBLANK(INDEX('Policy Characteristics'!G:G,MATCH($C1770,'Policy Characteristics'!$C:$C,0))),"",INDEX('Policy Characteristics'!G:G,MATCH($C1770,'Policy Characteristics'!$C:$C,0)))</f>
        <v>0.9</v>
      </c>
      <c r="N1770" s="205">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75">
      <c r="A1771" s="76" t="str">
        <f>IF(ISBLANK(INDEX('Policy Characteristics'!A:A,MATCH($C1771,'Policy Characteristics'!$C:$C,0))),"",INDEX('Policy Characteristics'!A:A,MATCH($C1771,'Policy Characteristics'!$C:$C,0)))</f>
        <v>Cross-Sector</v>
      </c>
      <c r="B1771" s="200" t="str">
        <f>IF(ISBLANK(INDEX('Policy Characteristics'!B:B,MATCH($C1771,'Policy Characteristics'!$C:$C,0))),"",INDEX('Policy Characteristics'!B:B,MATCH($C1771,'Policy Characteristics'!$C:$C,0)))</f>
        <v>Fuel Taxes or Subsidies</v>
      </c>
      <c r="C1771" s="208" t="str">
        <f t="shared" si="55"/>
        <v>Additional Fuel Tax or Subsidy Rate by Fuel</v>
      </c>
      <c r="D1771" s="88" t="s">
        <v>52</v>
      </c>
      <c r="E1771" s="88" t="s">
        <v>331</v>
      </c>
      <c r="F1771" s="88" t="s">
        <v>93</v>
      </c>
      <c r="G1771" s="88" t="s">
        <v>9</v>
      </c>
      <c r="H1771" s="15">
        <v>2365</v>
      </c>
      <c r="I1771" s="213" t="s">
        <v>43</v>
      </c>
      <c r="J1771" s="202"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05">
        <f>IF(ISBLANK(INDEX('Policy Characteristics'!F:F,MATCH($C1771,'Policy Characteristics'!$C:$C,0))),"",INDEX('Policy Characteristics'!F:F,MATCH($C1771,'Policy Characteristics'!$C:$C,0)))</f>
        <v>-0.9</v>
      </c>
      <c r="M1771" s="205">
        <f>IF(ISBLANK(INDEX('Policy Characteristics'!G:G,MATCH($C1771,'Policy Characteristics'!$C:$C,0))),"",INDEX('Policy Characteristics'!G:G,MATCH($C1771,'Policy Characteristics'!$C:$C,0)))</f>
        <v>0.9</v>
      </c>
      <c r="N1771" s="205">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75">
      <c r="A1772" s="76" t="str">
        <f>IF(ISBLANK(INDEX('Policy Characteristics'!A:A,MATCH($C1772,'Policy Characteristics'!$C:$C,0))),"",INDEX('Policy Characteristics'!A:A,MATCH($C1772,'Policy Characteristics'!$C:$C,0)))</f>
        <v>Cross-Sector</v>
      </c>
      <c r="B1772" s="200" t="str">
        <f>IF(ISBLANK(INDEX('Policy Characteristics'!B:B,MATCH($C1772,'Policy Characteristics'!$C:$C,0))),"",INDEX('Policy Characteristics'!B:B,MATCH($C1772,'Policy Characteristics'!$C:$C,0)))</f>
        <v>Fuel Taxes or Subsidies</v>
      </c>
      <c r="C1772" s="208" t="str">
        <f t="shared" si="55"/>
        <v>Additional Fuel Tax or Subsidy Rate by Fuel</v>
      </c>
      <c r="D1772" s="78" t="s">
        <v>447</v>
      </c>
      <c r="E1772" s="88" t="s">
        <v>331</v>
      </c>
      <c r="F1772" s="78" t="s">
        <v>444</v>
      </c>
      <c r="G1772" s="88" t="s">
        <v>9</v>
      </c>
      <c r="H1772" s="15">
        <v>2366</v>
      </c>
      <c r="I1772" s="201" t="s">
        <v>43</v>
      </c>
      <c r="J1772" s="202"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05">
        <f>IF(ISBLANK(INDEX('Policy Characteristics'!F:F,MATCH($C1772,'Policy Characteristics'!$C:$C,0))),"",INDEX('Policy Characteristics'!F:F,MATCH($C1772,'Policy Characteristics'!$C:$C,0)))</f>
        <v>-0.9</v>
      </c>
      <c r="M1772" s="205">
        <f>IF(ISBLANK(INDEX('Policy Characteristics'!G:G,MATCH($C1772,'Policy Characteristics'!$C:$C,0))),"",INDEX('Policy Characteristics'!G:G,MATCH($C1772,'Policy Characteristics'!$C:$C,0)))</f>
        <v>0.9</v>
      </c>
      <c r="N1772" s="205">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75">
      <c r="A1773" s="76" t="str">
        <f>IF(ISBLANK(INDEX('Policy Characteristics'!A:A,MATCH($C1773,'Policy Characteristics'!$C:$C,0))),"",INDEX('Policy Characteristics'!A:A,MATCH($C1773,'Policy Characteristics'!$C:$C,0)))</f>
        <v>Cross-Sector</v>
      </c>
      <c r="B1773" s="200" t="str">
        <f>IF(ISBLANK(INDEX('Policy Characteristics'!B:B,MATCH($C1773,'Policy Characteristics'!$C:$C,0))),"",INDEX('Policy Characteristics'!B:B,MATCH($C1773,'Policy Characteristics'!$C:$C,0)))</f>
        <v>Fuel Taxes or Subsidies</v>
      </c>
      <c r="C1773" s="208" t="str">
        <f t="shared" si="55"/>
        <v>Additional Fuel Tax or Subsidy Rate by Fuel</v>
      </c>
      <c r="D1773" s="78" t="s">
        <v>46</v>
      </c>
      <c r="E1773" s="88" t="s">
        <v>331</v>
      </c>
      <c r="F1773" s="78" t="s">
        <v>87</v>
      </c>
      <c r="G1773" s="88" t="s">
        <v>9</v>
      </c>
      <c r="H1773" s="15">
        <v>2367</v>
      </c>
      <c r="I1773" s="201" t="s">
        <v>43</v>
      </c>
      <c r="J1773" s="202"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05">
        <f>IF(ISBLANK(INDEX('Policy Characteristics'!F:F,MATCH($C1773,'Policy Characteristics'!$C:$C,0))),"",INDEX('Policy Characteristics'!F:F,MATCH($C1773,'Policy Characteristics'!$C:$C,0)))</f>
        <v>-0.9</v>
      </c>
      <c r="M1773" s="205">
        <f>IF(ISBLANK(INDEX('Policy Characteristics'!G:G,MATCH($C1773,'Policy Characteristics'!$C:$C,0))),"",INDEX('Policy Characteristics'!G:G,MATCH($C1773,'Policy Characteristics'!$C:$C,0)))</f>
        <v>0.9</v>
      </c>
      <c r="N1773" s="205">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75">
      <c r="A1774" s="76" t="str">
        <f>IF(ISBLANK(INDEX('Policy Characteristics'!A:A,MATCH($C1774,'Policy Characteristics'!$C:$C,0))),"",INDEX('Policy Characteristics'!A:A,MATCH($C1774,'Policy Characteristics'!$C:$C,0)))</f>
        <v>Cross-Sector</v>
      </c>
      <c r="B1774" s="200" t="str">
        <f>IF(ISBLANK(INDEX('Policy Characteristics'!B:B,MATCH($C1774,'Policy Characteristics'!$C:$C,0))),"",INDEX('Policy Characteristics'!B:B,MATCH($C1774,'Policy Characteristics'!$C:$C,0)))</f>
        <v>Fuel Taxes or Subsidies</v>
      </c>
      <c r="C1774" s="208" t="str">
        <f t="shared" si="55"/>
        <v>Additional Fuel Tax or Subsidy Rate by Fuel</v>
      </c>
      <c r="D1774" s="78" t="s">
        <v>47</v>
      </c>
      <c r="E1774" s="88" t="s">
        <v>331</v>
      </c>
      <c r="F1774" s="78" t="s">
        <v>88</v>
      </c>
      <c r="G1774" s="88" t="s">
        <v>9</v>
      </c>
      <c r="H1774" s="15">
        <v>2368</v>
      </c>
      <c r="I1774" s="201" t="s">
        <v>44</v>
      </c>
      <c r="J1774" s="202"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05">
        <f>IF(ISBLANK(INDEX('Policy Characteristics'!F:F,MATCH($C1774,'Policy Characteristics'!$C:$C,0))),"",INDEX('Policy Characteristics'!F:F,MATCH($C1774,'Policy Characteristics'!$C:$C,0)))</f>
        <v>-0.9</v>
      </c>
      <c r="M1774" s="205">
        <f>IF(ISBLANK(INDEX('Policy Characteristics'!G:G,MATCH($C1774,'Policy Characteristics'!$C:$C,0))),"",INDEX('Policy Characteristics'!G:G,MATCH($C1774,'Policy Characteristics'!$C:$C,0)))</f>
        <v>0.9</v>
      </c>
      <c r="N1774" s="205">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75">
      <c r="A1775" s="76" t="str">
        <f>IF(ISBLANK(INDEX('Policy Characteristics'!A:A,MATCH($C1775,'Policy Characteristics'!$C:$C,0))),"",INDEX('Policy Characteristics'!A:A,MATCH($C1775,'Policy Characteristics'!$C:$C,0)))</f>
        <v>Cross-Sector</v>
      </c>
      <c r="B1775" s="200" t="str">
        <f>IF(ISBLANK(INDEX('Policy Characteristics'!B:B,MATCH($C1775,'Policy Characteristics'!$C:$C,0))),"",INDEX('Policy Characteristics'!B:B,MATCH($C1775,'Policy Characteristics'!$C:$C,0)))</f>
        <v>Fuel Taxes or Subsidies</v>
      </c>
      <c r="C1775" s="208" t="str">
        <f t="shared" si="55"/>
        <v>Additional Fuel Tax or Subsidy Rate by Fuel</v>
      </c>
      <c r="D1775" s="78" t="s">
        <v>51</v>
      </c>
      <c r="E1775" s="88" t="s">
        <v>331</v>
      </c>
      <c r="F1775" s="78" t="s">
        <v>92</v>
      </c>
      <c r="G1775" s="88" t="s">
        <v>9</v>
      </c>
      <c r="H1775" s="15">
        <v>2369</v>
      </c>
      <c r="I1775" s="201" t="s">
        <v>44</v>
      </c>
      <c r="J1775" s="202"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05">
        <f>IF(ISBLANK(INDEX('Policy Characteristics'!F:F,MATCH($C1775,'Policy Characteristics'!$C:$C,0))),"",INDEX('Policy Characteristics'!F:F,MATCH($C1775,'Policy Characteristics'!$C:$C,0)))</f>
        <v>-0.9</v>
      </c>
      <c r="M1775" s="205">
        <f>IF(ISBLANK(INDEX('Policy Characteristics'!G:G,MATCH($C1775,'Policy Characteristics'!$C:$C,0))),"",INDEX('Policy Characteristics'!G:G,MATCH($C1775,'Policy Characteristics'!$C:$C,0)))</f>
        <v>0.9</v>
      </c>
      <c r="N1775" s="205">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75">
      <c r="A1776" s="76" t="str">
        <f>IF(ISBLANK(INDEX('Policy Characteristics'!A:A,MATCH($C1776,'Policy Characteristics'!$C:$C,0))),"",INDEX('Policy Characteristics'!A:A,MATCH($C1776,'Policy Characteristics'!$C:$C,0)))</f>
        <v>Cross-Sector</v>
      </c>
      <c r="B1776" s="200" t="str">
        <f>IF(ISBLANK(INDEX('Policy Characteristics'!B:B,MATCH($C1776,'Policy Characteristics'!$C:$C,0))),"",INDEX('Policy Characteristics'!B:B,MATCH($C1776,'Policy Characteristics'!$C:$C,0)))</f>
        <v>Fuel Taxes or Subsidies</v>
      </c>
      <c r="C1776" s="208" t="str">
        <f t="shared" si="55"/>
        <v>Additional Fuel Tax or Subsidy Rate by Fuel</v>
      </c>
      <c r="D1776" s="78" t="s">
        <v>53</v>
      </c>
      <c r="E1776" s="88" t="s">
        <v>331</v>
      </c>
      <c r="F1776" s="78" t="s">
        <v>95</v>
      </c>
      <c r="G1776" s="88" t="s">
        <v>9</v>
      </c>
      <c r="H1776" s="15">
        <v>2370</v>
      </c>
      <c r="I1776" s="201" t="s">
        <v>44</v>
      </c>
      <c r="J1776" s="202"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05">
        <f>IF(ISBLANK(INDEX('Policy Characteristics'!F:F,MATCH($C1776,'Policy Characteristics'!$C:$C,0))),"",INDEX('Policy Characteristics'!F:F,MATCH($C1776,'Policy Characteristics'!$C:$C,0)))</f>
        <v>-0.9</v>
      </c>
      <c r="M1776" s="205">
        <f>IF(ISBLANK(INDEX('Policy Characteristics'!G:G,MATCH($C1776,'Policy Characteristics'!$C:$C,0))),"",INDEX('Policy Characteristics'!G:G,MATCH($C1776,'Policy Characteristics'!$C:$C,0)))</f>
        <v>0.9</v>
      </c>
      <c r="N1776" s="205">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75">
      <c r="A1777" s="76" t="str">
        <f>IF(ISBLANK(INDEX('Policy Characteristics'!A:A,MATCH($C1777,'Policy Characteristics'!$C:$C,0))),"",INDEX('Policy Characteristics'!A:A,MATCH($C1777,'Policy Characteristics'!$C:$C,0)))</f>
        <v>Cross-Sector</v>
      </c>
      <c r="B1777" s="200" t="str">
        <f>IF(ISBLANK(INDEX('Policy Characteristics'!B:B,MATCH($C1777,'Policy Characteristics'!$C:$C,0))),"",INDEX('Policy Characteristics'!B:B,MATCH($C1777,'Policy Characteristics'!$C:$C,0)))</f>
        <v>Fuel Taxes or Subsidies</v>
      </c>
      <c r="C1777" s="208" t="str">
        <f t="shared" si="55"/>
        <v>Additional Fuel Tax or Subsidy Rate by Fuel</v>
      </c>
      <c r="D1777" s="78" t="s">
        <v>54</v>
      </c>
      <c r="E1777" s="88" t="s">
        <v>331</v>
      </c>
      <c r="F1777" s="78" t="s">
        <v>96</v>
      </c>
      <c r="G1777" s="88" t="s">
        <v>9</v>
      </c>
      <c r="H1777" s="15">
        <v>2371</v>
      </c>
      <c r="I1777" s="201" t="s">
        <v>43</v>
      </c>
      <c r="J1777" s="202"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05">
        <f>IF(ISBLANK(INDEX('Policy Characteristics'!F:F,MATCH($C1777,'Policy Characteristics'!$C:$C,0))),"",INDEX('Policy Characteristics'!F:F,MATCH($C1777,'Policy Characteristics'!$C:$C,0)))</f>
        <v>-0.9</v>
      </c>
      <c r="M1777" s="205">
        <f>IF(ISBLANK(INDEX('Policy Characteristics'!G:G,MATCH($C1777,'Policy Characteristics'!$C:$C,0))),"",INDEX('Policy Characteristics'!G:G,MATCH($C1777,'Policy Characteristics'!$C:$C,0)))</f>
        <v>0.9</v>
      </c>
      <c r="N1777" s="205">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75">
      <c r="A1778" s="76" t="str">
        <f>IF(ISBLANK(INDEX('Policy Characteristics'!A:A,MATCH($C1778,'Policy Characteristics'!$C:$C,0))),"",INDEX('Policy Characteristics'!A:A,MATCH($C1778,'Policy Characteristics'!$C:$C,0)))</f>
        <v>Cross-Sector</v>
      </c>
      <c r="B1778" s="200" t="str">
        <f>IF(ISBLANK(INDEX('Policy Characteristics'!B:B,MATCH($C1778,'Policy Characteristics'!$C:$C,0))),"",INDEX('Policy Characteristics'!B:B,MATCH($C1778,'Policy Characteristics'!$C:$C,0)))</f>
        <v>Fuel Taxes or Subsidies</v>
      </c>
      <c r="C1778" s="208" t="str">
        <f t="shared" si="55"/>
        <v>Additional Fuel Tax or Subsidy Rate by Fuel</v>
      </c>
      <c r="D1778" s="78" t="s">
        <v>55</v>
      </c>
      <c r="E1778" s="88" t="s">
        <v>331</v>
      </c>
      <c r="F1778" s="78" t="s">
        <v>97</v>
      </c>
      <c r="G1778" s="88" t="s">
        <v>9</v>
      </c>
      <c r="H1778" s="15">
        <v>2372</v>
      </c>
      <c r="I1778" s="201" t="s">
        <v>44</v>
      </c>
      <c r="J1778" s="202"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05">
        <f>IF(ISBLANK(INDEX('Policy Characteristics'!F:F,MATCH($C1778,'Policy Characteristics'!$C:$C,0))),"",INDEX('Policy Characteristics'!F:F,MATCH($C1778,'Policy Characteristics'!$C:$C,0)))</f>
        <v>-0.9</v>
      </c>
      <c r="M1778" s="205">
        <f>IF(ISBLANK(INDEX('Policy Characteristics'!G:G,MATCH($C1778,'Policy Characteristics'!$C:$C,0))),"",INDEX('Policy Characteristics'!G:G,MATCH($C1778,'Policy Characteristics'!$C:$C,0)))</f>
        <v>0.9</v>
      </c>
      <c r="N1778" s="205">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75">
      <c r="A1779" s="76" t="str">
        <f>IF(ISBLANK(INDEX('Policy Characteristics'!A:A,MATCH($C1779,'Policy Characteristics'!$C:$C,0))),"",INDEX('Policy Characteristics'!A:A,MATCH($C1779,'Policy Characteristics'!$C:$C,0)))</f>
        <v>Cross-Sector</v>
      </c>
      <c r="B1779" s="200" t="str">
        <f>IF(ISBLANK(INDEX('Policy Characteristics'!B:B,MATCH($C1779,'Policy Characteristics'!$C:$C,0))),"",INDEX('Policy Characteristics'!B:B,MATCH($C1779,'Policy Characteristics'!$C:$C,0)))</f>
        <v>Fuel Taxes or Subsidies</v>
      </c>
      <c r="C1779" s="208" t="str">
        <f t="shared" si="55"/>
        <v>Additional Fuel Tax or Subsidy Rate by Fuel</v>
      </c>
      <c r="D1779" s="78" t="s">
        <v>56</v>
      </c>
      <c r="E1779" s="88" t="s">
        <v>331</v>
      </c>
      <c r="F1779" s="78" t="s">
        <v>98</v>
      </c>
      <c r="G1779" s="88" t="s">
        <v>9</v>
      </c>
      <c r="H1779" s="15">
        <v>2373</v>
      </c>
      <c r="I1779" s="201" t="s">
        <v>44</v>
      </c>
      <c r="J1779" s="202"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05">
        <f>IF(ISBLANK(INDEX('Policy Characteristics'!F:F,MATCH($C1779,'Policy Characteristics'!$C:$C,0))),"",INDEX('Policy Characteristics'!F:F,MATCH($C1779,'Policy Characteristics'!$C:$C,0)))</f>
        <v>-0.9</v>
      </c>
      <c r="M1779" s="205">
        <f>IF(ISBLANK(INDEX('Policy Characteristics'!G:G,MATCH($C1779,'Policy Characteristics'!$C:$C,0))),"",INDEX('Policy Characteristics'!G:G,MATCH($C1779,'Policy Characteristics'!$C:$C,0)))</f>
        <v>0.9</v>
      </c>
      <c r="N1779" s="205">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75">
      <c r="A1780" s="76" t="str">
        <f>IF(ISBLANK(INDEX('Policy Characteristics'!A:A,MATCH($C1780,'Policy Characteristics'!$C:$C,0))),"",INDEX('Policy Characteristics'!A:A,MATCH($C1780,'Policy Characteristics'!$C:$C,0)))</f>
        <v>Cross-Sector</v>
      </c>
      <c r="B1780" s="200" t="str">
        <f>IF(ISBLANK(INDEX('Policy Characteristics'!B:B,MATCH($C1780,'Policy Characteristics'!$C:$C,0))),"",INDEX('Policy Characteristics'!B:B,MATCH($C1780,'Policy Characteristics'!$C:$C,0)))</f>
        <v>Fuel Taxes or Subsidies</v>
      </c>
      <c r="C1780" s="208" t="str">
        <f t="shared" si="55"/>
        <v>Additional Fuel Tax or Subsidy Rate by Fuel</v>
      </c>
      <c r="D1780" s="78" t="s">
        <v>716</v>
      </c>
      <c r="E1780" s="88" t="s">
        <v>331</v>
      </c>
      <c r="F1780" s="78" t="s">
        <v>717</v>
      </c>
      <c r="G1780" s="88" t="s">
        <v>9</v>
      </c>
      <c r="H1780" s="15">
        <v>2374</v>
      </c>
      <c r="I1780" s="201" t="s">
        <v>43</v>
      </c>
      <c r="J1780" s="202"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05">
        <f>IF(ISBLANK(INDEX('Policy Characteristics'!F:F,MATCH($C1780,'Policy Characteristics'!$C:$C,0))),"",INDEX('Policy Characteristics'!F:F,MATCH($C1780,'Policy Characteristics'!$C:$C,0)))</f>
        <v>-0.9</v>
      </c>
      <c r="M1780" s="205">
        <f>IF(ISBLANK(INDEX('Policy Characteristics'!G:G,MATCH($C1780,'Policy Characteristics'!$C:$C,0))),"",INDEX('Policy Characteristics'!G:G,MATCH($C1780,'Policy Characteristics'!$C:$C,0)))</f>
        <v>0.9</v>
      </c>
      <c r="N1780" s="205">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75">
      <c r="A1781" s="76" t="str">
        <f>IF(ISBLANK(INDEX('Policy Characteristics'!A:A,MATCH($C1781,'Policy Characteristics'!$C:$C,0))),"",INDEX('Policy Characteristics'!A:A,MATCH($C1781,'Policy Characteristics'!$C:$C,0)))</f>
        <v>Cross-Sector</v>
      </c>
      <c r="B1781" s="200" t="str">
        <f>IF(ISBLANK(INDEX('Policy Characteristics'!B:B,MATCH($C1781,'Policy Characteristics'!$C:$C,0))),"",INDEX('Policy Characteristics'!B:B,MATCH($C1781,'Policy Characteristics'!$C:$C,0)))</f>
        <v>Fuel Taxes or Subsidies</v>
      </c>
      <c r="C1781" s="208" t="str">
        <f t="shared" si="55"/>
        <v>Additional Fuel Tax or Subsidy Rate by Fuel</v>
      </c>
      <c r="D1781" s="78" t="s">
        <v>75</v>
      </c>
      <c r="E1781" s="88" t="s">
        <v>331</v>
      </c>
      <c r="F1781" s="78" t="s">
        <v>99</v>
      </c>
      <c r="G1781" s="88" t="s">
        <v>9</v>
      </c>
      <c r="H1781" s="15">
        <v>2375</v>
      </c>
      <c r="I1781" s="201" t="s">
        <v>44</v>
      </c>
      <c r="J1781" s="202"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05">
        <f>IF(ISBLANK(INDEX('Policy Characteristics'!F:F,MATCH($C1781,'Policy Characteristics'!$C:$C,0))),"",INDEX('Policy Characteristics'!F:F,MATCH($C1781,'Policy Characteristics'!$C:$C,0)))</f>
        <v>-0.9</v>
      </c>
      <c r="M1781" s="205">
        <f>IF(ISBLANK(INDEX('Policy Characteristics'!G:G,MATCH($C1781,'Policy Characteristics'!$C:$C,0))),"",INDEX('Policy Characteristics'!G:G,MATCH($C1781,'Policy Characteristics'!$C:$C,0)))</f>
        <v>0.9</v>
      </c>
      <c r="N1781" s="205">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75">
      <c r="A1782" s="76" t="str">
        <f>IF(ISBLANK(INDEX('Policy Characteristics'!A:A,MATCH($C1782,'Policy Characteristics'!$C:$C,0))),"",INDEX('Policy Characteristics'!A:A,MATCH($C1782,'Policy Characteristics'!$C:$C,0)))</f>
        <v>Cross-Sector</v>
      </c>
      <c r="B1782" s="200" t="str">
        <f>IF(ISBLANK(INDEX('Policy Characteristics'!B:B,MATCH($C1782,'Policy Characteristics'!$C:$C,0))),"",INDEX('Policy Characteristics'!B:B,MATCH($C1782,'Policy Characteristics'!$C:$C,0)))</f>
        <v>Fuel Taxes or Subsidies</v>
      </c>
      <c r="C1782" s="208" t="str">
        <f t="shared" si="55"/>
        <v>Additional Fuel Tax or Subsidy Rate by Fuel</v>
      </c>
      <c r="D1782" s="78" t="s">
        <v>440</v>
      </c>
      <c r="E1782" s="88" t="s">
        <v>331</v>
      </c>
      <c r="F1782" s="78" t="s">
        <v>441</v>
      </c>
      <c r="G1782" s="88" t="s">
        <v>9</v>
      </c>
      <c r="H1782" s="15">
        <v>2376</v>
      </c>
      <c r="I1782" s="201" t="s">
        <v>44</v>
      </c>
      <c r="J1782" s="202"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05">
        <f>IF(ISBLANK(INDEX('Policy Characteristics'!F:F,MATCH($C1782,'Policy Characteristics'!$C:$C,0))),"",INDEX('Policy Characteristics'!F:F,MATCH($C1782,'Policy Characteristics'!$C:$C,0)))</f>
        <v>-0.9</v>
      </c>
      <c r="M1782" s="205">
        <f>IF(ISBLANK(INDEX('Policy Characteristics'!G:G,MATCH($C1782,'Policy Characteristics'!$C:$C,0))),"",INDEX('Policy Characteristics'!G:G,MATCH($C1782,'Policy Characteristics'!$C:$C,0)))</f>
        <v>0.9</v>
      </c>
      <c r="N1782" s="205">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75">
      <c r="A1783" s="76" t="str">
        <f>IF(ISBLANK(INDEX('Policy Characteristics'!A:A,MATCH($C1783,'Policy Characteristics'!$C:$C,0))),"",INDEX('Policy Characteristics'!A:A,MATCH($C1783,'Policy Characteristics'!$C:$C,0)))</f>
        <v>Cross-Sector</v>
      </c>
      <c r="B1783" s="200" t="str">
        <f>IF(ISBLANK(INDEX('Policy Characteristics'!B:B,MATCH($C1783,'Policy Characteristics'!$C:$C,0))),"",INDEX('Policy Characteristics'!B:B,MATCH($C1783,'Policy Characteristics'!$C:$C,0)))</f>
        <v>Fuel Taxes or Subsidies</v>
      </c>
      <c r="C1783" s="208" t="str">
        <f t="shared" si="55"/>
        <v>Additional Fuel Tax or Subsidy Rate by Fuel</v>
      </c>
      <c r="D1783" s="78" t="s">
        <v>708</v>
      </c>
      <c r="E1783" s="88" t="s">
        <v>331</v>
      </c>
      <c r="F1783" s="78" t="s">
        <v>712</v>
      </c>
      <c r="G1783" s="88" t="s">
        <v>9</v>
      </c>
      <c r="H1783" s="15">
        <v>2377</v>
      </c>
      <c r="I1783" s="201" t="s">
        <v>44</v>
      </c>
      <c r="J1783" s="202"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05">
        <f>IF(ISBLANK(INDEX('Policy Characteristics'!F:F,MATCH($C1783,'Policy Characteristics'!$C:$C,0))),"",INDEX('Policy Characteristics'!F:F,MATCH($C1783,'Policy Characteristics'!$C:$C,0)))</f>
        <v>-0.9</v>
      </c>
      <c r="M1783" s="205">
        <f>IF(ISBLANK(INDEX('Policy Characteristics'!G:G,MATCH($C1783,'Policy Characteristics'!$C:$C,0))),"",INDEX('Policy Characteristics'!G:G,MATCH($C1783,'Policy Characteristics'!$C:$C,0)))</f>
        <v>0.9</v>
      </c>
      <c r="N1783" s="205">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75">
      <c r="A1784" s="76" t="str">
        <f>IF(ISBLANK(INDEX('Policy Characteristics'!A:A,MATCH($C1784,'Policy Characteristics'!$C:$C,0))),"",INDEX('Policy Characteristics'!A:A,MATCH($C1784,'Policy Characteristics'!$C:$C,0)))</f>
        <v>Cross-Sector</v>
      </c>
      <c r="B1784" s="200" t="str">
        <f>IF(ISBLANK(INDEX('Policy Characteristics'!B:B,MATCH($C1784,'Policy Characteristics'!$C:$C,0))),"",INDEX('Policy Characteristics'!B:B,MATCH($C1784,'Policy Characteristics'!$C:$C,0)))</f>
        <v>Fuel Taxes or Subsidies</v>
      </c>
      <c r="C1784" s="208" t="str">
        <f t="shared" si="55"/>
        <v>Additional Fuel Tax or Subsidy Rate by Fuel</v>
      </c>
      <c r="D1784" s="78" t="s">
        <v>718</v>
      </c>
      <c r="E1784" s="88" t="s">
        <v>331</v>
      </c>
      <c r="F1784" s="78" t="s">
        <v>719</v>
      </c>
      <c r="G1784" s="88" t="s">
        <v>9</v>
      </c>
      <c r="H1784" s="15">
        <v>2378</v>
      </c>
      <c r="I1784" s="201" t="s">
        <v>43</v>
      </c>
      <c r="J1784" s="202"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05">
        <f>IF(ISBLANK(INDEX('Policy Characteristics'!F:F,MATCH($C1784,'Policy Characteristics'!$C:$C,0))),"",INDEX('Policy Characteristics'!F:F,MATCH($C1784,'Policy Characteristics'!$C:$C,0)))</f>
        <v>-0.9</v>
      </c>
      <c r="M1784" s="205">
        <f>IF(ISBLANK(INDEX('Policy Characteristics'!G:G,MATCH($C1784,'Policy Characteristics'!$C:$C,0))),"",INDEX('Policy Characteristics'!G:G,MATCH($C1784,'Policy Characteristics'!$C:$C,0)))</f>
        <v>0.9</v>
      </c>
      <c r="N1784" s="205">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75">
      <c r="A1785" s="76" t="str">
        <f>IF(ISBLANK(INDEX('Policy Characteristics'!A:A,MATCH($C1785,'Policy Characteristics'!$C:$C,0))),"",INDEX('Policy Characteristics'!A:A,MATCH($C1785,'Policy Characteristics'!$C:$C,0)))</f>
        <v>Cross-Sector</v>
      </c>
      <c r="B1785" s="200" t="str">
        <f>IF(ISBLANK(INDEX('Policy Characteristics'!B:B,MATCH($C1785,'Policy Characteristics'!$C:$C,0))),"",INDEX('Policy Characteristics'!B:B,MATCH($C1785,'Policy Characteristics'!$C:$C,0)))</f>
        <v>Fuel Taxes or Subsidies</v>
      </c>
      <c r="C1785" s="208" t="str">
        <f t="shared" si="55"/>
        <v>Additional Fuel Tax or Subsidy Rate by Fuel</v>
      </c>
      <c r="D1785" s="78" t="s">
        <v>709</v>
      </c>
      <c r="E1785" s="88" t="s">
        <v>331</v>
      </c>
      <c r="F1785" s="78" t="s">
        <v>713</v>
      </c>
      <c r="G1785" s="88" t="s">
        <v>9</v>
      </c>
      <c r="H1785" s="15">
        <v>2379</v>
      </c>
      <c r="I1785" s="201" t="s">
        <v>43</v>
      </c>
      <c r="J1785" s="202"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05">
        <f>IF(ISBLANK(INDEX('Policy Characteristics'!F:F,MATCH($C1785,'Policy Characteristics'!$C:$C,0))),"",INDEX('Policy Characteristics'!F:F,MATCH($C1785,'Policy Characteristics'!$C:$C,0)))</f>
        <v>-0.9</v>
      </c>
      <c r="M1785" s="205">
        <f>IF(ISBLANK(INDEX('Policy Characteristics'!G:G,MATCH($C1785,'Policy Characteristics'!$C:$C,0))),"",INDEX('Policy Characteristics'!G:G,MATCH($C1785,'Policy Characteristics'!$C:$C,0)))</f>
        <v>0.9</v>
      </c>
      <c r="N1785" s="205">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75">
      <c r="A1786" s="76" t="str">
        <f>IF(ISBLANK(INDEX('Policy Characteristics'!A:A,MATCH($C1786,'Policy Characteristics'!$C:$C,0))),"",INDEX('Policy Characteristics'!A:A,MATCH($C1786,'Policy Characteristics'!$C:$C,0)))</f>
        <v>Cross-Sector</v>
      </c>
      <c r="B1786" s="200" t="str">
        <f>IF(ISBLANK(INDEX('Policy Characteristics'!B:B,MATCH($C1786,'Policy Characteristics'!$C:$C,0))),"",INDEX('Policy Characteristics'!B:B,MATCH($C1786,'Policy Characteristics'!$C:$C,0)))</f>
        <v>Fuel Taxes or Subsidies</v>
      </c>
      <c r="C1786" s="208" t="str">
        <f t="shared" si="55"/>
        <v>Additional Fuel Tax or Subsidy Rate by Fuel</v>
      </c>
      <c r="D1786" s="78" t="s">
        <v>710</v>
      </c>
      <c r="E1786" s="88" t="s">
        <v>331</v>
      </c>
      <c r="F1786" s="78" t="s">
        <v>714</v>
      </c>
      <c r="G1786" s="88" t="s">
        <v>9</v>
      </c>
      <c r="H1786" s="15">
        <v>2380</v>
      </c>
      <c r="I1786" s="201" t="s">
        <v>44</v>
      </c>
      <c r="J1786" s="202"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05">
        <f>IF(ISBLANK(INDEX('Policy Characteristics'!F:F,MATCH($C1786,'Policy Characteristics'!$C:$C,0))),"",INDEX('Policy Characteristics'!F:F,MATCH($C1786,'Policy Characteristics'!$C:$C,0)))</f>
        <v>-0.9</v>
      </c>
      <c r="M1786" s="205">
        <f>IF(ISBLANK(INDEX('Policy Characteristics'!G:G,MATCH($C1786,'Policy Characteristics'!$C:$C,0))),"",INDEX('Policy Characteristics'!G:G,MATCH($C1786,'Policy Characteristics'!$C:$C,0)))</f>
        <v>0.9</v>
      </c>
      <c r="N1786" s="205">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75">
      <c r="A1787" s="76" t="str">
        <f>IF(ISBLANK(INDEX('Policy Characteristics'!A:A,MATCH($C1787,'Policy Characteristics'!$C:$C,0))),"",INDEX('Policy Characteristics'!A:A,MATCH($C1787,'Policy Characteristics'!$C:$C,0)))</f>
        <v>Cross-Sector</v>
      </c>
      <c r="B1787" s="200" t="str">
        <f>IF(ISBLANK(INDEX('Policy Characteristics'!B:B,MATCH($C1787,'Policy Characteristics'!$C:$C,0))),"",INDEX('Policy Characteristics'!B:B,MATCH($C1787,'Policy Characteristics'!$C:$C,0)))</f>
        <v>Fuel Taxes or Subsidies</v>
      </c>
      <c r="C1787" s="208" t="str">
        <f t="shared" si="55"/>
        <v>Additional Fuel Tax or Subsidy Rate by Fuel</v>
      </c>
      <c r="D1787" s="78" t="s">
        <v>711</v>
      </c>
      <c r="E1787" s="88" t="s">
        <v>331</v>
      </c>
      <c r="F1787" s="78" t="s">
        <v>715</v>
      </c>
      <c r="G1787" s="88" t="s">
        <v>9</v>
      </c>
      <c r="H1787" s="15">
        <v>2381</v>
      </c>
      <c r="I1787" s="201" t="s">
        <v>43</v>
      </c>
      <c r="J1787" s="202"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05">
        <f>IF(ISBLANK(INDEX('Policy Characteristics'!F:F,MATCH($C1787,'Policy Characteristics'!$C:$C,0))),"",INDEX('Policy Characteristics'!F:F,MATCH($C1787,'Policy Characteristics'!$C:$C,0)))</f>
        <v>-0.9</v>
      </c>
      <c r="M1787" s="205">
        <f>IF(ISBLANK(INDEX('Policy Characteristics'!G:G,MATCH($C1787,'Policy Characteristics'!$C:$C,0))),"",INDEX('Policy Characteristics'!G:G,MATCH($C1787,'Policy Characteristics'!$C:$C,0)))</f>
        <v>0.9</v>
      </c>
      <c r="N1787" s="205">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75">
      <c r="A1788" s="76" t="str">
        <f>IF(ISBLANK(INDEX('Policy Characteristics'!A:A,MATCH($C1788,'Policy Characteristics'!$C:$C,0))),"",INDEX('Policy Characteristics'!A:A,MATCH($C1788,'Policy Characteristics'!$C:$C,0)))</f>
        <v>Cross-Sector</v>
      </c>
      <c r="B1788" s="200" t="str">
        <f>IF(ISBLANK(INDEX('Policy Characteristics'!B:B,MATCH($C1788,'Policy Characteristics'!$C:$C,0))),"",INDEX('Policy Characteristics'!B:B,MATCH($C1788,'Policy Characteristics'!$C:$C,0)))</f>
        <v>Fuel Taxes or Subsidies</v>
      </c>
      <c r="C1788" s="208" t="str">
        <f t="shared" si="55"/>
        <v>Additional Fuel Tax or Subsidy Rate by Fuel</v>
      </c>
      <c r="D1788" s="88" t="s">
        <v>52</v>
      </c>
      <c r="E1788" s="88" t="s">
        <v>735</v>
      </c>
      <c r="F1788" s="88" t="s">
        <v>93</v>
      </c>
      <c r="G1788" s="88" t="s">
        <v>728</v>
      </c>
      <c r="H1788" s="15">
        <v>2382</v>
      </c>
      <c r="I1788" s="213" t="s">
        <v>43</v>
      </c>
      <c r="J1788" s="202"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05">
        <f>IF(ISBLANK(INDEX('Policy Characteristics'!F:F,MATCH($C1788,'Policy Characteristics'!$C:$C,0))),"",INDEX('Policy Characteristics'!F:F,MATCH($C1788,'Policy Characteristics'!$C:$C,0)))</f>
        <v>-0.9</v>
      </c>
      <c r="M1788" s="205">
        <f>IF(ISBLANK(INDEX('Policy Characteristics'!G:G,MATCH($C1788,'Policy Characteristics'!$C:$C,0))),"",INDEX('Policy Characteristics'!G:G,MATCH($C1788,'Policy Characteristics'!$C:$C,0)))</f>
        <v>0.9</v>
      </c>
      <c r="N1788" s="205">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75">
      <c r="A1789" s="76" t="str">
        <f>IF(ISBLANK(INDEX('Policy Characteristics'!A:A,MATCH($C1789,'Policy Characteristics'!$C:$C,0))),"",INDEX('Policy Characteristics'!A:A,MATCH($C1789,'Policy Characteristics'!$C:$C,0)))</f>
        <v>Cross-Sector</v>
      </c>
      <c r="B1789" s="200" t="str">
        <f>IF(ISBLANK(INDEX('Policy Characteristics'!B:B,MATCH($C1789,'Policy Characteristics'!$C:$C,0))),"",INDEX('Policy Characteristics'!B:B,MATCH($C1789,'Policy Characteristics'!$C:$C,0)))</f>
        <v>Fuel Taxes or Subsidies</v>
      </c>
      <c r="C1789" s="208" t="str">
        <f t="shared" si="55"/>
        <v>Additional Fuel Tax or Subsidy Rate by Fuel</v>
      </c>
      <c r="D1789" s="78" t="s">
        <v>447</v>
      </c>
      <c r="E1789" s="88" t="s">
        <v>735</v>
      </c>
      <c r="F1789" s="78" t="s">
        <v>444</v>
      </c>
      <c r="G1789" s="88" t="s">
        <v>728</v>
      </c>
      <c r="H1789" s="15">
        <v>2383</v>
      </c>
      <c r="I1789" s="201" t="s">
        <v>44</v>
      </c>
      <c r="J1789" s="202"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05">
        <f>IF(ISBLANK(INDEX('Policy Characteristics'!F:F,MATCH($C1789,'Policy Characteristics'!$C:$C,0))),"",INDEX('Policy Characteristics'!F:F,MATCH($C1789,'Policy Characteristics'!$C:$C,0)))</f>
        <v>-0.9</v>
      </c>
      <c r="M1789" s="205">
        <f>IF(ISBLANK(INDEX('Policy Characteristics'!G:G,MATCH($C1789,'Policy Characteristics'!$C:$C,0))),"",INDEX('Policy Characteristics'!G:G,MATCH($C1789,'Policy Characteristics'!$C:$C,0)))</f>
        <v>0.9</v>
      </c>
      <c r="N1789" s="205">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75">
      <c r="A1790" s="76" t="str">
        <f>IF(ISBLANK(INDEX('Policy Characteristics'!A:A,MATCH($C1790,'Policy Characteristics'!$C:$C,0))),"",INDEX('Policy Characteristics'!A:A,MATCH($C1790,'Policy Characteristics'!$C:$C,0)))</f>
        <v>Cross-Sector</v>
      </c>
      <c r="B1790" s="200" t="str">
        <f>IF(ISBLANK(INDEX('Policy Characteristics'!B:B,MATCH($C1790,'Policy Characteristics'!$C:$C,0))),"",INDEX('Policy Characteristics'!B:B,MATCH($C1790,'Policy Characteristics'!$C:$C,0)))</f>
        <v>Fuel Taxes or Subsidies</v>
      </c>
      <c r="C1790" s="208" t="str">
        <f t="shared" si="55"/>
        <v>Additional Fuel Tax or Subsidy Rate by Fuel</v>
      </c>
      <c r="D1790" s="78" t="s">
        <v>46</v>
      </c>
      <c r="E1790" s="88" t="s">
        <v>735</v>
      </c>
      <c r="F1790" s="78" t="s">
        <v>87</v>
      </c>
      <c r="G1790" s="88" t="s">
        <v>728</v>
      </c>
      <c r="H1790" s="15">
        <v>2384</v>
      </c>
      <c r="I1790" s="201" t="s">
        <v>43</v>
      </c>
      <c r="J1790" s="202"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05">
        <f>IF(ISBLANK(INDEX('Policy Characteristics'!F:F,MATCH($C1790,'Policy Characteristics'!$C:$C,0))),"",INDEX('Policy Characteristics'!F:F,MATCH($C1790,'Policy Characteristics'!$C:$C,0)))</f>
        <v>-0.9</v>
      </c>
      <c r="M1790" s="205">
        <f>IF(ISBLANK(INDEX('Policy Characteristics'!G:G,MATCH($C1790,'Policy Characteristics'!$C:$C,0))),"",INDEX('Policy Characteristics'!G:G,MATCH($C1790,'Policy Characteristics'!$C:$C,0)))</f>
        <v>0.9</v>
      </c>
      <c r="N1790" s="205">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75">
      <c r="A1791" s="76" t="str">
        <f>IF(ISBLANK(INDEX('Policy Characteristics'!A:A,MATCH($C1791,'Policy Characteristics'!$C:$C,0))),"",INDEX('Policy Characteristics'!A:A,MATCH($C1791,'Policy Characteristics'!$C:$C,0)))</f>
        <v>Cross-Sector</v>
      </c>
      <c r="B1791" s="200" t="str">
        <f>IF(ISBLANK(INDEX('Policy Characteristics'!B:B,MATCH($C1791,'Policy Characteristics'!$C:$C,0))),"",INDEX('Policy Characteristics'!B:B,MATCH($C1791,'Policy Characteristics'!$C:$C,0)))</f>
        <v>Fuel Taxes or Subsidies</v>
      </c>
      <c r="C1791" s="208" t="str">
        <f t="shared" si="55"/>
        <v>Additional Fuel Tax or Subsidy Rate by Fuel</v>
      </c>
      <c r="D1791" s="78" t="s">
        <v>47</v>
      </c>
      <c r="E1791" s="88" t="s">
        <v>735</v>
      </c>
      <c r="F1791" s="78" t="s">
        <v>88</v>
      </c>
      <c r="G1791" s="88" t="s">
        <v>728</v>
      </c>
      <c r="H1791" s="15">
        <v>2385</v>
      </c>
      <c r="I1791" s="201" t="s">
        <v>44</v>
      </c>
      <c r="J1791" s="202"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05">
        <f>IF(ISBLANK(INDEX('Policy Characteristics'!F:F,MATCH($C1791,'Policy Characteristics'!$C:$C,0))),"",INDEX('Policy Characteristics'!F:F,MATCH($C1791,'Policy Characteristics'!$C:$C,0)))</f>
        <v>-0.9</v>
      </c>
      <c r="M1791" s="205">
        <f>IF(ISBLANK(INDEX('Policy Characteristics'!G:G,MATCH($C1791,'Policy Characteristics'!$C:$C,0))),"",INDEX('Policy Characteristics'!G:G,MATCH($C1791,'Policy Characteristics'!$C:$C,0)))</f>
        <v>0.9</v>
      </c>
      <c r="N1791" s="205">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75">
      <c r="A1792" s="76" t="str">
        <f>IF(ISBLANK(INDEX('Policy Characteristics'!A:A,MATCH($C1792,'Policy Characteristics'!$C:$C,0))),"",INDEX('Policy Characteristics'!A:A,MATCH($C1792,'Policy Characteristics'!$C:$C,0)))</f>
        <v>Cross-Sector</v>
      </c>
      <c r="B1792" s="200" t="str">
        <f>IF(ISBLANK(INDEX('Policy Characteristics'!B:B,MATCH($C1792,'Policy Characteristics'!$C:$C,0))),"",INDEX('Policy Characteristics'!B:B,MATCH($C1792,'Policy Characteristics'!$C:$C,0)))</f>
        <v>Fuel Taxes or Subsidies</v>
      </c>
      <c r="C1792" s="208" t="str">
        <f t="shared" si="55"/>
        <v>Additional Fuel Tax or Subsidy Rate by Fuel</v>
      </c>
      <c r="D1792" s="78" t="s">
        <v>51</v>
      </c>
      <c r="E1792" s="88" t="s">
        <v>735</v>
      </c>
      <c r="F1792" s="78" t="s">
        <v>92</v>
      </c>
      <c r="G1792" s="88" t="s">
        <v>728</v>
      </c>
      <c r="H1792" s="15">
        <v>2386</v>
      </c>
      <c r="I1792" s="201" t="s">
        <v>44</v>
      </c>
      <c r="J1792" s="202"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05">
        <f>IF(ISBLANK(INDEX('Policy Characteristics'!F:F,MATCH($C1792,'Policy Characteristics'!$C:$C,0))),"",INDEX('Policy Characteristics'!F:F,MATCH($C1792,'Policy Characteristics'!$C:$C,0)))</f>
        <v>-0.9</v>
      </c>
      <c r="M1792" s="205">
        <f>IF(ISBLANK(INDEX('Policy Characteristics'!G:G,MATCH($C1792,'Policy Characteristics'!$C:$C,0))),"",INDEX('Policy Characteristics'!G:G,MATCH($C1792,'Policy Characteristics'!$C:$C,0)))</f>
        <v>0.9</v>
      </c>
      <c r="N1792" s="205">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75">
      <c r="A1793" s="76" t="str">
        <f>IF(ISBLANK(INDEX('Policy Characteristics'!A:A,MATCH($C1793,'Policy Characteristics'!$C:$C,0))),"",INDEX('Policy Characteristics'!A:A,MATCH($C1793,'Policy Characteristics'!$C:$C,0)))</f>
        <v>Cross-Sector</v>
      </c>
      <c r="B1793" s="200" t="str">
        <f>IF(ISBLANK(INDEX('Policy Characteristics'!B:B,MATCH($C1793,'Policy Characteristics'!$C:$C,0))),"",INDEX('Policy Characteristics'!B:B,MATCH($C1793,'Policy Characteristics'!$C:$C,0)))</f>
        <v>Fuel Taxes or Subsidies</v>
      </c>
      <c r="C1793" s="208" t="str">
        <f t="shared" si="55"/>
        <v>Additional Fuel Tax or Subsidy Rate by Fuel</v>
      </c>
      <c r="D1793" s="78" t="s">
        <v>53</v>
      </c>
      <c r="E1793" s="88" t="s">
        <v>735</v>
      </c>
      <c r="F1793" s="78" t="s">
        <v>95</v>
      </c>
      <c r="G1793" s="88" t="s">
        <v>728</v>
      </c>
      <c r="H1793" s="15">
        <v>2387</v>
      </c>
      <c r="I1793" s="201" t="s">
        <v>44</v>
      </c>
      <c r="J1793" s="202"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05">
        <f>IF(ISBLANK(INDEX('Policy Characteristics'!F:F,MATCH($C1793,'Policy Characteristics'!$C:$C,0))),"",INDEX('Policy Characteristics'!F:F,MATCH($C1793,'Policy Characteristics'!$C:$C,0)))</f>
        <v>-0.9</v>
      </c>
      <c r="M1793" s="205">
        <f>IF(ISBLANK(INDEX('Policy Characteristics'!G:G,MATCH($C1793,'Policy Characteristics'!$C:$C,0))),"",INDEX('Policy Characteristics'!G:G,MATCH($C1793,'Policy Characteristics'!$C:$C,0)))</f>
        <v>0.9</v>
      </c>
      <c r="N1793" s="205">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75">
      <c r="A1794" s="76" t="str">
        <f>IF(ISBLANK(INDEX('Policy Characteristics'!A:A,MATCH($C1794,'Policy Characteristics'!$C:$C,0))),"",INDEX('Policy Characteristics'!A:A,MATCH($C1794,'Policy Characteristics'!$C:$C,0)))</f>
        <v>Cross-Sector</v>
      </c>
      <c r="B1794" s="200" t="str">
        <f>IF(ISBLANK(INDEX('Policy Characteristics'!B:B,MATCH($C1794,'Policy Characteristics'!$C:$C,0))),"",INDEX('Policy Characteristics'!B:B,MATCH($C1794,'Policy Characteristics'!$C:$C,0)))</f>
        <v>Fuel Taxes or Subsidies</v>
      </c>
      <c r="C1794" s="208" t="str">
        <f t="shared" si="55"/>
        <v>Additional Fuel Tax or Subsidy Rate by Fuel</v>
      </c>
      <c r="D1794" s="78" t="s">
        <v>54</v>
      </c>
      <c r="E1794" s="88" t="s">
        <v>735</v>
      </c>
      <c r="F1794" s="78" t="s">
        <v>96</v>
      </c>
      <c r="G1794" s="88" t="s">
        <v>728</v>
      </c>
      <c r="H1794" s="15">
        <v>2388</v>
      </c>
      <c r="I1794" s="201" t="s">
        <v>44</v>
      </c>
      <c r="J1794" s="202"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05">
        <f>IF(ISBLANK(INDEX('Policy Characteristics'!F:F,MATCH($C1794,'Policy Characteristics'!$C:$C,0))),"",INDEX('Policy Characteristics'!F:F,MATCH($C1794,'Policy Characteristics'!$C:$C,0)))</f>
        <v>-0.9</v>
      </c>
      <c r="M1794" s="205">
        <f>IF(ISBLANK(INDEX('Policy Characteristics'!G:G,MATCH($C1794,'Policy Characteristics'!$C:$C,0))),"",INDEX('Policy Characteristics'!G:G,MATCH($C1794,'Policy Characteristics'!$C:$C,0)))</f>
        <v>0.9</v>
      </c>
      <c r="N1794" s="205">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75">
      <c r="A1795" s="76" t="str">
        <f>IF(ISBLANK(INDEX('Policy Characteristics'!A:A,MATCH($C1795,'Policy Characteristics'!$C:$C,0))),"",INDEX('Policy Characteristics'!A:A,MATCH($C1795,'Policy Characteristics'!$C:$C,0)))</f>
        <v>Cross-Sector</v>
      </c>
      <c r="B1795" s="200" t="str">
        <f>IF(ISBLANK(INDEX('Policy Characteristics'!B:B,MATCH($C1795,'Policy Characteristics'!$C:$C,0))),"",INDEX('Policy Characteristics'!B:B,MATCH($C1795,'Policy Characteristics'!$C:$C,0)))</f>
        <v>Fuel Taxes or Subsidies</v>
      </c>
      <c r="C1795" s="208" t="str">
        <f t="shared" si="55"/>
        <v>Additional Fuel Tax or Subsidy Rate by Fuel</v>
      </c>
      <c r="D1795" s="78" t="s">
        <v>55</v>
      </c>
      <c r="E1795" s="88" t="s">
        <v>735</v>
      </c>
      <c r="F1795" s="78" t="s">
        <v>97</v>
      </c>
      <c r="G1795" s="88" t="s">
        <v>728</v>
      </c>
      <c r="H1795" s="15">
        <v>2389</v>
      </c>
      <c r="I1795" s="201" t="s">
        <v>44</v>
      </c>
      <c r="J1795" s="202"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05">
        <f>IF(ISBLANK(INDEX('Policy Characteristics'!F:F,MATCH($C1795,'Policy Characteristics'!$C:$C,0))),"",INDEX('Policy Characteristics'!F:F,MATCH($C1795,'Policy Characteristics'!$C:$C,0)))</f>
        <v>-0.9</v>
      </c>
      <c r="M1795" s="205">
        <f>IF(ISBLANK(INDEX('Policy Characteristics'!G:G,MATCH($C1795,'Policy Characteristics'!$C:$C,0))),"",INDEX('Policy Characteristics'!G:G,MATCH($C1795,'Policy Characteristics'!$C:$C,0)))</f>
        <v>0.9</v>
      </c>
      <c r="N1795" s="205">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75">
      <c r="A1796" s="76" t="str">
        <f>IF(ISBLANK(INDEX('Policy Characteristics'!A:A,MATCH($C1796,'Policy Characteristics'!$C:$C,0))),"",INDEX('Policy Characteristics'!A:A,MATCH($C1796,'Policy Characteristics'!$C:$C,0)))</f>
        <v>Cross-Sector</v>
      </c>
      <c r="B1796" s="200" t="str">
        <f>IF(ISBLANK(INDEX('Policy Characteristics'!B:B,MATCH($C1796,'Policy Characteristics'!$C:$C,0))),"",INDEX('Policy Characteristics'!B:B,MATCH($C1796,'Policy Characteristics'!$C:$C,0)))</f>
        <v>Fuel Taxes or Subsidies</v>
      </c>
      <c r="C1796" s="208" t="str">
        <f t="shared" si="55"/>
        <v>Additional Fuel Tax or Subsidy Rate by Fuel</v>
      </c>
      <c r="D1796" s="78" t="s">
        <v>56</v>
      </c>
      <c r="E1796" s="88" t="s">
        <v>735</v>
      </c>
      <c r="F1796" s="78" t="s">
        <v>98</v>
      </c>
      <c r="G1796" s="88" t="s">
        <v>728</v>
      </c>
      <c r="H1796" s="15">
        <v>2390</v>
      </c>
      <c r="I1796" s="201" t="s">
        <v>44</v>
      </c>
      <c r="J1796" s="202"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05">
        <f>IF(ISBLANK(INDEX('Policy Characteristics'!F:F,MATCH($C1796,'Policy Characteristics'!$C:$C,0))),"",INDEX('Policy Characteristics'!F:F,MATCH($C1796,'Policy Characteristics'!$C:$C,0)))</f>
        <v>-0.9</v>
      </c>
      <c r="M1796" s="205">
        <f>IF(ISBLANK(INDEX('Policy Characteristics'!G:G,MATCH($C1796,'Policy Characteristics'!$C:$C,0))),"",INDEX('Policy Characteristics'!G:G,MATCH($C1796,'Policy Characteristics'!$C:$C,0)))</f>
        <v>0.9</v>
      </c>
      <c r="N1796" s="205">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75">
      <c r="A1797" s="76" t="str">
        <f>IF(ISBLANK(INDEX('Policy Characteristics'!A:A,MATCH($C1797,'Policy Characteristics'!$C:$C,0))),"",INDEX('Policy Characteristics'!A:A,MATCH($C1797,'Policy Characteristics'!$C:$C,0)))</f>
        <v>Cross-Sector</v>
      </c>
      <c r="B1797" s="200" t="str">
        <f>IF(ISBLANK(INDEX('Policy Characteristics'!B:B,MATCH($C1797,'Policy Characteristics'!$C:$C,0))),"",INDEX('Policy Characteristics'!B:B,MATCH($C1797,'Policy Characteristics'!$C:$C,0)))</f>
        <v>Fuel Taxes or Subsidies</v>
      </c>
      <c r="C1797" s="208" t="str">
        <f t="shared" si="55"/>
        <v>Additional Fuel Tax or Subsidy Rate by Fuel</v>
      </c>
      <c r="D1797" s="78" t="s">
        <v>716</v>
      </c>
      <c r="E1797" s="88" t="s">
        <v>735</v>
      </c>
      <c r="F1797" s="78" t="s">
        <v>717</v>
      </c>
      <c r="G1797" s="88" t="s">
        <v>728</v>
      </c>
      <c r="H1797" s="15">
        <v>2391</v>
      </c>
      <c r="I1797" s="201" t="s">
        <v>44</v>
      </c>
      <c r="J1797" s="202"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05">
        <f>IF(ISBLANK(INDEX('Policy Characteristics'!F:F,MATCH($C1797,'Policy Characteristics'!$C:$C,0))),"",INDEX('Policy Characteristics'!F:F,MATCH($C1797,'Policy Characteristics'!$C:$C,0)))</f>
        <v>-0.9</v>
      </c>
      <c r="M1797" s="205">
        <f>IF(ISBLANK(INDEX('Policy Characteristics'!G:G,MATCH($C1797,'Policy Characteristics'!$C:$C,0))),"",INDEX('Policy Characteristics'!G:G,MATCH($C1797,'Policy Characteristics'!$C:$C,0)))</f>
        <v>0.9</v>
      </c>
      <c r="N1797" s="205">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75">
      <c r="A1798" s="76" t="str">
        <f>IF(ISBLANK(INDEX('Policy Characteristics'!A:A,MATCH($C1798,'Policy Characteristics'!$C:$C,0))),"",INDEX('Policy Characteristics'!A:A,MATCH($C1798,'Policy Characteristics'!$C:$C,0)))</f>
        <v>Cross-Sector</v>
      </c>
      <c r="B1798" s="200" t="str">
        <f>IF(ISBLANK(INDEX('Policy Characteristics'!B:B,MATCH($C1798,'Policy Characteristics'!$C:$C,0))),"",INDEX('Policy Characteristics'!B:B,MATCH($C1798,'Policy Characteristics'!$C:$C,0)))</f>
        <v>Fuel Taxes or Subsidies</v>
      </c>
      <c r="C1798" s="208" t="str">
        <f t="shared" si="55"/>
        <v>Additional Fuel Tax or Subsidy Rate by Fuel</v>
      </c>
      <c r="D1798" s="78" t="s">
        <v>75</v>
      </c>
      <c r="E1798" s="88" t="s">
        <v>735</v>
      </c>
      <c r="F1798" s="78" t="s">
        <v>99</v>
      </c>
      <c r="G1798" s="88" t="s">
        <v>728</v>
      </c>
      <c r="H1798" s="15">
        <v>2392</v>
      </c>
      <c r="I1798" s="201" t="s">
        <v>44</v>
      </c>
      <c r="J1798" s="202"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05">
        <f>IF(ISBLANK(INDEX('Policy Characteristics'!F:F,MATCH($C1798,'Policy Characteristics'!$C:$C,0))),"",INDEX('Policy Characteristics'!F:F,MATCH($C1798,'Policy Characteristics'!$C:$C,0)))</f>
        <v>-0.9</v>
      </c>
      <c r="M1798" s="205">
        <f>IF(ISBLANK(INDEX('Policy Characteristics'!G:G,MATCH($C1798,'Policy Characteristics'!$C:$C,0))),"",INDEX('Policy Characteristics'!G:G,MATCH($C1798,'Policy Characteristics'!$C:$C,0)))</f>
        <v>0.9</v>
      </c>
      <c r="N1798" s="205">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75">
      <c r="A1799" s="76" t="str">
        <f>IF(ISBLANK(INDEX('Policy Characteristics'!A:A,MATCH($C1799,'Policy Characteristics'!$C:$C,0))),"",INDEX('Policy Characteristics'!A:A,MATCH($C1799,'Policy Characteristics'!$C:$C,0)))</f>
        <v>Cross-Sector</v>
      </c>
      <c r="B1799" s="200" t="str">
        <f>IF(ISBLANK(INDEX('Policy Characteristics'!B:B,MATCH($C1799,'Policy Characteristics'!$C:$C,0))),"",INDEX('Policy Characteristics'!B:B,MATCH($C1799,'Policy Characteristics'!$C:$C,0)))</f>
        <v>Fuel Taxes or Subsidies</v>
      </c>
      <c r="C1799" s="208" t="str">
        <f t="shared" si="55"/>
        <v>Additional Fuel Tax or Subsidy Rate by Fuel</v>
      </c>
      <c r="D1799" s="78" t="s">
        <v>440</v>
      </c>
      <c r="E1799" s="88" t="s">
        <v>735</v>
      </c>
      <c r="F1799" s="78" t="s">
        <v>441</v>
      </c>
      <c r="G1799" s="88" t="s">
        <v>728</v>
      </c>
      <c r="H1799" s="15">
        <v>2393</v>
      </c>
      <c r="I1799" s="201" t="s">
        <v>44</v>
      </c>
      <c r="J1799" s="202"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05">
        <f>IF(ISBLANK(INDEX('Policy Characteristics'!F:F,MATCH($C1799,'Policy Characteristics'!$C:$C,0))),"",INDEX('Policy Characteristics'!F:F,MATCH($C1799,'Policy Characteristics'!$C:$C,0)))</f>
        <v>-0.9</v>
      </c>
      <c r="M1799" s="205">
        <f>IF(ISBLANK(INDEX('Policy Characteristics'!G:G,MATCH($C1799,'Policy Characteristics'!$C:$C,0))),"",INDEX('Policy Characteristics'!G:G,MATCH($C1799,'Policy Characteristics'!$C:$C,0)))</f>
        <v>0.9</v>
      </c>
      <c r="N1799" s="205">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75">
      <c r="A1800" s="76" t="str">
        <f>IF(ISBLANK(INDEX('Policy Characteristics'!A:A,MATCH($C1800,'Policy Characteristics'!$C:$C,0))),"",INDEX('Policy Characteristics'!A:A,MATCH($C1800,'Policy Characteristics'!$C:$C,0)))</f>
        <v>Cross-Sector</v>
      </c>
      <c r="B1800" s="200" t="str">
        <f>IF(ISBLANK(INDEX('Policy Characteristics'!B:B,MATCH($C1800,'Policy Characteristics'!$C:$C,0))),"",INDEX('Policy Characteristics'!B:B,MATCH($C1800,'Policy Characteristics'!$C:$C,0)))</f>
        <v>Fuel Taxes or Subsidies</v>
      </c>
      <c r="C1800" s="208" t="str">
        <f t="shared" si="55"/>
        <v>Additional Fuel Tax or Subsidy Rate by Fuel</v>
      </c>
      <c r="D1800" s="78" t="s">
        <v>708</v>
      </c>
      <c r="E1800" s="88" t="s">
        <v>735</v>
      </c>
      <c r="F1800" s="78" t="s">
        <v>712</v>
      </c>
      <c r="G1800" s="88" t="s">
        <v>728</v>
      </c>
      <c r="H1800" s="15">
        <v>2394</v>
      </c>
      <c r="I1800" s="201" t="s">
        <v>44</v>
      </c>
      <c r="J1800" s="202"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05">
        <f>IF(ISBLANK(INDEX('Policy Characteristics'!F:F,MATCH($C1800,'Policy Characteristics'!$C:$C,0))),"",INDEX('Policy Characteristics'!F:F,MATCH($C1800,'Policy Characteristics'!$C:$C,0)))</f>
        <v>-0.9</v>
      </c>
      <c r="M1800" s="205">
        <f>IF(ISBLANK(INDEX('Policy Characteristics'!G:G,MATCH($C1800,'Policy Characteristics'!$C:$C,0))),"",INDEX('Policy Characteristics'!G:G,MATCH($C1800,'Policy Characteristics'!$C:$C,0)))</f>
        <v>0.9</v>
      </c>
      <c r="N1800" s="205">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75">
      <c r="A1801" s="76" t="str">
        <f>IF(ISBLANK(INDEX('Policy Characteristics'!A:A,MATCH($C1801,'Policy Characteristics'!$C:$C,0))),"",INDEX('Policy Characteristics'!A:A,MATCH($C1801,'Policy Characteristics'!$C:$C,0)))</f>
        <v>Cross-Sector</v>
      </c>
      <c r="B1801" s="200" t="str">
        <f>IF(ISBLANK(INDEX('Policy Characteristics'!B:B,MATCH($C1801,'Policy Characteristics'!$C:$C,0))),"",INDEX('Policy Characteristics'!B:B,MATCH($C1801,'Policy Characteristics'!$C:$C,0)))</f>
        <v>Fuel Taxes or Subsidies</v>
      </c>
      <c r="C1801" s="208" t="str">
        <f t="shared" si="55"/>
        <v>Additional Fuel Tax or Subsidy Rate by Fuel</v>
      </c>
      <c r="D1801" s="78" t="s">
        <v>718</v>
      </c>
      <c r="E1801" s="88" t="s">
        <v>735</v>
      </c>
      <c r="F1801" s="78" t="s">
        <v>719</v>
      </c>
      <c r="G1801" s="88" t="s">
        <v>728</v>
      </c>
      <c r="H1801" s="15">
        <v>2395</v>
      </c>
      <c r="I1801" s="201" t="s">
        <v>44</v>
      </c>
      <c r="J1801" s="202"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05">
        <f>IF(ISBLANK(INDEX('Policy Characteristics'!F:F,MATCH($C1801,'Policy Characteristics'!$C:$C,0))),"",INDEX('Policy Characteristics'!F:F,MATCH($C1801,'Policy Characteristics'!$C:$C,0)))</f>
        <v>-0.9</v>
      </c>
      <c r="M1801" s="205">
        <f>IF(ISBLANK(INDEX('Policy Characteristics'!G:G,MATCH($C1801,'Policy Characteristics'!$C:$C,0))),"",INDEX('Policy Characteristics'!G:G,MATCH($C1801,'Policy Characteristics'!$C:$C,0)))</f>
        <v>0.9</v>
      </c>
      <c r="N1801" s="205">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75">
      <c r="A1802" s="76" t="str">
        <f>IF(ISBLANK(INDEX('Policy Characteristics'!A:A,MATCH($C1802,'Policy Characteristics'!$C:$C,0))),"",INDEX('Policy Characteristics'!A:A,MATCH($C1802,'Policy Characteristics'!$C:$C,0)))</f>
        <v>Cross-Sector</v>
      </c>
      <c r="B1802" s="200" t="str">
        <f>IF(ISBLANK(INDEX('Policy Characteristics'!B:B,MATCH($C1802,'Policy Characteristics'!$C:$C,0))),"",INDEX('Policy Characteristics'!B:B,MATCH($C1802,'Policy Characteristics'!$C:$C,0)))</f>
        <v>Fuel Taxes or Subsidies</v>
      </c>
      <c r="C1802" s="208" t="str">
        <f t="shared" si="55"/>
        <v>Additional Fuel Tax or Subsidy Rate by Fuel</v>
      </c>
      <c r="D1802" s="78" t="s">
        <v>709</v>
      </c>
      <c r="E1802" s="88" t="s">
        <v>735</v>
      </c>
      <c r="F1802" s="78" t="s">
        <v>713</v>
      </c>
      <c r="G1802" s="88" t="s">
        <v>728</v>
      </c>
      <c r="H1802" s="15">
        <v>2396</v>
      </c>
      <c r="I1802" s="201" t="s">
        <v>44</v>
      </c>
      <c r="J1802" s="202"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05">
        <f>IF(ISBLANK(INDEX('Policy Characteristics'!F:F,MATCH($C1802,'Policy Characteristics'!$C:$C,0))),"",INDEX('Policy Characteristics'!F:F,MATCH($C1802,'Policy Characteristics'!$C:$C,0)))</f>
        <v>-0.9</v>
      </c>
      <c r="M1802" s="205">
        <f>IF(ISBLANK(INDEX('Policy Characteristics'!G:G,MATCH($C1802,'Policy Characteristics'!$C:$C,0))),"",INDEX('Policy Characteristics'!G:G,MATCH($C1802,'Policy Characteristics'!$C:$C,0)))</f>
        <v>0.9</v>
      </c>
      <c r="N1802" s="205">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75">
      <c r="A1803" s="76" t="str">
        <f>IF(ISBLANK(INDEX('Policy Characteristics'!A:A,MATCH($C1803,'Policy Characteristics'!$C:$C,0))),"",INDEX('Policy Characteristics'!A:A,MATCH($C1803,'Policy Characteristics'!$C:$C,0)))</f>
        <v>Cross-Sector</v>
      </c>
      <c r="B1803" s="200" t="str">
        <f>IF(ISBLANK(INDEX('Policy Characteristics'!B:B,MATCH($C1803,'Policy Characteristics'!$C:$C,0))),"",INDEX('Policy Characteristics'!B:B,MATCH($C1803,'Policy Characteristics'!$C:$C,0)))</f>
        <v>Fuel Taxes or Subsidies</v>
      </c>
      <c r="C1803" s="208" t="str">
        <f t="shared" si="55"/>
        <v>Additional Fuel Tax or Subsidy Rate by Fuel</v>
      </c>
      <c r="D1803" s="78" t="s">
        <v>710</v>
      </c>
      <c r="E1803" s="88" t="s">
        <v>735</v>
      </c>
      <c r="F1803" s="78" t="s">
        <v>714</v>
      </c>
      <c r="G1803" s="88" t="s">
        <v>728</v>
      </c>
      <c r="H1803" s="15">
        <v>2397</v>
      </c>
      <c r="I1803" s="201" t="s">
        <v>44</v>
      </c>
      <c r="J1803" s="202"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05">
        <f>IF(ISBLANK(INDEX('Policy Characteristics'!F:F,MATCH($C1803,'Policy Characteristics'!$C:$C,0))),"",INDEX('Policy Characteristics'!F:F,MATCH($C1803,'Policy Characteristics'!$C:$C,0)))</f>
        <v>-0.9</v>
      </c>
      <c r="M1803" s="205">
        <f>IF(ISBLANK(INDEX('Policy Characteristics'!G:G,MATCH($C1803,'Policy Characteristics'!$C:$C,0))),"",INDEX('Policy Characteristics'!G:G,MATCH($C1803,'Policy Characteristics'!$C:$C,0)))</f>
        <v>0.9</v>
      </c>
      <c r="N1803" s="205">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75">
      <c r="A1804" s="76" t="str">
        <f>IF(ISBLANK(INDEX('Policy Characteristics'!A:A,MATCH($C1804,'Policy Characteristics'!$C:$C,0))),"",INDEX('Policy Characteristics'!A:A,MATCH($C1804,'Policy Characteristics'!$C:$C,0)))</f>
        <v>Cross-Sector</v>
      </c>
      <c r="B1804" s="200" t="str">
        <f>IF(ISBLANK(INDEX('Policy Characteristics'!B:B,MATCH($C1804,'Policy Characteristics'!$C:$C,0))),"",INDEX('Policy Characteristics'!B:B,MATCH($C1804,'Policy Characteristics'!$C:$C,0)))</f>
        <v>Fuel Taxes or Subsidies</v>
      </c>
      <c r="C1804" s="208" t="str">
        <f t="shared" si="55"/>
        <v>Additional Fuel Tax or Subsidy Rate by Fuel</v>
      </c>
      <c r="D1804" s="78" t="s">
        <v>711</v>
      </c>
      <c r="E1804" s="88" t="s">
        <v>735</v>
      </c>
      <c r="F1804" s="78" t="s">
        <v>715</v>
      </c>
      <c r="G1804" s="88" t="s">
        <v>728</v>
      </c>
      <c r="H1804" s="15">
        <v>2398</v>
      </c>
      <c r="I1804" s="201" t="s">
        <v>44</v>
      </c>
      <c r="J1804" s="202"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05">
        <f>IF(ISBLANK(INDEX('Policy Characteristics'!F:F,MATCH($C1804,'Policy Characteristics'!$C:$C,0))),"",INDEX('Policy Characteristics'!F:F,MATCH($C1804,'Policy Characteristics'!$C:$C,0)))</f>
        <v>-0.9</v>
      </c>
      <c r="M1804" s="205">
        <f>IF(ISBLANK(INDEX('Policy Characteristics'!G:G,MATCH($C1804,'Policy Characteristics'!$C:$C,0))),"",INDEX('Policy Characteristics'!G:G,MATCH($C1804,'Policy Characteristics'!$C:$C,0)))</f>
        <v>0.9</v>
      </c>
      <c r="N1804" s="205">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75">
      <c r="A1805" s="76" t="str">
        <f>IF(ISBLANK(INDEX('Policy Characteristics'!A:A,MATCH($C1805,'Policy Characteristics'!$C:$C,0))),"",INDEX('Policy Characteristics'!A:A,MATCH($C1805,'Policy Characteristics'!$C:$C,0)))</f>
        <v>Cross-Sector</v>
      </c>
      <c r="B1805" s="200" t="str">
        <f>IF(ISBLANK(INDEX('Policy Characteristics'!B:B,MATCH($C1805,'Policy Characteristics'!$C:$C,0))),"",INDEX('Policy Characteristics'!B:B,MATCH($C1805,'Policy Characteristics'!$C:$C,0)))</f>
        <v>Fuel Taxes or Subsidies</v>
      </c>
      <c r="C1805" s="208" t="str">
        <f t="shared" si="55"/>
        <v>Additional Fuel Tax or Subsidy Rate by Fuel</v>
      </c>
      <c r="D1805" s="88" t="s">
        <v>52</v>
      </c>
      <c r="E1805" s="88" t="s">
        <v>1890</v>
      </c>
      <c r="F1805" s="88" t="s">
        <v>93</v>
      </c>
      <c r="G1805" s="88" t="s">
        <v>671</v>
      </c>
      <c r="H1805" s="15">
        <v>2399</v>
      </c>
      <c r="I1805" s="213" t="s">
        <v>44</v>
      </c>
      <c r="J1805" s="202"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05">
        <f>IF(ISBLANK(INDEX('Policy Characteristics'!F:F,MATCH($C1805,'Policy Characteristics'!$C:$C,0))),"",INDEX('Policy Characteristics'!F:F,MATCH($C1805,'Policy Characteristics'!$C:$C,0)))</f>
        <v>-0.9</v>
      </c>
      <c r="M1805" s="205">
        <f>IF(ISBLANK(INDEX('Policy Characteristics'!G:G,MATCH($C1805,'Policy Characteristics'!$C:$C,0))),"",INDEX('Policy Characteristics'!G:G,MATCH($C1805,'Policy Characteristics'!$C:$C,0)))</f>
        <v>0.9</v>
      </c>
      <c r="N1805" s="205">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75">
      <c r="A1806" s="76" t="str">
        <f>IF(ISBLANK(INDEX('Policy Characteristics'!A:A,MATCH($C1806,'Policy Characteristics'!$C:$C,0))),"",INDEX('Policy Characteristics'!A:A,MATCH($C1806,'Policy Characteristics'!$C:$C,0)))</f>
        <v>Cross-Sector</v>
      </c>
      <c r="B1806" s="200" t="str">
        <f>IF(ISBLANK(INDEX('Policy Characteristics'!B:B,MATCH($C1806,'Policy Characteristics'!$C:$C,0))),"",INDEX('Policy Characteristics'!B:B,MATCH($C1806,'Policy Characteristics'!$C:$C,0)))</f>
        <v>Fuel Taxes or Subsidies</v>
      </c>
      <c r="C1806" s="208" t="str">
        <f t="shared" si="55"/>
        <v>Additional Fuel Tax or Subsidy Rate by Fuel</v>
      </c>
      <c r="D1806" s="78" t="s">
        <v>447</v>
      </c>
      <c r="E1806" s="88" t="s">
        <v>1890</v>
      </c>
      <c r="F1806" s="78" t="s">
        <v>444</v>
      </c>
      <c r="G1806" s="88" t="s">
        <v>671</v>
      </c>
      <c r="H1806" s="15">
        <v>2400</v>
      </c>
      <c r="I1806" s="213" t="s">
        <v>44</v>
      </c>
      <c r="J1806" s="202"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05">
        <f>IF(ISBLANK(INDEX('Policy Characteristics'!F:F,MATCH($C1806,'Policy Characteristics'!$C:$C,0))),"",INDEX('Policy Characteristics'!F:F,MATCH($C1806,'Policy Characteristics'!$C:$C,0)))</f>
        <v>-0.9</v>
      </c>
      <c r="M1806" s="205">
        <f>IF(ISBLANK(INDEX('Policy Characteristics'!G:G,MATCH($C1806,'Policy Characteristics'!$C:$C,0))),"",INDEX('Policy Characteristics'!G:G,MATCH($C1806,'Policy Characteristics'!$C:$C,0)))</f>
        <v>0.9</v>
      </c>
      <c r="N1806" s="205">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75">
      <c r="A1807" s="76" t="str">
        <f>IF(ISBLANK(INDEX('Policy Characteristics'!A:A,MATCH($C1807,'Policy Characteristics'!$C:$C,0))),"",INDEX('Policy Characteristics'!A:A,MATCH($C1807,'Policy Characteristics'!$C:$C,0)))</f>
        <v>Cross-Sector</v>
      </c>
      <c r="B1807" s="200" t="str">
        <f>IF(ISBLANK(INDEX('Policy Characteristics'!B:B,MATCH($C1807,'Policy Characteristics'!$C:$C,0))),"",INDEX('Policy Characteristics'!B:B,MATCH($C1807,'Policy Characteristics'!$C:$C,0)))</f>
        <v>Fuel Taxes or Subsidies</v>
      </c>
      <c r="C1807" s="208" t="str">
        <f t="shared" si="55"/>
        <v>Additional Fuel Tax or Subsidy Rate by Fuel</v>
      </c>
      <c r="D1807" s="78" t="s">
        <v>46</v>
      </c>
      <c r="E1807" s="88" t="s">
        <v>1890</v>
      </c>
      <c r="F1807" s="78" t="s">
        <v>87</v>
      </c>
      <c r="G1807" s="88" t="s">
        <v>671</v>
      </c>
      <c r="H1807" s="15">
        <v>2401</v>
      </c>
      <c r="I1807" s="213" t="s">
        <v>44</v>
      </c>
      <c r="J1807" s="202"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05">
        <f>IF(ISBLANK(INDEX('Policy Characteristics'!F:F,MATCH($C1807,'Policy Characteristics'!$C:$C,0))),"",INDEX('Policy Characteristics'!F:F,MATCH($C1807,'Policy Characteristics'!$C:$C,0)))</f>
        <v>-0.9</v>
      </c>
      <c r="M1807" s="205">
        <f>IF(ISBLANK(INDEX('Policy Characteristics'!G:G,MATCH($C1807,'Policy Characteristics'!$C:$C,0))),"",INDEX('Policy Characteristics'!G:G,MATCH($C1807,'Policy Characteristics'!$C:$C,0)))</f>
        <v>0.9</v>
      </c>
      <c r="N1807" s="205">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75">
      <c r="A1808" s="76" t="str">
        <f>IF(ISBLANK(INDEX('Policy Characteristics'!A:A,MATCH($C1808,'Policy Characteristics'!$C:$C,0))),"",INDEX('Policy Characteristics'!A:A,MATCH($C1808,'Policy Characteristics'!$C:$C,0)))</f>
        <v>Cross-Sector</v>
      </c>
      <c r="B1808" s="200" t="str">
        <f>IF(ISBLANK(INDEX('Policy Characteristics'!B:B,MATCH($C1808,'Policy Characteristics'!$C:$C,0))),"",INDEX('Policy Characteristics'!B:B,MATCH($C1808,'Policy Characteristics'!$C:$C,0)))</f>
        <v>Fuel Taxes or Subsidies</v>
      </c>
      <c r="C1808" s="208" t="str">
        <f t="shared" si="55"/>
        <v>Additional Fuel Tax or Subsidy Rate by Fuel</v>
      </c>
      <c r="D1808" s="78" t="s">
        <v>47</v>
      </c>
      <c r="E1808" s="88" t="s">
        <v>1890</v>
      </c>
      <c r="F1808" s="78" t="s">
        <v>88</v>
      </c>
      <c r="G1808" s="88" t="s">
        <v>671</v>
      </c>
      <c r="H1808" s="15">
        <v>2402</v>
      </c>
      <c r="I1808" s="213" t="s">
        <v>44</v>
      </c>
      <c r="J1808" s="202"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05">
        <f>IF(ISBLANK(INDEX('Policy Characteristics'!F:F,MATCH($C1808,'Policy Characteristics'!$C:$C,0))),"",INDEX('Policy Characteristics'!F:F,MATCH($C1808,'Policy Characteristics'!$C:$C,0)))</f>
        <v>-0.9</v>
      </c>
      <c r="M1808" s="205">
        <f>IF(ISBLANK(INDEX('Policy Characteristics'!G:G,MATCH($C1808,'Policy Characteristics'!$C:$C,0))),"",INDEX('Policy Characteristics'!G:G,MATCH($C1808,'Policy Characteristics'!$C:$C,0)))</f>
        <v>0.9</v>
      </c>
      <c r="N1808" s="205">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75">
      <c r="A1809" s="76" t="str">
        <f>IF(ISBLANK(INDEX('Policy Characteristics'!A:A,MATCH($C1809,'Policy Characteristics'!$C:$C,0))),"",INDEX('Policy Characteristics'!A:A,MATCH($C1809,'Policy Characteristics'!$C:$C,0)))</f>
        <v>Cross-Sector</v>
      </c>
      <c r="B1809" s="200" t="str">
        <f>IF(ISBLANK(INDEX('Policy Characteristics'!B:B,MATCH($C1809,'Policy Characteristics'!$C:$C,0))),"",INDEX('Policy Characteristics'!B:B,MATCH($C1809,'Policy Characteristics'!$C:$C,0)))</f>
        <v>Fuel Taxes or Subsidies</v>
      </c>
      <c r="C1809" s="208" t="str">
        <f t="shared" si="55"/>
        <v>Additional Fuel Tax or Subsidy Rate by Fuel</v>
      </c>
      <c r="D1809" s="78" t="s">
        <v>51</v>
      </c>
      <c r="E1809" s="88" t="s">
        <v>1890</v>
      </c>
      <c r="F1809" s="78" t="s">
        <v>92</v>
      </c>
      <c r="G1809" s="88" t="s">
        <v>671</v>
      </c>
      <c r="H1809" s="15">
        <v>2403</v>
      </c>
      <c r="I1809" s="213" t="s">
        <v>44</v>
      </c>
      <c r="J1809" s="202"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05">
        <f>IF(ISBLANK(INDEX('Policy Characteristics'!F:F,MATCH($C1809,'Policy Characteristics'!$C:$C,0))),"",INDEX('Policy Characteristics'!F:F,MATCH($C1809,'Policy Characteristics'!$C:$C,0)))</f>
        <v>-0.9</v>
      </c>
      <c r="M1809" s="205">
        <f>IF(ISBLANK(INDEX('Policy Characteristics'!G:G,MATCH($C1809,'Policy Characteristics'!$C:$C,0))),"",INDEX('Policy Characteristics'!G:G,MATCH($C1809,'Policy Characteristics'!$C:$C,0)))</f>
        <v>0.9</v>
      </c>
      <c r="N1809" s="205">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75">
      <c r="A1810" s="76" t="str">
        <f>IF(ISBLANK(INDEX('Policy Characteristics'!A:A,MATCH($C1810,'Policy Characteristics'!$C:$C,0))),"",INDEX('Policy Characteristics'!A:A,MATCH($C1810,'Policy Characteristics'!$C:$C,0)))</f>
        <v>Cross-Sector</v>
      </c>
      <c r="B1810" s="200" t="str">
        <f>IF(ISBLANK(INDEX('Policy Characteristics'!B:B,MATCH($C1810,'Policy Characteristics'!$C:$C,0))),"",INDEX('Policy Characteristics'!B:B,MATCH($C1810,'Policy Characteristics'!$C:$C,0)))</f>
        <v>Fuel Taxes or Subsidies</v>
      </c>
      <c r="C1810" s="208" t="str">
        <f t="shared" si="55"/>
        <v>Additional Fuel Tax or Subsidy Rate by Fuel</v>
      </c>
      <c r="D1810" s="78" t="s">
        <v>53</v>
      </c>
      <c r="E1810" s="88" t="s">
        <v>1890</v>
      </c>
      <c r="F1810" s="78" t="s">
        <v>95</v>
      </c>
      <c r="G1810" s="88" t="s">
        <v>671</v>
      </c>
      <c r="H1810" s="15">
        <v>2404</v>
      </c>
      <c r="I1810" s="213" t="s">
        <v>44</v>
      </c>
      <c r="J1810" s="202"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05">
        <f>IF(ISBLANK(INDEX('Policy Characteristics'!F:F,MATCH($C1810,'Policy Characteristics'!$C:$C,0))),"",INDEX('Policy Characteristics'!F:F,MATCH($C1810,'Policy Characteristics'!$C:$C,0)))</f>
        <v>-0.9</v>
      </c>
      <c r="M1810" s="205">
        <f>IF(ISBLANK(INDEX('Policy Characteristics'!G:G,MATCH($C1810,'Policy Characteristics'!$C:$C,0))),"",INDEX('Policy Characteristics'!G:G,MATCH($C1810,'Policy Characteristics'!$C:$C,0)))</f>
        <v>0.9</v>
      </c>
      <c r="N1810" s="205">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75">
      <c r="A1811" s="76" t="str">
        <f>IF(ISBLANK(INDEX('Policy Characteristics'!A:A,MATCH($C1811,'Policy Characteristics'!$C:$C,0))),"",INDEX('Policy Characteristics'!A:A,MATCH($C1811,'Policy Characteristics'!$C:$C,0)))</f>
        <v>Cross-Sector</v>
      </c>
      <c r="B1811" s="200" t="str">
        <f>IF(ISBLANK(INDEX('Policy Characteristics'!B:B,MATCH($C1811,'Policy Characteristics'!$C:$C,0))),"",INDEX('Policy Characteristics'!B:B,MATCH($C1811,'Policy Characteristics'!$C:$C,0)))</f>
        <v>Fuel Taxes or Subsidies</v>
      </c>
      <c r="C1811" s="208" t="str">
        <f t="shared" si="55"/>
        <v>Additional Fuel Tax or Subsidy Rate by Fuel</v>
      </c>
      <c r="D1811" s="78" t="s">
        <v>54</v>
      </c>
      <c r="E1811" s="88" t="s">
        <v>1890</v>
      </c>
      <c r="F1811" s="78" t="s">
        <v>96</v>
      </c>
      <c r="G1811" s="88" t="s">
        <v>671</v>
      </c>
      <c r="H1811" s="15">
        <v>2405</v>
      </c>
      <c r="I1811" s="213" t="s">
        <v>44</v>
      </c>
      <c r="J1811" s="202"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05">
        <f>IF(ISBLANK(INDEX('Policy Characteristics'!F:F,MATCH($C1811,'Policy Characteristics'!$C:$C,0))),"",INDEX('Policy Characteristics'!F:F,MATCH($C1811,'Policy Characteristics'!$C:$C,0)))</f>
        <v>-0.9</v>
      </c>
      <c r="M1811" s="205">
        <f>IF(ISBLANK(INDEX('Policy Characteristics'!G:G,MATCH($C1811,'Policy Characteristics'!$C:$C,0))),"",INDEX('Policy Characteristics'!G:G,MATCH($C1811,'Policy Characteristics'!$C:$C,0)))</f>
        <v>0.9</v>
      </c>
      <c r="N1811" s="205">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75">
      <c r="A1812" s="76" t="str">
        <f>IF(ISBLANK(INDEX('Policy Characteristics'!A:A,MATCH($C1812,'Policy Characteristics'!$C:$C,0))),"",INDEX('Policy Characteristics'!A:A,MATCH($C1812,'Policy Characteristics'!$C:$C,0)))</f>
        <v>Cross-Sector</v>
      </c>
      <c r="B1812" s="200" t="str">
        <f>IF(ISBLANK(INDEX('Policy Characteristics'!B:B,MATCH($C1812,'Policy Characteristics'!$C:$C,0))),"",INDEX('Policy Characteristics'!B:B,MATCH($C1812,'Policy Characteristics'!$C:$C,0)))</f>
        <v>Fuel Taxes or Subsidies</v>
      </c>
      <c r="C1812" s="208" t="str">
        <f t="shared" si="55"/>
        <v>Additional Fuel Tax or Subsidy Rate by Fuel</v>
      </c>
      <c r="D1812" s="78" t="s">
        <v>55</v>
      </c>
      <c r="E1812" s="88" t="s">
        <v>1890</v>
      </c>
      <c r="F1812" s="78" t="s">
        <v>97</v>
      </c>
      <c r="G1812" s="88" t="s">
        <v>671</v>
      </c>
      <c r="H1812" s="15">
        <v>2406</v>
      </c>
      <c r="I1812" s="213" t="s">
        <v>44</v>
      </c>
      <c r="J1812" s="202"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05">
        <f>IF(ISBLANK(INDEX('Policy Characteristics'!F:F,MATCH($C1812,'Policy Characteristics'!$C:$C,0))),"",INDEX('Policy Characteristics'!F:F,MATCH($C1812,'Policy Characteristics'!$C:$C,0)))</f>
        <v>-0.9</v>
      </c>
      <c r="M1812" s="205">
        <f>IF(ISBLANK(INDEX('Policy Characteristics'!G:G,MATCH($C1812,'Policy Characteristics'!$C:$C,0))),"",INDEX('Policy Characteristics'!G:G,MATCH($C1812,'Policy Characteristics'!$C:$C,0)))</f>
        <v>0.9</v>
      </c>
      <c r="N1812" s="205">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75">
      <c r="A1813" s="76" t="str">
        <f>IF(ISBLANK(INDEX('Policy Characteristics'!A:A,MATCH($C1813,'Policy Characteristics'!$C:$C,0))),"",INDEX('Policy Characteristics'!A:A,MATCH($C1813,'Policy Characteristics'!$C:$C,0)))</f>
        <v>Cross-Sector</v>
      </c>
      <c r="B1813" s="200" t="str">
        <f>IF(ISBLANK(INDEX('Policy Characteristics'!B:B,MATCH($C1813,'Policy Characteristics'!$C:$C,0))),"",INDEX('Policy Characteristics'!B:B,MATCH($C1813,'Policy Characteristics'!$C:$C,0)))</f>
        <v>Fuel Taxes or Subsidies</v>
      </c>
      <c r="C1813" s="208" t="str">
        <f t="shared" si="55"/>
        <v>Additional Fuel Tax or Subsidy Rate by Fuel</v>
      </c>
      <c r="D1813" s="78" t="s">
        <v>56</v>
      </c>
      <c r="E1813" s="88" t="s">
        <v>1890</v>
      </c>
      <c r="F1813" s="78" t="s">
        <v>98</v>
      </c>
      <c r="G1813" s="88" t="s">
        <v>671</v>
      </c>
      <c r="H1813" s="15">
        <v>2407</v>
      </c>
      <c r="I1813" s="213" t="s">
        <v>44</v>
      </c>
      <c r="J1813" s="202"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05">
        <f>IF(ISBLANK(INDEX('Policy Characteristics'!F:F,MATCH($C1813,'Policy Characteristics'!$C:$C,0))),"",INDEX('Policy Characteristics'!F:F,MATCH($C1813,'Policy Characteristics'!$C:$C,0)))</f>
        <v>-0.9</v>
      </c>
      <c r="M1813" s="205">
        <f>IF(ISBLANK(INDEX('Policy Characteristics'!G:G,MATCH($C1813,'Policy Characteristics'!$C:$C,0))),"",INDEX('Policy Characteristics'!G:G,MATCH($C1813,'Policy Characteristics'!$C:$C,0)))</f>
        <v>0.9</v>
      </c>
      <c r="N1813" s="205">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75">
      <c r="A1814" s="76" t="str">
        <f>IF(ISBLANK(INDEX('Policy Characteristics'!A:A,MATCH($C1814,'Policy Characteristics'!$C:$C,0))),"",INDEX('Policy Characteristics'!A:A,MATCH($C1814,'Policy Characteristics'!$C:$C,0)))</f>
        <v>Cross-Sector</v>
      </c>
      <c r="B1814" s="200" t="str">
        <f>IF(ISBLANK(INDEX('Policy Characteristics'!B:B,MATCH($C1814,'Policy Characteristics'!$C:$C,0))),"",INDEX('Policy Characteristics'!B:B,MATCH($C1814,'Policy Characteristics'!$C:$C,0)))</f>
        <v>Fuel Taxes or Subsidies</v>
      </c>
      <c r="C1814" s="208" t="str">
        <f t="shared" si="55"/>
        <v>Additional Fuel Tax or Subsidy Rate by Fuel</v>
      </c>
      <c r="D1814" s="78" t="s">
        <v>716</v>
      </c>
      <c r="E1814" s="88" t="s">
        <v>1890</v>
      </c>
      <c r="F1814" s="78" t="s">
        <v>717</v>
      </c>
      <c r="G1814" s="88" t="s">
        <v>671</v>
      </c>
      <c r="H1814" s="15">
        <v>2408</v>
      </c>
      <c r="I1814" s="213" t="s">
        <v>44</v>
      </c>
      <c r="J1814" s="202"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05">
        <f>IF(ISBLANK(INDEX('Policy Characteristics'!F:F,MATCH($C1814,'Policy Characteristics'!$C:$C,0))),"",INDEX('Policy Characteristics'!F:F,MATCH($C1814,'Policy Characteristics'!$C:$C,0)))</f>
        <v>-0.9</v>
      </c>
      <c r="M1814" s="205">
        <f>IF(ISBLANK(INDEX('Policy Characteristics'!G:G,MATCH($C1814,'Policy Characteristics'!$C:$C,0))),"",INDEX('Policy Characteristics'!G:G,MATCH($C1814,'Policy Characteristics'!$C:$C,0)))</f>
        <v>0.9</v>
      </c>
      <c r="N1814" s="205">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75">
      <c r="A1815" s="76" t="str">
        <f>IF(ISBLANK(INDEX('Policy Characteristics'!A:A,MATCH($C1815,'Policy Characteristics'!$C:$C,0))),"",INDEX('Policy Characteristics'!A:A,MATCH($C1815,'Policy Characteristics'!$C:$C,0)))</f>
        <v>Cross-Sector</v>
      </c>
      <c r="B1815" s="200" t="str">
        <f>IF(ISBLANK(INDEX('Policy Characteristics'!B:B,MATCH($C1815,'Policy Characteristics'!$C:$C,0))),"",INDEX('Policy Characteristics'!B:B,MATCH($C1815,'Policy Characteristics'!$C:$C,0)))</f>
        <v>Fuel Taxes or Subsidies</v>
      </c>
      <c r="C1815" s="208" t="str">
        <f t="shared" si="55"/>
        <v>Additional Fuel Tax or Subsidy Rate by Fuel</v>
      </c>
      <c r="D1815" s="78" t="s">
        <v>75</v>
      </c>
      <c r="E1815" s="88" t="s">
        <v>1890</v>
      </c>
      <c r="F1815" s="78" t="s">
        <v>99</v>
      </c>
      <c r="G1815" s="88" t="s">
        <v>671</v>
      </c>
      <c r="H1815" s="15">
        <v>2409</v>
      </c>
      <c r="I1815" s="213" t="s">
        <v>44</v>
      </c>
      <c r="J1815" s="202"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05">
        <f>IF(ISBLANK(INDEX('Policy Characteristics'!F:F,MATCH($C1815,'Policy Characteristics'!$C:$C,0))),"",INDEX('Policy Characteristics'!F:F,MATCH($C1815,'Policy Characteristics'!$C:$C,0)))</f>
        <v>-0.9</v>
      </c>
      <c r="M1815" s="205">
        <f>IF(ISBLANK(INDEX('Policy Characteristics'!G:G,MATCH($C1815,'Policy Characteristics'!$C:$C,0))),"",INDEX('Policy Characteristics'!G:G,MATCH($C1815,'Policy Characteristics'!$C:$C,0)))</f>
        <v>0.9</v>
      </c>
      <c r="N1815" s="205">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75">
      <c r="A1816" s="76" t="str">
        <f>IF(ISBLANK(INDEX('Policy Characteristics'!A:A,MATCH($C1816,'Policy Characteristics'!$C:$C,0))),"",INDEX('Policy Characteristics'!A:A,MATCH($C1816,'Policy Characteristics'!$C:$C,0)))</f>
        <v>Cross-Sector</v>
      </c>
      <c r="B1816" s="200" t="str">
        <f>IF(ISBLANK(INDEX('Policy Characteristics'!B:B,MATCH($C1816,'Policy Characteristics'!$C:$C,0))),"",INDEX('Policy Characteristics'!B:B,MATCH($C1816,'Policy Characteristics'!$C:$C,0)))</f>
        <v>Fuel Taxes or Subsidies</v>
      </c>
      <c r="C1816" s="208" t="str">
        <f t="shared" si="55"/>
        <v>Additional Fuel Tax or Subsidy Rate by Fuel</v>
      </c>
      <c r="D1816" s="78" t="s">
        <v>440</v>
      </c>
      <c r="E1816" s="88" t="s">
        <v>1890</v>
      </c>
      <c r="F1816" s="78" t="s">
        <v>441</v>
      </c>
      <c r="G1816" s="88" t="s">
        <v>671</v>
      </c>
      <c r="H1816" s="15">
        <v>2410</v>
      </c>
      <c r="I1816" s="213" t="s">
        <v>44</v>
      </c>
      <c r="J1816" s="202"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05">
        <f>IF(ISBLANK(INDEX('Policy Characteristics'!F:F,MATCH($C1816,'Policy Characteristics'!$C:$C,0))),"",INDEX('Policy Characteristics'!F:F,MATCH($C1816,'Policy Characteristics'!$C:$C,0)))</f>
        <v>-0.9</v>
      </c>
      <c r="M1816" s="205">
        <f>IF(ISBLANK(INDEX('Policy Characteristics'!G:G,MATCH($C1816,'Policy Characteristics'!$C:$C,0))),"",INDEX('Policy Characteristics'!G:G,MATCH($C1816,'Policy Characteristics'!$C:$C,0)))</f>
        <v>0.9</v>
      </c>
      <c r="N1816" s="205">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75">
      <c r="A1817" s="76" t="str">
        <f>IF(ISBLANK(INDEX('Policy Characteristics'!A:A,MATCH($C1817,'Policy Characteristics'!$C:$C,0))),"",INDEX('Policy Characteristics'!A:A,MATCH($C1817,'Policy Characteristics'!$C:$C,0)))</f>
        <v>Cross-Sector</v>
      </c>
      <c r="B1817" s="200" t="str">
        <f>IF(ISBLANK(INDEX('Policy Characteristics'!B:B,MATCH($C1817,'Policy Characteristics'!$C:$C,0))),"",INDEX('Policy Characteristics'!B:B,MATCH($C1817,'Policy Characteristics'!$C:$C,0)))</f>
        <v>Fuel Taxes or Subsidies</v>
      </c>
      <c r="C1817" s="208" t="str">
        <f t="shared" si="55"/>
        <v>Additional Fuel Tax or Subsidy Rate by Fuel</v>
      </c>
      <c r="D1817" s="78" t="s">
        <v>708</v>
      </c>
      <c r="E1817" s="88" t="s">
        <v>1890</v>
      </c>
      <c r="F1817" s="78" t="s">
        <v>712</v>
      </c>
      <c r="G1817" s="88" t="s">
        <v>671</v>
      </c>
      <c r="H1817" s="15">
        <v>2411</v>
      </c>
      <c r="I1817" s="213" t="s">
        <v>44</v>
      </c>
      <c r="J1817" s="202"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05">
        <f>IF(ISBLANK(INDEX('Policy Characteristics'!F:F,MATCH($C1817,'Policy Characteristics'!$C:$C,0))),"",INDEX('Policy Characteristics'!F:F,MATCH($C1817,'Policy Characteristics'!$C:$C,0)))</f>
        <v>-0.9</v>
      </c>
      <c r="M1817" s="205">
        <f>IF(ISBLANK(INDEX('Policy Characteristics'!G:G,MATCH($C1817,'Policy Characteristics'!$C:$C,0))),"",INDEX('Policy Characteristics'!G:G,MATCH($C1817,'Policy Characteristics'!$C:$C,0)))</f>
        <v>0.9</v>
      </c>
      <c r="N1817" s="205">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75">
      <c r="A1818" s="76" t="str">
        <f>IF(ISBLANK(INDEX('Policy Characteristics'!A:A,MATCH($C1818,'Policy Characteristics'!$C:$C,0))),"",INDEX('Policy Characteristics'!A:A,MATCH($C1818,'Policy Characteristics'!$C:$C,0)))</f>
        <v>Cross-Sector</v>
      </c>
      <c r="B1818" s="200" t="str">
        <f>IF(ISBLANK(INDEX('Policy Characteristics'!B:B,MATCH($C1818,'Policy Characteristics'!$C:$C,0))),"",INDEX('Policy Characteristics'!B:B,MATCH($C1818,'Policy Characteristics'!$C:$C,0)))</f>
        <v>Fuel Taxes or Subsidies</v>
      </c>
      <c r="C1818" s="208" t="str">
        <f t="shared" si="55"/>
        <v>Additional Fuel Tax or Subsidy Rate by Fuel</v>
      </c>
      <c r="D1818" s="78" t="s">
        <v>718</v>
      </c>
      <c r="E1818" s="88" t="s">
        <v>1890</v>
      </c>
      <c r="F1818" s="78" t="s">
        <v>719</v>
      </c>
      <c r="G1818" s="88" t="s">
        <v>671</v>
      </c>
      <c r="H1818" s="15">
        <v>2412</v>
      </c>
      <c r="I1818" s="213" t="s">
        <v>44</v>
      </c>
      <c r="J1818" s="202"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05">
        <f>IF(ISBLANK(INDEX('Policy Characteristics'!F:F,MATCH($C1818,'Policy Characteristics'!$C:$C,0))),"",INDEX('Policy Characteristics'!F:F,MATCH($C1818,'Policy Characteristics'!$C:$C,0)))</f>
        <v>-0.9</v>
      </c>
      <c r="M1818" s="205">
        <f>IF(ISBLANK(INDEX('Policy Characteristics'!G:G,MATCH($C1818,'Policy Characteristics'!$C:$C,0))),"",INDEX('Policy Characteristics'!G:G,MATCH($C1818,'Policy Characteristics'!$C:$C,0)))</f>
        <v>0.9</v>
      </c>
      <c r="N1818" s="205">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75">
      <c r="A1819" s="76" t="str">
        <f>IF(ISBLANK(INDEX('Policy Characteristics'!A:A,MATCH($C1819,'Policy Characteristics'!$C:$C,0))),"",INDEX('Policy Characteristics'!A:A,MATCH($C1819,'Policy Characteristics'!$C:$C,0)))</f>
        <v>Cross-Sector</v>
      </c>
      <c r="B1819" s="200" t="str">
        <f>IF(ISBLANK(INDEX('Policy Characteristics'!B:B,MATCH($C1819,'Policy Characteristics'!$C:$C,0))),"",INDEX('Policy Characteristics'!B:B,MATCH($C1819,'Policy Characteristics'!$C:$C,0)))</f>
        <v>Fuel Taxes or Subsidies</v>
      </c>
      <c r="C1819" s="208" t="str">
        <f t="shared" si="55"/>
        <v>Additional Fuel Tax or Subsidy Rate by Fuel</v>
      </c>
      <c r="D1819" s="78" t="s">
        <v>709</v>
      </c>
      <c r="E1819" s="88" t="s">
        <v>1890</v>
      </c>
      <c r="F1819" s="78" t="s">
        <v>713</v>
      </c>
      <c r="G1819" s="88" t="s">
        <v>671</v>
      </c>
      <c r="H1819" s="15">
        <v>2413</v>
      </c>
      <c r="I1819" s="213" t="s">
        <v>44</v>
      </c>
      <c r="J1819" s="202"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05">
        <f>IF(ISBLANK(INDEX('Policy Characteristics'!F:F,MATCH($C1819,'Policy Characteristics'!$C:$C,0))),"",INDEX('Policy Characteristics'!F:F,MATCH($C1819,'Policy Characteristics'!$C:$C,0)))</f>
        <v>-0.9</v>
      </c>
      <c r="M1819" s="205">
        <f>IF(ISBLANK(INDEX('Policy Characteristics'!G:G,MATCH($C1819,'Policy Characteristics'!$C:$C,0))),"",INDEX('Policy Characteristics'!G:G,MATCH($C1819,'Policy Characteristics'!$C:$C,0)))</f>
        <v>0.9</v>
      </c>
      <c r="N1819" s="205">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75">
      <c r="A1820" s="76" t="str">
        <f>IF(ISBLANK(INDEX('Policy Characteristics'!A:A,MATCH($C1820,'Policy Characteristics'!$C:$C,0))),"",INDEX('Policy Characteristics'!A:A,MATCH($C1820,'Policy Characteristics'!$C:$C,0)))</f>
        <v>Cross-Sector</v>
      </c>
      <c r="B1820" s="200" t="str">
        <f>IF(ISBLANK(INDEX('Policy Characteristics'!B:B,MATCH($C1820,'Policy Characteristics'!$C:$C,0))),"",INDEX('Policy Characteristics'!B:B,MATCH($C1820,'Policy Characteristics'!$C:$C,0)))</f>
        <v>Fuel Taxes or Subsidies</v>
      </c>
      <c r="C1820" s="208" t="str">
        <f t="shared" si="55"/>
        <v>Additional Fuel Tax or Subsidy Rate by Fuel</v>
      </c>
      <c r="D1820" s="78" t="s">
        <v>710</v>
      </c>
      <c r="E1820" s="88" t="s">
        <v>1890</v>
      </c>
      <c r="F1820" s="78" t="s">
        <v>714</v>
      </c>
      <c r="G1820" s="88" t="s">
        <v>671</v>
      </c>
      <c r="H1820" s="15">
        <v>2414</v>
      </c>
      <c r="I1820" s="213" t="s">
        <v>44</v>
      </c>
      <c r="J1820" s="202"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05">
        <f>IF(ISBLANK(INDEX('Policy Characteristics'!F:F,MATCH($C1820,'Policy Characteristics'!$C:$C,0))),"",INDEX('Policy Characteristics'!F:F,MATCH($C1820,'Policy Characteristics'!$C:$C,0)))</f>
        <v>-0.9</v>
      </c>
      <c r="M1820" s="205">
        <f>IF(ISBLANK(INDEX('Policy Characteristics'!G:G,MATCH($C1820,'Policy Characteristics'!$C:$C,0))),"",INDEX('Policy Characteristics'!G:G,MATCH($C1820,'Policy Characteristics'!$C:$C,0)))</f>
        <v>0.9</v>
      </c>
      <c r="N1820" s="205">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75">
      <c r="A1821" s="76" t="str">
        <f>IF(ISBLANK(INDEX('Policy Characteristics'!A:A,MATCH($C1821,'Policy Characteristics'!$C:$C,0))),"",INDEX('Policy Characteristics'!A:A,MATCH($C1821,'Policy Characteristics'!$C:$C,0)))</f>
        <v>Cross-Sector</v>
      </c>
      <c r="B1821" s="200" t="str">
        <f>IF(ISBLANK(INDEX('Policy Characteristics'!B:B,MATCH($C1821,'Policy Characteristics'!$C:$C,0))),"",INDEX('Policy Characteristics'!B:B,MATCH($C1821,'Policy Characteristics'!$C:$C,0)))</f>
        <v>Fuel Taxes or Subsidies</v>
      </c>
      <c r="C1821" s="208" t="str">
        <f t="shared" si="55"/>
        <v>Additional Fuel Tax or Subsidy Rate by Fuel</v>
      </c>
      <c r="D1821" s="78" t="s">
        <v>711</v>
      </c>
      <c r="E1821" s="88" t="s">
        <v>1890</v>
      </c>
      <c r="F1821" s="78" t="s">
        <v>715</v>
      </c>
      <c r="G1821" s="88" t="s">
        <v>671</v>
      </c>
      <c r="H1821" s="15">
        <v>2415</v>
      </c>
      <c r="I1821" s="213" t="s">
        <v>44</v>
      </c>
      <c r="J1821" s="202"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05">
        <f>IF(ISBLANK(INDEX('Policy Characteristics'!F:F,MATCH($C1821,'Policy Characteristics'!$C:$C,0))),"",INDEX('Policy Characteristics'!F:F,MATCH($C1821,'Policy Characteristics'!$C:$C,0)))</f>
        <v>-0.9</v>
      </c>
      <c r="M1821" s="205">
        <f>IF(ISBLANK(INDEX('Policy Characteristics'!G:G,MATCH($C1821,'Policy Characteristics'!$C:$C,0))),"",INDEX('Policy Characteristics'!G:G,MATCH($C1821,'Policy Characteristics'!$C:$C,0)))</f>
        <v>0.9</v>
      </c>
      <c r="N1821" s="205">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75">
      <c r="A1822" s="76" t="str">
        <f>IF(ISBLANK(INDEX('Policy Characteristics'!A:A,MATCH($C1822,'Policy Characteristics'!$C:$C,0))),"",INDEX('Policy Characteristics'!A:A,MATCH($C1822,'Policy Characteristics'!$C:$C,0)))</f>
        <v>Cross-Sector</v>
      </c>
      <c r="B1822" s="200" t="str">
        <f>IF(ISBLANK(INDEX('Policy Characteristics'!B:B,MATCH($C1822,'Policy Characteristics'!$C:$C,0))),"",INDEX('Policy Characteristics'!B:B,MATCH($C1822,'Policy Characteristics'!$C:$C,0)))</f>
        <v>Fuel Taxes or Subsidies</v>
      </c>
      <c r="C1822" s="208" t="str">
        <f t="shared" si="55"/>
        <v>Additional Fuel Tax or Subsidy Rate by Fuel</v>
      </c>
      <c r="D1822" s="88" t="s">
        <v>52</v>
      </c>
      <c r="E1822" s="88" t="s">
        <v>1891</v>
      </c>
      <c r="F1822" s="88" t="s">
        <v>93</v>
      </c>
      <c r="G1822" s="88" t="s">
        <v>1033</v>
      </c>
      <c r="H1822" s="15">
        <v>2416</v>
      </c>
      <c r="I1822" s="213" t="s">
        <v>43</v>
      </c>
      <c r="J1822" s="202"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05">
        <f>IF(ISBLANK(INDEX('Policy Characteristics'!F:F,MATCH($C1822,'Policy Characteristics'!$C:$C,0))),"",INDEX('Policy Characteristics'!F:F,MATCH($C1822,'Policy Characteristics'!$C:$C,0)))</f>
        <v>-0.9</v>
      </c>
      <c r="M1822" s="205">
        <f>IF(ISBLANK(INDEX('Policy Characteristics'!G:G,MATCH($C1822,'Policy Characteristics'!$C:$C,0))),"",INDEX('Policy Characteristics'!G:G,MATCH($C1822,'Policy Characteristics'!$C:$C,0)))</f>
        <v>0.9</v>
      </c>
      <c r="N1822" s="205">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75">
      <c r="A1823" s="76" t="str">
        <f>IF(ISBLANK(INDEX('Policy Characteristics'!A:A,MATCH($C1823,'Policy Characteristics'!$C:$C,0))),"",INDEX('Policy Characteristics'!A:A,MATCH($C1823,'Policy Characteristics'!$C:$C,0)))</f>
        <v>Cross-Sector</v>
      </c>
      <c r="B1823" s="200" t="str">
        <f>IF(ISBLANK(INDEX('Policy Characteristics'!B:B,MATCH($C1823,'Policy Characteristics'!$C:$C,0))),"",INDEX('Policy Characteristics'!B:B,MATCH($C1823,'Policy Characteristics'!$C:$C,0)))</f>
        <v>Fuel Taxes or Subsidies</v>
      </c>
      <c r="C1823" s="208" t="str">
        <f t="shared" si="55"/>
        <v>Additional Fuel Tax or Subsidy Rate by Fuel</v>
      </c>
      <c r="D1823" s="78" t="s">
        <v>447</v>
      </c>
      <c r="E1823" s="88" t="s">
        <v>1891</v>
      </c>
      <c r="F1823" s="78" t="s">
        <v>444</v>
      </c>
      <c r="G1823" s="88" t="s">
        <v>1033</v>
      </c>
      <c r="H1823" s="15">
        <v>2417</v>
      </c>
      <c r="I1823" s="201" t="s">
        <v>44</v>
      </c>
      <c r="J1823" s="202"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05">
        <f>IF(ISBLANK(INDEX('Policy Characteristics'!F:F,MATCH($C1823,'Policy Characteristics'!$C:$C,0))),"",INDEX('Policy Characteristics'!F:F,MATCH($C1823,'Policy Characteristics'!$C:$C,0)))</f>
        <v>-0.9</v>
      </c>
      <c r="M1823" s="205">
        <f>IF(ISBLANK(INDEX('Policy Characteristics'!G:G,MATCH($C1823,'Policy Characteristics'!$C:$C,0))),"",INDEX('Policy Characteristics'!G:G,MATCH($C1823,'Policy Characteristics'!$C:$C,0)))</f>
        <v>0.9</v>
      </c>
      <c r="N1823" s="205">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75">
      <c r="A1824" s="76" t="str">
        <f>IF(ISBLANK(INDEX('Policy Characteristics'!A:A,MATCH($C1824,'Policy Characteristics'!$C:$C,0))),"",INDEX('Policy Characteristics'!A:A,MATCH($C1824,'Policy Characteristics'!$C:$C,0)))</f>
        <v>Cross-Sector</v>
      </c>
      <c r="B1824" s="200" t="str">
        <f>IF(ISBLANK(INDEX('Policy Characteristics'!B:B,MATCH($C1824,'Policy Characteristics'!$C:$C,0))),"",INDEX('Policy Characteristics'!B:B,MATCH($C1824,'Policy Characteristics'!$C:$C,0)))</f>
        <v>Fuel Taxes or Subsidies</v>
      </c>
      <c r="C1824" s="208" t="str">
        <f t="shared" si="55"/>
        <v>Additional Fuel Tax or Subsidy Rate by Fuel</v>
      </c>
      <c r="D1824" s="78" t="s">
        <v>46</v>
      </c>
      <c r="E1824" s="88" t="s">
        <v>1891</v>
      </c>
      <c r="F1824" s="78" t="s">
        <v>87</v>
      </c>
      <c r="G1824" s="88" t="s">
        <v>1033</v>
      </c>
      <c r="H1824" s="15">
        <v>2418</v>
      </c>
      <c r="I1824" s="201" t="s">
        <v>44</v>
      </c>
      <c r="J1824" s="202"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05">
        <f>IF(ISBLANK(INDEX('Policy Characteristics'!F:F,MATCH($C1824,'Policy Characteristics'!$C:$C,0))),"",INDEX('Policy Characteristics'!F:F,MATCH($C1824,'Policy Characteristics'!$C:$C,0)))</f>
        <v>-0.9</v>
      </c>
      <c r="M1824" s="205">
        <f>IF(ISBLANK(INDEX('Policy Characteristics'!G:G,MATCH($C1824,'Policy Characteristics'!$C:$C,0))),"",INDEX('Policy Characteristics'!G:G,MATCH($C1824,'Policy Characteristics'!$C:$C,0)))</f>
        <v>0.9</v>
      </c>
      <c r="N1824" s="205">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75">
      <c r="A1825" s="76" t="str">
        <f>IF(ISBLANK(INDEX('Policy Characteristics'!A:A,MATCH($C1825,'Policy Characteristics'!$C:$C,0))),"",INDEX('Policy Characteristics'!A:A,MATCH($C1825,'Policy Characteristics'!$C:$C,0)))</f>
        <v>Cross-Sector</v>
      </c>
      <c r="B1825" s="200" t="str">
        <f>IF(ISBLANK(INDEX('Policy Characteristics'!B:B,MATCH($C1825,'Policy Characteristics'!$C:$C,0))),"",INDEX('Policy Characteristics'!B:B,MATCH($C1825,'Policy Characteristics'!$C:$C,0)))</f>
        <v>Fuel Taxes or Subsidies</v>
      </c>
      <c r="C1825" s="208" t="str">
        <f t="shared" si="55"/>
        <v>Additional Fuel Tax or Subsidy Rate by Fuel</v>
      </c>
      <c r="D1825" s="78" t="s">
        <v>47</v>
      </c>
      <c r="E1825" s="88" t="s">
        <v>1891</v>
      </c>
      <c r="F1825" s="78" t="s">
        <v>88</v>
      </c>
      <c r="G1825" s="88" t="s">
        <v>1033</v>
      </c>
      <c r="H1825" s="15">
        <v>2419</v>
      </c>
      <c r="I1825" s="201" t="s">
        <v>44</v>
      </c>
      <c r="J1825" s="202"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05">
        <f>IF(ISBLANK(INDEX('Policy Characteristics'!F:F,MATCH($C1825,'Policy Characteristics'!$C:$C,0))),"",INDEX('Policy Characteristics'!F:F,MATCH($C1825,'Policy Characteristics'!$C:$C,0)))</f>
        <v>-0.9</v>
      </c>
      <c r="M1825" s="205">
        <f>IF(ISBLANK(INDEX('Policy Characteristics'!G:G,MATCH($C1825,'Policy Characteristics'!$C:$C,0))),"",INDEX('Policy Characteristics'!G:G,MATCH($C1825,'Policy Characteristics'!$C:$C,0)))</f>
        <v>0.9</v>
      </c>
      <c r="N1825" s="205">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75">
      <c r="A1826" s="76" t="str">
        <f>IF(ISBLANK(INDEX('Policy Characteristics'!A:A,MATCH($C1826,'Policy Characteristics'!$C:$C,0))),"",INDEX('Policy Characteristics'!A:A,MATCH($C1826,'Policy Characteristics'!$C:$C,0)))</f>
        <v>Cross-Sector</v>
      </c>
      <c r="B1826" s="200" t="str">
        <f>IF(ISBLANK(INDEX('Policy Characteristics'!B:B,MATCH($C1826,'Policy Characteristics'!$C:$C,0))),"",INDEX('Policy Characteristics'!B:B,MATCH($C1826,'Policy Characteristics'!$C:$C,0)))</f>
        <v>Fuel Taxes or Subsidies</v>
      </c>
      <c r="C1826" s="208" t="str">
        <f t="shared" si="55"/>
        <v>Additional Fuel Tax or Subsidy Rate by Fuel</v>
      </c>
      <c r="D1826" s="78" t="s">
        <v>51</v>
      </c>
      <c r="E1826" s="88" t="s">
        <v>1891</v>
      </c>
      <c r="F1826" s="78" t="s">
        <v>92</v>
      </c>
      <c r="G1826" s="88" t="s">
        <v>1033</v>
      </c>
      <c r="H1826" s="15">
        <v>2420</v>
      </c>
      <c r="I1826" s="201" t="s">
        <v>44</v>
      </c>
      <c r="J1826" s="202"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05">
        <f>IF(ISBLANK(INDEX('Policy Characteristics'!F:F,MATCH($C1826,'Policy Characteristics'!$C:$C,0))),"",INDEX('Policy Characteristics'!F:F,MATCH($C1826,'Policy Characteristics'!$C:$C,0)))</f>
        <v>-0.9</v>
      </c>
      <c r="M1826" s="205">
        <f>IF(ISBLANK(INDEX('Policy Characteristics'!G:G,MATCH($C1826,'Policy Characteristics'!$C:$C,0))),"",INDEX('Policy Characteristics'!G:G,MATCH($C1826,'Policy Characteristics'!$C:$C,0)))</f>
        <v>0.9</v>
      </c>
      <c r="N1826" s="205">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75">
      <c r="A1827" s="76" t="str">
        <f>IF(ISBLANK(INDEX('Policy Characteristics'!A:A,MATCH($C1827,'Policy Characteristics'!$C:$C,0))),"",INDEX('Policy Characteristics'!A:A,MATCH($C1827,'Policy Characteristics'!$C:$C,0)))</f>
        <v>Cross-Sector</v>
      </c>
      <c r="B1827" s="200" t="str">
        <f>IF(ISBLANK(INDEX('Policy Characteristics'!B:B,MATCH($C1827,'Policy Characteristics'!$C:$C,0))),"",INDEX('Policy Characteristics'!B:B,MATCH($C1827,'Policy Characteristics'!$C:$C,0)))</f>
        <v>Fuel Taxes or Subsidies</v>
      </c>
      <c r="C1827" s="208" t="str">
        <f t="shared" si="55"/>
        <v>Additional Fuel Tax or Subsidy Rate by Fuel</v>
      </c>
      <c r="D1827" s="78" t="s">
        <v>53</v>
      </c>
      <c r="E1827" s="88" t="s">
        <v>1891</v>
      </c>
      <c r="F1827" s="78" t="s">
        <v>95</v>
      </c>
      <c r="G1827" s="88" t="s">
        <v>1033</v>
      </c>
      <c r="H1827" s="15">
        <v>2421</v>
      </c>
      <c r="I1827" s="201" t="s">
        <v>44</v>
      </c>
      <c r="J1827" s="202"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05">
        <f>IF(ISBLANK(INDEX('Policy Characteristics'!F:F,MATCH($C1827,'Policy Characteristics'!$C:$C,0))),"",INDEX('Policy Characteristics'!F:F,MATCH($C1827,'Policy Characteristics'!$C:$C,0)))</f>
        <v>-0.9</v>
      </c>
      <c r="M1827" s="205">
        <f>IF(ISBLANK(INDEX('Policy Characteristics'!G:G,MATCH($C1827,'Policy Characteristics'!$C:$C,0))),"",INDEX('Policy Characteristics'!G:G,MATCH($C1827,'Policy Characteristics'!$C:$C,0)))</f>
        <v>0.9</v>
      </c>
      <c r="N1827" s="205">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75">
      <c r="A1828" s="76" t="str">
        <f>IF(ISBLANK(INDEX('Policy Characteristics'!A:A,MATCH($C1828,'Policy Characteristics'!$C:$C,0))),"",INDEX('Policy Characteristics'!A:A,MATCH($C1828,'Policy Characteristics'!$C:$C,0)))</f>
        <v>Cross-Sector</v>
      </c>
      <c r="B1828" s="200" t="str">
        <f>IF(ISBLANK(INDEX('Policy Characteristics'!B:B,MATCH($C1828,'Policy Characteristics'!$C:$C,0))),"",INDEX('Policy Characteristics'!B:B,MATCH($C1828,'Policy Characteristics'!$C:$C,0)))</f>
        <v>Fuel Taxes or Subsidies</v>
      </c>
      <c r="C1828" s="208" t="str">
        <f t="shared" si="55"/>
        <v>Additional Fuel Tax or Subsidy Rate by Fuel</v>
      </c>
      <c r="D1828" s="78" t="s">
        <v>54</v>
      </c>
      <c r="E1828" s="88" t="s">
        <v>1891</v>
      </c>
      <c r="F1828" s="78" t="s">
        <v>96</v>
      </c>
      <c r="G1828" s="88" t="s">
        <v>1033</v>
      </c>
      <c r="H1828" s="15">
        <v>2422</v>
      </c>
      <c r="I1828" s="201" t="s">
        <v>44</v>
      </c>
      <c r="J1828" s="202"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05">
        <f>IF(ISBLANK(INDEX('Policy Characteristics'!F:F,MATCH($C1828,'Policy Characteristics'!$C:$C,0))),"",INDEX('Policy Characteristics'!F:F,MATCH($C1828,'Policy Characteristics'!$C:$C,0)))</f>
        <v>-0.9</v>
      </c>
      <c r="M1828" s="205">
        <f>IF(ISBLANK(INDEX('Policy Characteristics'!G:G,MATCH($C1828,'Policy Characteristics'!$C:$C,0))),"",INDEX('Policy Characteristics'!G:G,MATCH($C1828,'Policy Characteristics'!$C:$C,0)))</f>
        <v>0.9</v>
      </c>
      <c r="N1828" s="205">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75">
      <c r="A1829" s="76" t="str">
        <f>IF(ISBLANK(INDEX('Policy Characteristics'!A:A,MATCH($C1829,'Policy Characteristics'!$C:$C,0))),"",INDEX('Policy Characteristics'!A:A,MATCH($C1829,'Policy Characteristics'!$C:$C,0)))</f>
        <v>Cross-Sector</v>
      </c>
      <c r="B1829" s="200" t="str">
        <f>IF(ISBLANK(INDEX('Policy Characteristics'!B:B,MATCH($C1829,'Policy Characteristics'!$C:$C,0))),"",INDEX('Policy Characteristics'!B:B,MATCH($C1829,'Policy Characteristics'!$C:$C,0)))</f>
        <v>Fuel Taxes or Subsidies</v>
      </c>
      <c r="C1829" s="208" t="str">
        <f t="shared" si="55"/>
        <v>Additional Fuel Tax or Subsidy Rate by Fuel</v>
      </c>
      <c r="D1829" s="78" t="s">
        <v>55</v>
      </c>
      <c r="E1829" s="88" t="s">
        <v>1891</v>
      </c>
      <c r="F1829" s="78" t="s">
        <v>97</v>
      </c>
      <c r="G1829" s="88" t="s">
        <v>1033</v>
      </c>
      <c r="H1829" s="15">
        <v>2423</v>
      </c>
      <c r="I1829" s="201" t="s">
        <v>44</v>
      </c>
      <c r="J1829" s="202"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05">
        <f>IF(ISBLANK(INDEX('Policy Characteristics'!F:F,MATCH($C1829,'Policy Characteristics'!$C:$C,0))),"",INDEX('Policy Characteristics'!F:F,MATCH($C1829,'Policy Characteristics'!$C:$C,0)))</f>
        <v>-0.9</v>
      </c>
      <c r="M1829" s="205">
        <f>IF(ISBLANK(INDEX('Policy Characteristics'!G:G,MATCH($C1829,'Policy Characteristics'!$C:$C,0))),"",INDEX('Policy Characteristics'!G:G,MATCH($C1829,'Policy Characteristics'!$C:$C,0)))</f>
        <v>0.9</v>
      </c>
      <c r="N1829" s="205">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75">
      <c r="A1830" s="76" t="str">
        <f>IF(ISBLANK(INDEX('Policy Characteristics'!A:A,MATCH($C1830,'Policy Characteristics'!$C:$C,0))),"",INDEX('Policy Characteristics'!A:A,MATCH($C1830,'Policy Characteristics'!$C:$C,0)))</f>
        <v>Cross-Sector</v>
      </c>
      <c r="B1830" s="200" t="str">
        <f>IF(ISBLANK(INDEX('Policy Characteristics'!B:B,MATCH($C1830,'Policy Characteristics'!$C:$C,0))),"",INDEX('Policy Characteristics'!B:B,MATCH($C1830,'Policy Characteristics'!$C:$C,0)))</f>
        <v>Fuel Taxes or Subsidies</v>
      </c>
      <c r="C1830" s="208" t="str">
        <f t="shared" si="55"/>
        <v>Additional Fuel Tax or Subsidy Rate by Fuel</v>
      </c>
      <c r="D1830" s="78" t="s">
        <v>56</v>
      </c>
      <c r="E1830" s="88" t="s">
        <v>1891</v>
      </c>
      <c r="F1830" s="78" t="s">
        <v>98</v>
      </c>
      <c r="G1830" s="88" t="s">
        <v>1033</v>
      </c>
      <c r="H1830" s="15">
        <v>2424</v>
      </c>
      <c r="I1830" s="201" t="s">
        <v>44</v>
      </c>
      <c r="J1830" s="202"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05">
        <f>IF(ISBLANK(INDEX('Policy Characteristics'!F:F,MATCH($C1830,'Policy Characteristics'!$C:$C,0))),"",INDEX('Policy Characteristics'!F:F,MATCH($C1830,'Policy Characteristics'!$C:$C,0)))</f>
        <v>-0.9</v>
      </c>
      <c r="M1830" s="205">
        <f>IF(ISBLANK(INDEX('Policy Characteristics'!G:G,MATCH($C1830,'Policy Characteristics'!$C:$C,0))),"",INDEX('Policy Characteristics'!G:G,MATCH($C1830,'Policy Characteristics'!$C:$C,0)))</f>
        <v>0.9</v>
      </c>
      <c r="N1830" s="205">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75">
      <c r="A1831" s="76" t="str">
        <f>IF(ISBLANK(INDEX('Policy Characteristics'!A:A,MATCH($C1831,'Policy Characteristics'!$C:$C,0))),"",INDEX('Policy Characteristics'!A:A,MATCH($C1831,'Policy Characteristics'!$C:$C,0)))</f>
        <v>Cross-Sector</v>
      </c>
      <c r="B1831" s="200" t="str">
        <f>IF(ISBLANK(INDEX('Policy Characteristics'!B:B,MATCH($C1831,'Policy Characteristics'!$C:$C,0))),"",INDEX('Policy Characteristics'!B:B,MATCH($C1831,'Policy Characteristics'!$C:$C,0)))</f>
        <v>Fuel Taxes or Subsidies</v>
      </c>
      <c r="C1831" s="208" t="str">
        <f t="shared" si="55"/>
        <v>Additional Fuel Tax or Subsidy Rate by Fuel</v>
      </c>
      <c r="D1831" s="78" t="s">
        <v>716</v>
      </c>
      <c r="E1831" s="88" t="s">
        <v>1891</v>
      </c>
      <c r="F1831" s="78" t="s">
        <v>717</v>
      </c>
      <c r="G1831" s="88" t="s">
        <v>1033</v>
      </c>
      <c r="H1831" s="15">
        <v>2425</v>
      </c>
      <c r="I1831" s="201" t="s">
        <v>44</v>
      </c>
      <c r="J1831" s="202"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05">
        <f>IF(ISBLANK(INDEX('Policy Characteristics'!F:F,MATCH($C1831,'Policy Characteristics'!$C:$C,0))),"",INDEX('Policy Characteristics'!F:F,MATCH($C1831,'Policy Characteristics'!$C:$C,0)))</f>
        <v>-0.9</v>
      </c>
      <c r="M1831" s="205">
        <f>IF(ISBLANK(INDEX('Policy Characteristics'!G:G,MATCH($C1831,'Policy Characteristics'!$C:$C,0))),"",INDEX('Policy Characteristics'!G:G,MATCH($C1831,'Policy Characteristics'!$C:$C,0)))</f>
        <v>0.9</v>
      </c>
      <c r="N1831" s="205">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75">
      <c r="A1832" s="76" t="str">
        <f>IF(ISBLANK(INDEX('Policy Characteristics'!A:A,MATCH($C1832,'Policy Characteristics'!$C:$C,0))),"",INDEX('Policy Characteristics'!A:A,MATCH($C1832,'Policy Characteristics'!$C:$C,0)))</f>
        <v>Cross-Sector</v>
      </c>
      <c r="B1832" s="200" t="str">
        <f>IF(ISBLANK(INDEX('Policy Characteristics'!B:B,MATCH($C1832,'Policy Characteristics'!$C:$C,0))),"",INDEX('Policy Characteristics'!B:B,MATCH($C1832,'Policy Characteristics'!$C:$C,0)))</f>
        <v>Fuel Taxes or Subsidies</v>
      </c>
      <c r="C1832" s="208" t="str">
        <f t="shared" ref="C1832:C1838" si="56">C$1703</f>
        <v>Additional Fuel Tax or Subsidy Rate by Fuel</v>
      </c>
      <c r="D1832" s="78" t="s">
        <v>75</v>
      </c>
      <c r="E1832" s="88" t="s">
        <v>1891</v>
      </c>
      <c r="F1832" s="78" t="s">
        <v>99</v>
      </c>
      <c r="G1832" s="88" t="s">
        <v>1033</v>
      </c>
      <c r="H1832" s="15">
        <v>2426</v>
      </c>
      <c r="I1832" s="201" t="s">
        <v>44</v>
      </c>
      <c r="J1832" s="202"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05">
        <f>IF(ISBLANK(INDEX('Policy Characteristics'!F:F,MATCH($C1832,'Policy Characteristics'!$C:$C,0))),"",INDEX('Policy Characteristics'!F:F,MATCH($C1832,'Policy Characteristics'!$C:$C,0)))</f>
        <v>-0.9</v>
      </c>
      <c r="M1832" s="205">
        <f>IF(ISBLANK(INDEX('Policy Characteristics'!G:G,MATCH($C1832,'Policy Characteristics'!$C:$C,0))),"",INDEX('Policy Characteristics'!G:G,MATCH($C1832,'Policy Characteristics'!$C:$C,0)))</f>
        <v>0.9</v>
      </c>
      <c r="N1832" s="205">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75">
      <c r="A1833" s="76" t="str">
        <f>IF(ISBLANK(INDEX('Policy Characteristics'!A:A,MATCH($C1833,'Policy Characteristics'!$C:$C,0))),"",INDEX('Policy Characteristics'!A:A,MATCH($C1833,'Policy Characteristics'!$C:$C,0)))</f>
        <v>Cross-Sector</v>
      </c>
      <c r="B1833" s="200" t="str">
        <f>IF(ISBLANK(INDEX('Policy Characteristics'!B:B,MATCH($C1833,'Policy Characteristics'!$C:$C,0))),"",INDEX('Policy Characteristics'!B:B,MATCH($C1833,'Policy Characteristics'!$C:$C,0)))</f>
        <v>Fuel Taxes or Subsidies</v>
      </c>
      <c r="C1833" s="208" t="str">
        <f t="shared" si="56"/>
        <v>Additional Fuel Tax or Subsidy Rate by Fuel</v>
      </c>
      <c r="D1833" s="78" t="s">
        <v>440</v>
      </c>
      <c r="E1833" s="88" t="s">
        <v>1891</v>
      </c>
      <c r="F1833" s="78" t="s">
        <v>441</v>
      </c>
      <c r="G1833" s="88" t="s">
        <v>1033</v>
      </c>
      <c r="H1833" s="15">
        <v>2427</v>
      </c>
      <c r="I1833" s="201" t="s">
        <v>44</v>
      </c>
      <c r="J1833" s="202"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05">
        <f>IF(ISBLANK(INDEX('Policy Characteristics'!F:F,MATCH($C1833,'Policy Characteristics'!$C:$C,0))),"",INDEX('Policy Characteristics'!F:F,MATCH($C1833,'Policy Characteristics'!$C:$C,0)))</f>
        <v>-0.9</v>
      </c>
      <c r="M1833" s="205">
        <f>IF(ISBLANK(INDEX('Policy Characteristics'!G:G,MATCH($C1833,'Policy Characteristics'!$C:$C,0))),"",INDEX('Policy Characteristics'!G:G,MATCH($C1833,'Policy Characteristics'!$C:$C,0)))</f>
        <v>0.9</v>
      </c>
      <c r="N1833" s="205">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75">
      <c r="A1834" s="76" t="str">
        <f>IF(ISBLANK(INDEX('Policy Characteristics'!A:A,MATCH($C1834,'Policy Characteristics'!$C:$C,0))),"",INDEX('Policy Characteristics'!A:A,MATCH($C1834,'Policy Characteristics'!$C:$C,0)))</f>
        <v>Cross-Sector</v>
      </c>
      <c r="B1834" s="200" t="str">
        <f>IF(ISBLANK(INDEX('Policy Characteristics'!B:B,MATCH($C1834,'Policy Characteristics'!$C:$C,0))),"",INDEX('Policy Characteristics'!B:B,MATCH($C1834,'Policy Characteristics'!$C:$C,0)))</f>
        <v>Fuel Taxes or Subsidies</v>
      </c>
      <c r="C1834" s="208" t="str">
        <f t="shared" si="56"/>
        <v>Additional Fuel Tax or Subsidy Rate by Fuel</v>
      </c>
      <c r="D1834" s="78" t="s">
        <v>708</v>
      </c>
      <c r="E1834" s="88" t="s">
        <v>1891</v>
      </c>
      <c r="F1834" s="78" t="s">
        <v>712</v>
      </c>
      <c r="G1834" s="88" t="s">
        <v>1033</v>
      </c>
      <c r="H1834" s="15">
        <v>2428</v>
      </c>
      <c r="I1834" s="201" t="s">
        <v>44</v>
      </c>
      <c r="J1834" s="202"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05">
        <f>IF(ISBLANK(INDEX('Policy Characteristics'!F:F,MATCH($C1834,'Policy Characteristics'!$C:$C,0))),"",INDEX('Policy Characteristics'!F:F,MATCH($C1834,'Policy Characteristics'!$C:$C,0)))</f>
        <v>-0.9</v>
      </c>
      <c r="M1834" s="205">
        <f>IF(ISBLANK(INDEX('Policy Characteristics'!G:G,MATCH($C1834,'Policy Characteristics'!$C:$C,0))),"",INDEX('Policy Characteristics'!G:G,MATCH($C1834,'Policy Characteristics'!$C:$C,0)))</f>
        <v>0.9</v>
      </c>
      <c r="N1834" s="205">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75">
      <c r="A1835" s="76" t="str">
        <f>IF(ISBLANK(INDEX('Policy Characteristics'!A:A,MATCH($C1835,'Policy Characteristics'!$C:$C,0))),"",INDEX('Policy Characteristics'!A:A,MATCH($C1835,'Policy Characteristics'!$C:$C,0)))</f>
        <v>Cross-Sector</v>
      </c>
      <c r="B1835" s="200" t="str">
        <f>IF(ISBLANK(INDEX('Policy Characteristics'!B:B,MATCH($C1835,'Policy Characteristics'!$C:$C,0))),"",INDEX('Policy Characteristics'!B:B,MATCH($C1835,'Policy Characteristics'!$C:$C,0)))</f>
        <v>Fuel Taxes or Subsidies</v>
      </c>
      <c r="C1835" s="208" t="str">
        <f t="shared" si="56"/>
        <v>Additional Fuel Tax or Subsidy Rate by Fuel</v>
      </c>
      <c r="D1835" s="78" t="s">
        <v>718</v>
      </c>
      <c r="E1835" s="88" t="s">
        <v>1891</v>
      </c>
      <c r="F1835" s="78" t="s">
        <v>719</v>
      </c>
      <c r="G1835" s="88" t="s">
        <v>1033</v>
      </c>
      <c r="H1835" s="15">
        <v>2429</v>
      </c>
      <c r="I1835" s="201" t="s">
        <v>44</v>
      </c>
      <c r="J1835" s="202"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05">
        <f>IF(ISBLANK(INDEX('Policy Characteristics'!F:F,MATCH($C1835,'Policy Characteristics'!$C:$C,0))),"",INDEX('Policy Characteristics'!F:F,MATCH($C1835,'Policy Characteristics'!$C:$C,0)))</f>
        <v>-0.9</v>
      </c>
      <c r="M1835" s="205">
        <f>IF(ISBLANK(INDEX('Policy Characteristics'!G:G,MATCH($C1835,'Policy Characteristics'!$C:$C,0))),"",INDEX('Policy Characteristics'!G:G,MATCH($C1835,'Policy Characteristics'!$C:$C,0)))</f>
        <v>0.9</v>
      </c>
      <c r="N1835" s="205">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75">
      <c r="A1836" s="76" t="str">
        <f>IF(ISBLANK(INDEX('Policy Characteristics'!A:A,MATCH($C1836,'Policy Characteristics'!$C:$C,0))),"",INDEX('Policy Characteristics'!A:A,MATCH($C1836,'Policy Characteristics'!$C:$C,0)))</f>
        <v>Cross-Sector</v>
      </c>
      <c r="B1836" s="200" t="str">
        <f>IF(ISBLANK(INDEX('Policy Characteristics'!B:B,MATCH($C1836,'Policy Characteristics'!$C:$C,0))),"",INDEX('Policy Characteristics'!B:B,MATCH($C1836,'Policy Characteristics'!$C:$C,0)))</f>
        <v>Fuel Taxes or Subsidies</v>
      </c>
      <c r="C1836" s="208" t="str">
        <f t="shared" si="56"/>
        <v>Additional Fuel Tax or Subsidy Rate by Fuel</v>
      </c>
      <c r="D1836" s="78" t="s">
        <v>709</v>
      </c>
      <c r="E1836" s="88" t="s">
        <v>1891</v>
      </c>
      <c r="F1836" s="78" t="s">
        <v>713</v>
      </c>
      <c r="G1836" s="88" t="s">
        <v>1033</v>
      </c>
      <c r="H1836" s="15">
        <v>2430</v>
      </c>
      <c r="I1836" s="201" t="s">
        <v>44</v>
      </c>
      <c r="J1836" s="202"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05">
        <f>IF(ISBLANK(INDEX('Policy Characteristics'!F:F,MATCH($C1836,'Policy Characteristics'!$C:$C,0))),"",INDEX('Policy Characteristics'!F:F,MATCH($C1836,'Policy Characteristics'!$C:$C,0)))</f>
        <v>-0.9</v>
      </c>
      <c r="M1836" s="205">
        <f>IF(ISBLANK(INDEX('Policy Characteristics'!G:G,MATCH($C1836,'Policy Characteristics'!$C:$C,0))),"",INDEX('Policy Characteristics'!G:G,MATCH($C1836,'Policy Characteristics'!$C:$C,0)))</f>
        <v>0.9</v>
      </c>
      <c r="N1836" s="205">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75">
      <c r="A1837" s="76" t="str">
        <f>IF(ISBLANK(INDEX('Policy Characteristics'!A:A,MATCH($C1837,'Policy Characteristics'!$C:$C,0))),"",INDEX('Policy Characteristics'!A:A,MATCH($C1837,'Policy Characteristics'!$C:$C,0)))</f>
        <v>Cross-Sector</v>
      </c>
      <c r="B1837" s="200" t="str">
        <f>IF(ISBLANK(INDEX('Policy Characteristics'!B:B,MATCH($C1837,'Policy Characteristics'!$C:$C,0))),"",INDEX('Policy Characteristics'!B:B,MATCH($C1837,'Policy Characteristics'!$C:$C,0)))</f>
        <v>Fuel Taxes or Subsidies</v>
      </c>
      <c r="C1837" s="208" t="str">
        <f t="shared" si="56"/>
        <v>Additional Fuel Tax or Subsidy Rate by Fuel</v>
      </c>
      <c r="D1837" s="78" t="s">
        <v>710</v>
      </c>
      <c r="E1837" s="88" t="s">
        <v>1891</v>
      </c>
      <c r="F1837" s="78" t="s">
        <v>714</v>
      </c>
      <c r="G1837" s="88" t="s">
        <v>1033</v>
      </c>
      <c r="H1837" s="15">
        <v>2431</v>
      </c>
      <c r="I1837" s="201" t="s">
        <v>44</v>
      </c>
      <c r="J1837" s="202"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05">
        <f>IF(ISBLANK(INDEX('Policy Characteristics'!F:F,MATCH($C1837,'Policy Characteristics'!$C:$C,0))),"",INDEX('Policy Characteristics'!F:F,MATCH($C1837,'Policy Characteristics'!$C:$C,0)))</f>
        <v>-0.9</v>
      </c>
      <c r="M1837" s="205">
        <f>IF(ISBLANK(INDEX('Policy Characteristics'!G:G,MATCH($C1837,'Policy Characteristics'!$C:$C,0))),"",INDEX('Policy Characteristics'!G:G,MATCH($C1837,'Policy Characteristics'!$C:$C,0)))</f>
        <v>0.9</v>
      </c>
      <c r="N1837" s="205">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75">
      <c r="A1838" s="76" t="str">
        <f>IF(ISBLANK(INDEX('Policy Characteristics'!A:A,MATCH($C1838,'Policy Characteristics'!$C:$C,0))),"",INDEX('Policy Characteristics'!A:A,MATCH($C1838,'Policy Characteristics'!$C:$C,0)))</f>
        <v>Cross-Sector</v>
      </c>
      <c r="B1838" s="200" t="str">
        <f>IF(ISBLANK(INDEX('Policy Characteristics'!B:B,MATCH($C1838,'Policy Characteristics'!$C:$C,0))),"",INDEX('Policy Characteristics'!B:B,MATCH($C1838,'Policy Characteristics'!$C:$C,0)))</f>
        <v>Fuel Taxes or Subsidies</v>
      </c>
      <c r="C1838" s="208" t="str">
        <f t="shared" si="56"/>
        <v>Additional Fuel Tax or Subsidy Rate by Fuel</v>
      </c>
      <c r="D1838" s="78" t="s">
        <v>711</v>
      </c>
      <c r="E1838" s="88" t="s">
        <v>1891</v>
      </c>
      <c r="F1838" s="78" t="s">
        <v>715</v>
      </c>
      <c r="G1838" s="88" t="s">
        <v>1033</v>
      </c>
      <c r="H1838" s="15">
        <v>2432</v>
      </c>
      <c r="I1838" s="201" t="s">
        <v>44</v>
      </c>
      <c r="J1838" s="202"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05">
        <f>IF(ISBLANK(INDEX('Policy Characteristics'!F:F,MATCH($C1838,'Policy Characteristics'!$C:$C,0))),"",INDEX('Policy Characteristics'!F:F,MATCH($C1838,'Policy Characteristics'!$C:$C,0)))</f>
        <v>-0.9</v>
      </c>
      <c r="M1838" s="205">
        <f>IF(ISBLANK(INDEX('Policy Characteristics'!G:G,MATCH($C1838,'Policy Characteristics'!$C:$C,0))),"",INDEX('Policy Characteristics'!G:G,MATCH($C1838,'Policy Characteristics'!$C:$C,0)))</f>
        <v>0.9</v>
      </c>
      <c r="N1838" s="205">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75">
      <c r="A1839" s="76" t="str">
        <f>IF(ISBLANK(INDEX('Policy Characteristics'!A:A,MATCH($C1839,'Policy Characteristics'!$C:$C,0))),"",INDEX('Policy Characteristics'!A:A,MATCH($C1839,'Policy Characteristics'!$C:$C,0)))</f>
        <v>Cross-Sector</v>
      </c>
      <c r="B1839" s="200" t="str">
        <f>IF(ISBLANK(INDEX('Policy Characteristics'!B:B,MATCH($C1839,'Policy Characteristics'!$C:$C,0))),"",INDEX('Policy Characteristics'!B:B,MATCH($C1839,'Policy Characteristics'!$C:$C,0)))</f>
        <v>Non BAU Carbon Tax Vehicle Qualification</v>
      </c>
      <c r="C1839" t="s">
        <v>1851</v>
      </c>
      <c r="H1839" s="15">
        <v>2286</v>
      </c>
      <c r="I1839" s="204" t="s">
        <v>43</v>
      </c>
      <c r="J1839" s="202"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06">
        <f>IF(ISBLANK(INDEX('Policy Characteristics'!F:F,MATCH($C1839,'Policy Characteristics'!$C:$C,0))),"",INDEX('Policy Characteristics'!F:F,MATCH($C1839,'Policy Characteristics'!$C:$C,0)))</f>
        <v>0</v>
      </c>
      <c r="M1839" s="206">
        <f>IF(ISBLANK(INDEX('Policy Characteristics'!G:G,MATCH($C1839,'Policy Characteristics'!$C:$C,0))),"",INDEX('Policy Characteristics'!G:G,MATCH($C1839,'Policy Characteristics'!$C:$C,0)))</f>
        <v>1</v>
      </c>
      <c r="N1839" s="206">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75">
      <c r="A1840" s="76" t="str">
        <f>IF(ISBLANK(INDEX('Policy Characteristics'!A:A,MATCH($C1840,'Policy Characteristics'!$C:$C,0))),"",INDEX('Policy Characteristics'!A:A,MATCH($C1840,'Policy Characteristics'!$C:$C,0)))</f>
        <v>Cross-Sector</v>
      </c>
      <c r="B1840" s="200" t="str">
        <f>IF(ISBLANK(INDEX('Policy Characteristics'!B:B,MATCH($C1840,'Policy Characteristics'!$C:$C,0))),"",INDEX('Policy Characteristics'!B:B,MATCH($C1840,'Policy Characteristics'!$C:$C,0)))</f>
        <v>Non BAU Carbon Tax Industry Qualification</v>
      </c>
      <c r="C1840" t="s">
        <v>1852</v>
      </c>
      <c r="H1840" s="15">
        <v>2287</v>
      </c>
      <c r="I1840" s="204" t="s">
        <v>43</v>
      </c>
      <c r="J1840" s="202"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06">
        <f>IF(ISBLANK(INDEX('Policy Characteristics'!F:F,MATCH($C1840,'Policy Characteristics'!$C:$C,0))),"",INDEX('Policy Characteristics'!F:F,MATCH($C1840,'Policy Characteristics'!$C:$C,0)))</f>
        <v>0</v>
      </c>
      <c r="M1840" s="206">
        <f>IF(ISBLANK(INDEX('Policy Characteristics'!G:G,MATCH($C1840,'Policy Characteristics'!$C:$C,0))),"",INDEX('Policy Characteristics'!G:G,MATCH($C1840,'Policy Characteristics'!$C:$C,0)))</f>
        <v>1</v>
      </c>
      <c r="N1840" s="206">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75">
      <c r="A1841" s="76" t="str">
        <f>IF(ISBLANK(INDEX('Policy Characteristics'!A:A,MATCH($C1841,'Policy Characteristics'!$C:$C,0))),"",INDEX('Policy Characteristics'!A:A,MATCH($C1841,'Policy Characteristics'!$C:$C,0)))</f>
        <v>Cross-Sector</v>
      </c>
      <c r="B1841" s="200" t="str">
        <f>IF(ISBLANK(INDEX('Policy Characteristics'!B:B,MATCH($C1841,'Policy Characteristics'!$C:$C,0))),"",INDEX('Policy Characteristics'!B:B,MATCH($C1841,'Policy Characteristics'!$C:$C,0)))</f>
        <v>Non BAU CBAM Industry Qualification</v>
      </c>
      <c r="C1841" t="s">
        <v>1853</v>
      </c>
      <c r="H1841" s="15">
        <v>2288</v>
      </c>
      <c r="I1841" s="204" t="s">
        <v>43</v>
      </c>
      <c r="J1841" s="202"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06">
        <f>IF(ISBLANK(INDEX('Policy Characteristics'!F:F,MATCH($C1841,'Policy Characteristics'!$C:$C,0))),"",INDEX('Policy Characteristics'!F:F,MATCH($C1841,'Policy Characteristics'!$C:$C,0)))</f>
        <v>0</v>
      </c>
      <c r="M1841" s="206">
        <f>IF(ISBLANK(INDEX('Policy Characteristics'!G:G,MATCH($C1841,'Policy Characteristics'!$C:$C,0))),"",INDEX('Policy Characteristics'!G:G,MATCH($C1841,'Policy Characteristics'!$C:$C,0)))</f>
        <v>1</v>
      </c>
      <c r="N1841" s="206">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75">
      <c r="A1842" s="76" t="str">
        <f>IF(ISBLANK(INDEX('Policy Characteristics'!A:A,MATCH($C1842,'Policy Characteristics'!$C:$C,0))),"",INDEX('Policy Characteristics'!A:A,MATCH($C1842,'Policy Characteristics'!$C:$C,0)))</f>
        <v>Research and Development</v>
      </c>
      <c r="B1842" s="200"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13" t="s">
        <v>43</v>
      </c>
      <c r="J1842" s="202"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05">
        <f>IF(ISBLANK(INDEX('Policy Characteristics'!F:F,MATCH($C1842,'Policy Characteristics'!$C:$C,0))),"",INDEX('Policy Characteristics'!F:F,MATCH($C1842,'Policy Characteristics'!$C:$C,0)))</f>
        <v>0</v>
      </c>
      <c r="M1842" s="205">
        <f>IF(ISBLANK(INDEX('Policy Characteristics'!G:G,MATCH($C1842,'Policy Characteristics'!$C:$C,0))),"",INDEX('Policy Characteristics'!G:G,MATCH($C1842,'Policy Characteristics'!$C:$C,0)))</f>
        <v>0.4</v>
      </c>
      <c r="N1842" s="205">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75">
      <c r="A1843" s="76" t="str">
        <f>IF(ISBLANK(INDEX('Policy Characteristics'!A:A,MATCH($C1843,'Policy Characteristics'!$C:$C,0))),"",INDEX('Policy Characteristics'!A:A,MATCH($C1843,'Policy Characteristics'!$C:$C,0)))</f>
        <v>Research and Development</v>
      </c>
      <c r="B1843" s="200"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13" t="s">
        <v>43</v>
      </c>
      <c r="J1843" s="202"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05">
        <f>IF(ISBLANK(INDEX('Policy Characteristics'!F:F,MATCH($C1843,'Policy Characteristics'!$C:$C,0))),"",INDEX('Policy Characteristics'!F:F,MATCH($C1843,'Policy Characteristics'!$C:$C,0)))</f>
        <v>0</v>
      </c>
      <c r="M1843" s="205">
        <f>IF(ISBLANK(INDEX('Policy Characteristics'!G:G,MATCH($C1843,'Policy Characteristics'!$C:$C,0))),"",INDEX('Policy Characteristics'!G:G,MATCH($C1843,'Policy Characteristics'!$C:$C,0)))</f>
        <v>0.4</v>
      </c>
      <c r="N1843" s="205">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75">
      <c r="A1844" s="76" t="str">
        <f>IF(ISBLANK(INDEX('Policy Characteristics'!A:A,MATCH($C1844,'Policy Characteristics'!$C:$C,0))),"",INDEX('Policy Characteristics'!A:A,MATCH($C1844,'Policy Characteristics'!$C:$C,0)))</f>
        <v>Research and Development</v>
      </c>
      <c r="B1844" s="200"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13" t="s">
        <v>43</v>
      </c>
      <c r="J1844" s="202"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05">
        <f>IF(ISBLANK(INDEX('Policy Characteristics'!F:F,MATCH($C1844,'Policy Characteristics'!$C:$C,0))),"",INDEX('Policy Characteristics'!F:F,MATCH($C1844,'Policy Characteristics'!$C:$C,0)))</f>
        <v>0</v>
      </c>
      <c r="M1844" s="205">
        <f>IF(ISBLANK(INDEX('Policy Characteristics'!G:G,MATCH($C1844,'Policy Characteristics'!$C:$C,0))),"",INDEX('Policy Characteristics'!G:G,MATCH($C1844,'Policy Characteristics'!$C:$C,0)))</f>
        <v>0.4</v>
      </c>
      <c r="N1844" s="205">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75">
      <c r="A1845" s="76" t="str">
        <f>IF(ISBLANK(INDEX('Policy Characteristics'!A:A,MATCH($C1845,'Policy Characteristics'!$C:$C,0))),"",INDEX('Policy Characteristics'!A:A,MATCH($C1845,'Policy Characteristics'!$C:$C,0)))</f>
        <v>Research and Development</v>
      </c>
      <c r="B1845" s="200"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13" t="s">
        <v>43</v>
      </c>
      <c r="J1845" s="202"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05">
        <f>IF(ISBLANK(INDEX('Policy Characteristics'!F:F,MATCH($C1845,'Policy Characteristics'!$C:$C,0))),"",INDEX('Policy Characteristics'!F:F,MATCH($C1845,'Policy Characteristics'!$C:$C,0)))</f>
        <v>0</v>
      </c>
      <c r="M1845" s="205">
        <f>IF(ISBLANK(INDEX('Policy Characteristics'!G:G,MATCH($C1845,'Policy Characteristics'!$C:$C,0))),"",INDEX('Policy Characteristics'!G:G,MATCH($C1845,'Policy Characteristics'!$C:$C,0)))</f>
        <v>0.4</v>
      </c>
      <c r="N1845" s="205">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75">
      <c r="A1846" s="76" t="str">
        <f>IF(ISBLANK(INDEX('Policy Characteristics'!A:A,MATCH($C1846,'Policy Characteristics'!$C:$C,0))),"",INDEX('Policy Characteristics'!A:A,MATCH($C1846,'Policy Characteristics'!$C:$C,0)))</f>
        <v>Research and Development</v>
      </c>
      <c r="B1846" s="200"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13" t="s">
        <v>43</v>
      </c>
      <c r="J1846" s="202"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05">
        <f>IF(ISBLANK(INDEX('Policy Characteristics'!F:F,MATCH($C1846,'Policy Characteristics'!$C:$C,0))),"",INDEX('Policy Characteristics'!F:F,MATCH($C1846,'Policy Characteristics'!$C:$C,0)))</f>
        <v>0</v>
      </c>
      <c r="M1846" s="205">
        <f>IF(ISBLANK(INDEX('Policy Characteristics'!G:G,MATCH($C1846,'Policy Characteristics'!$C:$C,0))),"",INDEX('Policy Characteristics'!G:G,MATCH($C1846,'Policy Characteristics'!$C:$C,0)))</f>
        <v>0.4</v>
      </c>
      <c r="N1846" s="205">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75">
      <c r="A1847" s="76" t="str">
        <f>IF(ISBLANK(INDEX('Policy Characteristics'!A:A,MATCH($C1847,'Policy Characteristics'!$C:$C,0))),"",INDEX('Policy Characteristics'!A:A,MATCH($C1847,'Policy Characteristics'!$C:$C,0)))</f>
        <v>Research and Development</v>
      </c>
      <c r="B1847" s="200"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13" t="s">
        <v>43</v>
      </c>
      <c r="J1847" s="202"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05">
        <f>IF(ISBLANK(INDEX('Policy Characteristics'!F:F,MATCH($C1847,'Policy Characteristics'!$C:$C,0))),"",INDEX('Policy Characteristics'!F:F,MATCH($C1847,'Policy Characteristics'!$C:$C,0)))</f>
        <v>0</v>
      </c>
      <c r="M1847" s="205">
        <f>IF(ISBLANK(INDEX('Policy Characteristics'!G:G,MATCH($C1847,'Policy Characteristics'!$C:$C,0))),"",INDEX('Policy Characteristics'!G:G,MATCH($C1847,'Policy Characteristics'!$C:$C,0)))</f>
        <v>0.4</v>
      </c>
      <c r="N1847" s="205">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75">
      <c r="A1848" s="76" t="str">
        <f>IF(ISBLANK(INDEX('Policy Characteristics'!A:A,MATCH($C1848,'Policy Characteristics'!$C:$C,0))),"",INDEX('Policy Characteristics'!A:A,MATCH($C1848,'Policy Characteristics'!$C:$C,0)))</f>
        <v>Research and Development</v>
      </c>
      <c r="B1848" s="200"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13" t="s">
        <v>43</v>
      </c>
      <c r="J1848" s="202"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05">
        <f>IF(ISBLANK(INDEX('Policy Characteristics'!F:F,MATCH($C1848,'Policy Characteristics'!$C:$C,0))),"",INDEX('Policy Characteristics'!F:F,MATCH($C1848,'Policy Characteristics'!$C:$C,0)))</f>
        <v>0</v>
      </c>
      <c r="M1848" s="205">
        <f>IF(ISBLANK(INDEX('Policy Characteristics'!G:G,MATCH($C1848,'Policy Characteristics'!$C:$C,0))),"",INDEX('Policy Characteristics'!G:G,MATCH($C1848,'Policy Characteristics'!$C:$C,0)))</f>
        <v>0.4</v>
      </c>
      <c r="N1848" s="205">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75">
      <c r="A1849" s="76" t="str">
        <f>IF(ISBLANK(INDEX('Policy Characteristics'!A:A,MATCH($C1849,'Policy Characteristics'!$C:$C,0))),"",INDEX('Policy Characteristics'!A:A,MATCH($C1849,'Policy Characteristics'!$C:$C,0)))</f>
        <v>Research and Development</v>
      </c>
      <c r="B1849" s="200"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13" t="s">
        <v>43</v>
      </c>
      <c r="J1849" s="202"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05">
        <f>IF(ISBLANK(INDEX('Policy Characteristics'!F:F,MATCH($C1849,'Policy Characteristics'!$C:$C,0))),"",INDEX('Policy Characteristics'!F:F,MATCH($C1849,'Policy Characteristics'!$C:$C,0)))</f>
        <v>0</v>
      </c>
      <c r="M1849" s="205">
        <f>IF(ISBLANK(INDEX('Policy Characteristics'!G:G,MATCH($C1849,'Policy Characteristics'!$C:$C,0))),"",INDEX('Policy Characteristics'!G:G,MATCH($C1849,'Policy Characteristics'!$C:$C,0)))</f>
        <v>0.4</v>
      </c>
      <c r="N1849" s="205">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75">
      <c r="A1850" s="76" t="str">
        <f>IF(ISBLANK(INDEX('Policy Characteristics'!A:A,MATCH($C1850,'Policy Characteristics'!$C:$C,0))),"",INDEX('Policy Characteristics'!A:A,MATCH($C1850,'Policy Characteristics'!$C:$C,0)))</f>
        <v>Research and Development</v>
      </c>
      <c r="B1850" s="200"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1656</v>
      </c>
      <c r="E1850" s="88"/>
      <c r="F1850" s="78" t="s">
        <v>1668</v>
      </c>
      <c r="G1850" s="88"/>
      <c r="H1850" s="15">
        <v>93</v>
      </c>
      <c r="I1850" s="213" t="s">
        <v>43</v>
      </c>
      <c r="J1850" s="202"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05">
        <f>IF(ISBLANK(INDEX('Policy Characteristics'!F:F,MATCH($C1850,'Policy Characteristics'!$C:$C,0))),"",INDEX('Policy Characteristics'!F:F,MATCH($C1850,'Policy Characteristics'!$C:$C,0)))</f>
        <v>0</v>
      </c>
      <c r="M1850" s="205">
        <f>IF(ISBLANK(INDEX('Policy Characteristics'!G:G,MATCH($C1850,'Policy Characteristics'!$C:$C,0))),"",INDEX('Policy Characteristics'!G:G,MATCH($C1850,'Policy Characteristics'!$C:$C,0)))</f>
        <v>0.4</v>
      </c>
      <c r="N1850" s="205">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75">
      <c r="A1851" s="76" t="str">
        <f>IF(ISBLANK(INDEX('Policy Characteristics'!A:A,MATCH($C1851,'Policy Characteristics'!$C:$C,0))),"",INDEX('Policy Characteristics'!A:A,MATCH($C1851,'Policy Characteristics'!$C:$C,0)))</f>
        <v>Research and Development</v>
      </c>
      <c r="B1851" s="200" t="str">
        <f>IF(ISBLANK(INDEX('Policy Characteristics'!B:B,MATCH($C1851,'Policy Characteristics'!$C:$C,0))),"",INDEX('Policy Characteristics'!B:B,MATCH($C1851,'Policy Characteristics'!$C:$C,0)))</f>
        <v>Capital Cost Reduction</v>
      </c>
      <c r="C1851" s="76" t="str">
        <f t="shared" si="58"/>
        <v>RnD Electricity Capital Cost Perc Reduction</v>
      </c>
      <c r="D1851" s="78" t="s">
        <v>1657</v>
      </c>
      <c r="E1851" s="88"/>
      <c r="F1851" s="78" t="s">
        <v>1669</v>
      </c>
      <c r="G1851" s="88"/>
      <c r="H1851" s="15">
        <v>1810</v>
      </c>
      <c r="I1851" s="213" t="s">
        <v>43</v>
      </c>
      <c r="J1851" s="202"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05">
        <f>IF(ISBLANK(INDEX('Policy Characteristics'!F:F,MATCH($C1851,'Policy Characteristics'!$C:$C,0))),"",INDEX('Policy Characteristics'!F:F,MATCH($C1851,'Policy Characteristics'!$C:$C,0)))</f>
        <v>0</v>
      </c>
      <c r="M1851" s="205">
        <f>IF(ISBLANK(INDEX('Policy Characteristics'!G:G,MATCH($C1851,'Policy Characteristics'!$C:$C,0))),"",INDEX('Policy Characteristics'!G:G,MATCH($C1851,'Policy Characteristics'!$C:$C,0)))</f>
        <v>0.4</v>
      </c>
      <c r="N1851" s="205">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75">
      <c r="A1852" s="76" t="str">
        <f>IF(ISBLANK(INDEX('Policy Characteristics'!A:A,MATCH($C1852,'Policy Characteristics'!$C:$C,0))),"",INDEX('Policy Characteristics'!A:A,MATCH($C1852,'Policy Characteristics'!$C:$C,0)))</f>
        <v>Research and Development</v>
      </c>
      <c r="B1852" s="200"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1670</v>
      </c>
      <c r="G1852" s="88"/>
      <c r="H1852" s="15">
        <v>94</v>
      </c>
      <c r="I1852" s="213" t="s">
        <v>43</v>
      </c>
      <c r="J1852" s="202"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05">
        <f>IF(ISBLANK(INDEX('Policy Characteristics'!F:F,MATCH($C1852,'Policy Characteristics'!$C:$C,0))),"",INDEX('Policy Characteristics'!F:F,MATCH($C1852,'Policy Characteristics'!$C:$C,0)))</f>
        <v>0</v>
      </c>
      <c r="M1852" s="205">
        <f>IF(ISBLANK(INDEX('Policy Characteristics'!G:G,MATCH($C1852,'Policy Characteristics'!$C:$C,0))),"",INDEX('Policy Characteristics'!G:G,MATCH($C1852,'Policy Characteristics'!$C:$C,0)))</f>
        <v>0.4</v>
      </c>
      <c r="N1852" s="205">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75">
      <c r="A1853" s="76" t="str">
        <f>IF(ISBLANK(INDEX('Policy Characteristics'!A:A,MATCH($C1853,'Policy Characteristics'!$C:$C,0))),"",INDEX('Policy Characteristics'!A:A,MATCH($C1853,'Policy Characteristics'!$C:$C,0)))</f>
        <v>Research and Development</v>
      </c>
      <c r="B1853" s="200"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13" t="s">
        <v>43</v>
      </c>
      <c r="J1853" s="202"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05">
        <f>IF(ISBLANK(INDEX('Policy Characteristics'!F:F,MATCH($C1853,'Policy Characteristics'!$C:$C,0))),"",INDEX('Policy Characteristics'!F:F,MATCH($C1853,'Policy Characteristics'!$C:$C,0)))</f>
        <v>0</v>
      </c>
      <c r="M1853" s="205">
        <f>IF(ISBLANK(INDEX('Policy Characteristics'!G:G,MATCH($C1853,'Policy Characteristics'!$C:$C,0))),"",INDEX('Policy Characteristics'!G:G,MATCH($C1853,'Policy Characteristics'!$C:$C,0)))</f>
        <v>0.4</v>
      </c>
      <c r="N1853" s="205">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75">
      <c r="A1854" s="76" t="str">
        <f>IF(ISBLANK(INDEX('Policy Characteristics'!A:A,MATCH($C1854,'Policy Characteristics'!$C:$C,0))),"",INDEX('Policy Characteristics'!A:A,MATCH($C1854,'Policy Characteristics'!$C:$C,0)))</f>
        <v>Research and Development</v>
      </c>
      <c r="B1854" s="200"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13" t="s">
        <v>43</v>
      </c>
      <c r="J1854" s="202"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05">
        <f>IF(ISBLANK(INDEX('Policy Characteristics'!F:F,MATCH($C1854,'Policy Characteristics'!$C:$C,0))),"",INDEX('Policy Characteristics'!F:F,MATCH($C1854,'Policy Characteristics'!$C:$C,0)))</f>
        <v>0</v>
      </c>
      <c r="M1854" s="205">
        <f>IF(ISBLANK(INDEX('Policy Characteristics'!G:G,MATCH($C1854,'Policy Characteristics'!$C:$C,0))),"",INDEX('Policy Characteristics'!G:G,MATCH($C1854,'Policy Characteristics'!$C:$C,0)))</f>
        <v>0.4</v>
      </c>
      <c r="N1854" s="205">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75">
      <c r="A1855" s="76" t="str">
        <f>IF(ISBLANK(INDEX('Policy Characteristics'!A:A,MATCH($C1855,'Policy Characteristics'!$C:$C,0))),"",INDEX('Policy Characteristics'!A:A,MATCH($C1855,'Policy Characteristics'!$C:$C,0)))</f>
        <v>Research and Development</v>
      </c>
      <c r="B1855" s="200"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13" t="s">
        <v>43</v>
      </c>
      <c r="J1855" s="202"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05">
        <f>IF(ISBLANK(INDEX('Policy Characteristics'!F:F,MATCH($C1855,'Policy Characteristics'!$C:$C,0))),"",INDEX('Policy Characteristics'!F:F,MATCH($C1855,'Policy Characteristics'!$C:$C,0)))</f>
        <v>0</v>
      </c>
      <c r="M1855" s="205">
        <f>IF(ISBLANK(INDEX('Policy Characteristics'!G:G,MATCH($C1855,'Policy Characteristics'!$C:$C,0))),"",INDEX('Policy Characteristics'!G:G,MATCH($C1855,'Policy Characteristics'!$C:$C,0)))</f>
        <v>0.4</v>
      </c>
      <c r="N1855" s="205">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75">
      <c r="A1856" s="76" t="str">
        <f>IF(ISBLANK(INDEX('Policy Characteristics'!A:A,MATCH($C1856,'Policy Characteristics'!$C:$C,0))),"",INDEX('Policy Characteristics'!A:A,MATCH($C1856,'Policy Characteristics'!$C:$C,0)))</f>
        <v>Research and Development</v>
      </c>
      <c r="B1856" s="200"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13" t="s">
        <v>43</v>
      </c>
      <c r="J1856" s="202"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05">
        <f>IF(ISBLANK(INDEX('Policy Characteristics'!F:F,MATCH($C1856,'Policy Characteristics'!$C:$C,0))),"",INDEX('Policy Characteristics'!F:F,MATCH($C1856,'Policy Characteristics'!$C:$C,0)))</f>
        <v>0</v>
      </c>
      <c r="M1856" s="205">
        <f>IF(ISBLANK(INDEX('Policy Characteristics'!G:G,MATCH($C1856,'Policy Characteristics'!$C:$C,0))),"",INDEX('Policy Characteristics'!G:G,MATCH($C1856,'Policy Characteristics'!$C:$C,0)))</f>
        <v>0.4</v>
      </c>
      <c r="N1856" s="205">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75">
      <c r="A1857" s="76" t="str">
        <f>IF(ISBLANK(INDEX('Policy Characteristics'!A:A,MATCH($C1857,'Policy Characteristics'!$C:$C,0))),"",INDEX('Policy Characteristics'!A:A,MATCH($C1857,'Policy Characteristics'!$C:$C,0)))</f>
        <v>Research and Development</v>
      </c>
      <c r="B1857" s="200"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13" t="s">
        <v>43</v>
      </c>
      <c r="J1857" s="202"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05">
        <f>IF(ISBLANK(INDEX('Policy Characteristics'!F:F,MATCH($C1857,'Policy Characteristics'!$C:$C,0))),"",INDEX('Policy Characteristics'!F:F,MATCH($C1857,'Policy Characteristics'!$C:$C,0)))</f>
        <v>0</v>
      </c>
      <c r="M1857" s="205">
        <f>IF(ISBLANK(INDEX('Policy Characteristics'!G:G,MATCH($C1857,'Policy Characteristics'!$C:$C,0))),"",INDEX('Policy Characteristics'!G:G,MATCH($C1857,'Policy Characteristics'!$C:$C,0)))</f>
        <v>0.4</v>
      </c>
      <c r="N1857" s="205">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75">
      <c r="A1858" s="76" t="str">
        <f>IF(ISBLANK(INDEX('Policy Characteristics'!A:A,MATCH($C1858,'Policy Characteristics'!$C:$C,0))),"",INDEX('Policy Characteristics'!A:A,MATCH($C1858,'Policy Characteristics'!$C:$C,0)))</f>
        <v>Research and Development</v>
      </c>
      <c r="B1858" s="200"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1671</v>
      </c>
      <c r="G1858" s="88"/>
      <c r="H1858" s="15">
        <v>192</v>
      </c>
      <c r="I1858" s="213" t="s">
        <v>43</v>
      </c>
      <c r="J1858" s="202"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05">
        <f>IF(ISBLANK(INDEX('Policy Characteristics'!F:F,MATCH($C1858,'Policy Characteristics'!$C:$C,0))),"",INDEX('Policy Characteristics'!F:F,MATCH($C1858,'Policy Characteristics'!$C:$C,0)))</f>
        <v>0</v>
      </c>
      <c r="M1858" s="205">
        <f>IF(ISBLANK(INDEX('Policy Characteristics'!G:G,MATCH($C1858,'Policy Characteristics'!$C:$C,0))),"",INDEX('Policy Characteristics'!G:G,MATCH($C1858,'Policy Characteristics'!$C:$C,0)))</f>
        <v>0.4</v>
      </c>
      <c r="N1858" s="205">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75">
      <c r="A1859" s="76" t="str">
        <f>IF(ISBLANK(INDEX('Policy Characteristics'!A:A,MATCH($C1859,'Policy Characteristics'!$C:$C,0))),"",INDEX('Policy Characteristics'!A:A,MATCH($C1859,'Policy Characteristics'!$C:$C,0)))</f>
        <v>Research and Development</v>
      </c>
      <c r="B1859" s="200"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1672</v>
      </c>
      <c r="G1859" s="88"/>
      <c r="H1859" s="15">
        <v>180</v>
      </c>
      <c r="I1859" s="213" t="s">
        <v>43</v>
      </c>
      <c r="J1859" s="202"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05">
        <f>IF(ISBLANK(INDEX('Policy Characteristics'!F:F,MATCH($C1859,'Policy Characteristics'!$C:$C,0))),"",INDEX('Policy Characteristics'!F:F,MATCH($C1859,'Policy Characteristics'!$C:$C,0)))</f>
        <v>0</v>
      </c>
      <c r="M1859" s="205">
        <f>IF(ISBLANK(INDEX('Policy Characteristics'!G:G,MATCH($C1859,'Policy Characteristics'!$C:$C,0))),"",INDEX('Policy Characteristics'!G:G,MATCH($C1859,'Policy Characteristics'!$C:$C,0)))</f>
        <v>0.4</v>
      </c>
      <c r="N1859" s="205">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75">
      <c r="A1860" s="76" t="str">
        <f>IF(ISBLANK(INDEX('Policy Characteristics'!A:A,MATCH($C1860,'Policy Characteristics'!$C:$C,0))),"",INDEX('Policy Characteristics'!A:A,MATCH($C1860,'Policy Characteristics'!$C:$C,0)))</f>
        <v>Research and Development</v>
      </c>
      <c r="B1860" s="200"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13" t="s">
        <v>43</v>
      </c>
      <c r="J1860" s="202"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05">
        <f>IF(ISBLANK(INDEX('Policy Characteristics'!F:F,MATCH($C1860,'Policy Characteristics'!$C:$C,0))),"",INDEX('Policy Characteristics'!F:F,MATCH($C1860,'Policy Characteristics'!$C:$C,0)))</f>
        <v>0</v>
      </c>
      <c r="M1860" s="205">
        <f>IF(ISBLANK(INDEX('Policy Characteristics'!G:G,MATCH($C1860,'Policy Characteristics'!$C:$C,0))),"",INDEX('Policy Characteristics'!G:G,MATCH($C1860,'Policy Characteristics'!$C:$C,0)))</f>
        <v>0.4</v>
      </c>
      <c r="N1860" s="205">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75">
      <c r="A1861" s="76" t="str">
        <f>IF(ISBLANK(INDEX('Policy Characteristics'!A:A,MATCH($C1861,'Policy Characteristics'!$C:$C,0))),"",INDEX('Policy Characteristics'!A:A,MATCH($C1861,'Policy Characteristics'!$C:$C,0)))</f>
        <v>Research and Development</v>
      </c>
      <c r="B1861" s="200"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13" t="s">
        <v>43</v>
      </c>
      <c r="J1861" s="202"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05">
        <f>IF(ISBLANK(INDEX('Policy Characteristics'!F:F,MATCH($C1861,'Policy Characteristics'!$C:$C,0))),"",INDEX('Policy Characteristics'!F:F,MATCH($C1861,'Policy Characteristics'!$C:$C,0)))</f>
        <v>0</v>
      </c>
      <c r="M1861" s="205">
        <f>IF(ISBLANK(INDEX('Policy Characteristics'!G:G,MATCH($C1861,'Policy Characteristics'!$C:$C,0))),"",INDEX('Policy Characteristics'!G:G,MATCH($C1861,'Policy Characteristics'!$C:$C,0)))</f>
        <v>0.4</v>
      </c>
      <c r="N1861" s="205">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75">
      <c r="A1862" s="76" t="str">
        <f>IF(ISBLANK(INDEX('Policy Characteristics'!A:A,MATCH($C1862,'Policy Characteristics'!$C:$C,0))),"",INDEX('Policy Characteristics'!A:A,MATCH($C1862,'Policy Characteristics'!$C:$C,0)))</f>
        <v>Research and Development</v>
      </c>
      <c r="B1862" s="200"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13" t="s">
        <v>43</v>
      </c>
      <c r="J1862" s="202"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05">
        <f>IF(ISBLANK(INDEX('Policy Characteristics'!F:F,MATCH($C1862,'Policy Characteristics'!$C:$C,0))),"",INDEX('Policy Characteristics'!F:F,MATCH($C1862,'Policy Characteristics'!$C:$C,0)))</f>
        <v>0</v>
      </c>
      <c r="M1862" s="205">
        <f>IF(ISBLANK(INDEX('Policy Characteristics'!G:G,MATCH($C1862,'Policy Characteristics'!$C:$C,0))),"",INDEX('Policy Characteristics'!G:G,MATCH($C1862,'Policy Characteristics'!$C:$C,0)))</f>
        <v>0.4</v>
      </c>
      <c r="N1862" s="205">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75">
      <c r="A1863" s="76" t="str">
        <f>IF(ISBLANK(INDEX('Policy Characteristics'!A:A,MATCH($C1863,'Policy Characteristics'!$C:$C,0))),"",INDEX('Policy Characteristics'!A:A,MATCH($C1863,'Policy Characteristics'!$C:$C,0)))</f>
        <v>Research and Development</v>
      </c>
      <c r="B1863" s="200"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1673</v>
      </c>
      <c r="G1863" s="88"/>
      <c r="H1863" s="15">
        <v>1813</v>
      </c>
      <c r="I1863" s="213" t="s">
        <v>44</v>
      </c>
      <c r="J1863" s="202"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05">
        <f>IF(ISBLANK(INDEX('Policy Characteristics'!F:F,MATCH($C1863,'Policy Characteristics'!$C:$C,0))),"",INDEX('Policy Characteristics'!F:F,MATCH($C1863,'Policy Characteristics'!$C:$C,0)))</f>
        <v>0</v>
      </c>
      <c r="M1863" s="205">
        <f>IF(ISBLANK(INDEX('Policy Characteristics'!G:G,MATCH($C1863,'Policy Characteristics'!$C:$C,0))),"",INDEX('Policy Characteristics'!G:G,MATCH($C1863,'Policy Characteristics'!$C:$C,0)))</f>
        <v>0.4</v>
      </c>
      <c r="N1863" s="205">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75">
      <c r="A1864" s="76" t="str">
        <f>IF(ISBLANK(INDEX('Policy Characteristics'!A:A,MATCH($C1864,'Policy Characteristics'!$C:$C,0))),"",INDEX('Policy Characteristics'!A:A,MATCH($C1864,'Policy Characteristics'!$C:$C,0)))</f>
        <v>Research and Development</v>
      </c>
      <c r="B1864" s="200"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1674</v>
      </c>
      <c r="G1864" s="88"/>
      <c r="H1864" s="15">
        <v>1814</v>
      </c>
      <c r="I1864" s="213" t="s">
        <v>44</v>
      </c>
      <c r="J1864" s="202"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05">
        <f>IF(ISBLANK(INDEX('Policy Characteristics'!F:F,MATCH($C1864,'Policy Characteristics'!$C:$C,0))),"",INDEX('Policy Characteristics'!F:F,MATCH($C1864,'Policy Characteristics'!$C:$C,0)))</f>
        <v>0</v>
      </c>
      <c r="M1864" s="205">
        <f>IF(ISBLANK(INDEX('Policy Characteristics'!G:G,MATCH($C1864,'Policy Characteristics'!$C:$C,0))),"",INDEX('Policy Characteristics'!G:G,MATCH($C1864,'Policy Characteristics'!$C:$C,0)))</f>
        <v>0.4</v>
      </c>
      <c r="N1864" s="205">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75">
      <c r="A1865" s="76" t="str">
        <f>IF(ISBLANK(INDEX('Policy Characteristics'!A:A,MATCH($C1865,'Policy Characteristics'!$C:$C,0))),"",INDEX('Policy Characteristics'!A:A,MATCH($C1865,'Policy Characteristics'!$C:$C,0)))</f>
        <v>Research and Development</v>
      </c>
      <c r="B1865" s="200"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1675</v>
      </c>
      <c r="G1865" s="88"/>
      <c r="H1865" s="15">
        <v>1815</v>
      </c>
      <c r="I1865" s="213" t="s">
        <v>43</v>
      </c>
      <c r="J1865" s="202"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05">
        <f>IF(ISBLANK(INDEX('Policy Characteristics'!F:F,MATCH($C1865,'Policy Characteristics'!$C:$C,0))),"",INDEX('Policy Characteristics'!F:F,MATCH($C1865,'Policy Characteristics'!$C:$C,0)))</f>
        <v>0</v>
      </c>
      <c r="M1865" s="205">
        <f>IF(ISBLANK(INDEX('Policy Characteristics'!G:G,MATCH($C1865,'Policy Characteristics'!$C:$C,0))),"",INDEX('Policy Characteristics'!G:G,MATCH($C1865,'Policy Characteristics'!$C:$C,0)))</f>
        <v>0.4</v>
      </c>
      <c r="N1865" s="205">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75">
      <c r="A1866" s="76" t="str">
        <f>IF(ISBLANK(INDEX('Policy Characteristics'!A:A,MATCH($C1866,'Policy Characteristics'!$C:$C,0))),"",INDEX('Policy Characteristics'!A:A,MATCH($C1866,'Policy Characteristics'!$C:$C,0)))</f>
        <v>Research and Development</v>
      </c>
      <c r="B1866" s="200" t="str">
        <f>IF(ISBLANK(INDEX('Policy Characteristics'!B:B,MATCH($C1866,'Policy Characteristics'!$C:$C,0))),"",INDEX('Policy Characteristics'!B:B,MATCH($C1866,'Policy Characteristics'!$C:$C,0)))</f>
        <v>Capital Cost Reduction</v>
      </c>
      <c r="C1866" s="76" t="str">
        <f t="shared" si="58"/>
        <v>RnD Electricity Capital Cost Perc Reduction</v>
      </c>
      <c r="D1866" s="78" t="s">
        <v>1655</v>
      </c>
      <c r="E1866" s="88"/>
      <c r="F1866" s="78" t="s">
        <v>1676</v>
      </c>
      <c r="G1866" s="88"/>
      <c r="H1866" s="15">
        <v>1816</v>
      </c>
      <c r="I1866" s="213" t="s">
        <v>43</v>
      </c>
      <c r="J1866" s="202"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05">
        <f>IF(ISBLANK(INDEX('Policy Characteristics'!F:F,MATCH($C1866,'Policy Characteristics'!$C:$C,0))),"",INDEX('Policy Characteristics'!F:F,MATCH($C1866,'Policy Characteristics'!$C:$C,0)))</f>
        <v>0</v>
      </c>
      <c r="M1866" s="205">
        <f>IF(ISBLANK(INDEX('Policy Characteristics'!G:G,MATCH($C1866,'Policy Characteristics'!$C:$C,0))),"",INDEX('Policy Characteristics'!G:G,MATCH($C1866,'Policy Characteristics'!$C:$C,0)))</f>
        <v>0.4</v>
      </c>
      <c r="N1866" s="205">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75">
      <c r="A1867" s="76" t="str">
        <f>IF(ISBLANK(INDEX('Policy Characteristics'!A:A,MATCH($C1867,'Policy Characteristics'!$C:$C,0))),"",INDEX('Policy Characteristics'!A:A,MATCH($C1867,'Policy Characteristics'!$C:$C,0)))</f>
        <v>Research and Development</v>
      </c>
      <c r="B1867" s="200" t="str">
        <f>IF(ISBLANK(INDEX('Policy Characteristics'!B:B,MATCH($C1867,'Policy Characteristics'!$C:$C,0))),"",INDEX('Policy Characteristics'!B:B,MATCH($C1867,'Policy Characteristics'!$C:$C,0)))</f>
        <v>Capital Cost Reduction</v>
      </c>
      <c r="C1867" s="76" t="str">
        <f t="shared" si="58"/>
        <v>RnD Electricity Capital Cost Perc Reduction</v>
      </c>
      <c r="D1867" s="78" t="s">
        <v>1658</v>
      </c>
      <c r="E1867" s="88"/>
      <c r="F1867" s="78" t="s">
        <v>1677</v>
      </c>
      <c r="G1867" s="88"/>
      <c r="H1867" s="15">
        <v>1817</v>
      </c>
      <c r="I1867" s="213" t="s">
        <v>43</v>
      </c>
      <c r="J1867" s="202"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05">
        <f>IF(ISBLANK(INDEX('Policy Characteristics'!F:F,MATCH($C1867,'Policy Characteristics'!$C:$C,0))),"",INDEX('Policy Characteristics'!F:F,MATCH($C1867,'Policy Characteristics'!$C:$C,0)))</f>
        <v>0</v>
      </c>
      <c r="M1867" s="205">
        <f>IF(ISBLANK(INDEX('Policy Characteristics'!G:G,MATCH($C1867,'Policy Characteristics'!$C:$C,0))),"",INDEX('Policy Characteristics'!G:G,MATCH($C1867,'Policy Characteristics'!$C:$C,0)))</f>
        <v>0.4</v>
      </c>
      <c r="N1867" s="205">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75">
      <c r="A1868" s="76" t="str">
        <f>IF(ISBLANK(INDEX('Policy Characteristics'!A:A,MATCH($C1868,'Policy Characteristics'!$C:$C,0))),"",INDEX('Policy Characteristics'!A:A,MATCH($C1868,'Policy Characteristics'!$C:$C,0)))</f>
        <v>Research and Development</v>
      </c>
      <c r="B1868" s="200" t="str">
        <f>IF(ISBLANK(INDEX('Policy Characteristics'!B:B,MATCH($C1868,'Policy Characteristics'!$C:$C,0))),"",INDEX('Policy Characteristics'!B:B,MATCH($C1868,'Policy Characteristics'!$C:$C,0)))</f>
        <v>Capital Cost Reduction</v>
      </c>
      <c r="C1868" s="76" t="str">
        <f t="shared" si="58"/>
        <v>RnD Electricity Capital Cost Perc Reduction</v>
      </c>
      <c r="D1868" s="78" t="s">
        <v>1659</v>
      </c>
      <c r="E1868" s="88"/>
      <c r="F1868" s="78" t="s">
        <v>1678</v>
      </c>
      <c r="G1868" s="88"/>
      <c r="H1868" s="15">
        <v>1818</v>
      </c>
      <c r="I1868" s="213" t="s">
        <v>43</v>
      </c>
      <c r="J1868" s="202"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05">
        <f>IF(ISBLANK(INDEX('Policy Characteristics'!F:F,MATCH($C1868,'Policy Characteristics'!$C:$C,0))),"",INDEX('Policy Characteristics'!F:F,MATCH($C1868,'Policy Characteristics'!$C:$C,0)))</f>
        <v>0</v>
      </c>
      <c r="M1868" s="205">
        <f>IF(ISBLANK(INDEX('Policy Characteristics'!G:G,MATCH($C1868,'Policy Characteristics'!$C:$C,0))),"",INDEX('Policy Characteristics'!G:G,MATCH($C1868,'Policy Characteristics'!$C:$C,0)))</f>
        <v>0.4</v>
      </c>
      <c r="N1868" s="205">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75">
      <c r="A1869" s="76" t="str">
        <f>IF(ISBLANK(INDEX('Policy Characteristics'!A:A,MATCH($C1869,'Policy Characteristics'!$C:$C,0))),"",INDEX('Policy Characteristics'!A:A,MATCH($C1869,'Policy Characteristics'!$C:$C,0)))</f>
        <v>Research and Development</v>
      </c>
      <c r="B1869" s="200" t="str">
        <f>IF(ISBLANK(INDEX('Policy Characteristics'!B:B,MATCH($C1869,'Policy Characteristics'!$C:$C,0))),"",INDEX('Policy Characteristics'!B:B,MATCH($C1869,'Policy Characteristics'!$C:$C,0)))</f>
        <v>Capital Cost Reduction</v>
      </c>
      <c r="C1869" s="76" t="str">
        <f t="shared" si="58"/>
        <v>RnD Electricity Capital Cost Perc Reduction</v>
      </c>
      <c r="D1869" s="78" t="s">
        <v>1660</v>
      </c>
      <c r="E1869" s="88"/>
      <c r="F1869" s="78" t="s">
        <v>1679</v>
      </c>
      <c r="G1869" s="88"/>
      <c r="H1869" s="15">
        <v>1819</v>
      </c>
      <c r="I1869" s="213" t="s">
        <v>43</v>
      </c>
      <c r="J1869" s="202"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05">
        <f>IF(ISBLANK(INDEX('Policy Characteristics'!F:F,MATCH($C1869,'Policy Characteristics'!$C:$C,0))),"",INDEX('Policy Characteristics'!F:F,MATCH($C1869,'Policy Characteristics'!$C:$C,0)))</f>
        <v>0</v>
      </c>
      <c r="M1869" s="205">
        <f>IF(ISBLANK(INDEX('Policy Characteristics'!G:G,MATCH($C1869,'Policy Characteristics'!$C:$C,0))),"",INDEX('Policy Characteristics'!G:G,MATCH($C1869,'Policy Characteristics'!$C:$C,0)))</f>
        <v>0.4</v>
      </c>
      <c r="N1869" s="205">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75">
      <c r="A1870" s="76" t="str">
        <f>IF(ISBLANK(INDEX('Policy Characteristics'!A:A,MATCH($C1870,'Policy Characteristics'!$C:$C,0))),"",INDEX('Policy Characteristics'!A:A,MATCH($C1870,'Policy Characteristics'!$C:$C,0)))</f>
        <v>Research and Development</v>
      </c>
      <c r="B1870" s="200" t="str">
        <f>IF(ISBLANK(INDEX('Policy Characteristics'!B:B,MATCH($C1870,'Policy Characteristics'!$C:$C,0))),"",INDEX('Policy Characteristics'!B:B,MATCH($C1870,'Policy Characteristics'!$C:$C,0)))</f>
        <v>Capital Cost Reduction</v>
      </c>
      <c r="C1870" s="76" t="str">
        <f t="shared" si="58"/>
        <v>RnD Electricity Capital Cost Perc Reduction</v>
      </c>
      <c r="D1870" s="78" t="s">
        <v>1661</v>
      </c>
      <c r="E1870" s="88"/>
      <c r="F1870" s="78" t="s">
        <v>1680</v>
      </c>
      <c r="G1870" s="88"/>
      <c r="H1870" s="15">
        <v>1820</v>
      </c>
      <c r="I1870" s="213" t="s">
        <v>43</v>
      </c>
      <c r="J1870" s="202"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05">
        <f>IF(ISBLANK(INDEX('Policy Characteristics'!F:F,MATCH($C1870,'Policy Characteristics'!$C:$C,0))),"",INDEX('Policy Characteristics'!F:F,MATCH($C1870,'Policy Characteristics'!$C:$C,0)))</f>
        <v>0</v>
      </c>
      <c r="M1870" s="205">
        <f>IF(ISBLANK(INDEX('Policy Characteristics'!G:G,MATCH($C1870,'Policy Characteristics'!$C:$C,0))),"",INDEX('Policy Characteristics'!G:G,MATCH($C1870,'Policy Characteristics'!$C:$C,0)))</f>
        <v>0.4</v>
      </c>
      <c r="N1870" s="205">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75">
      <c r="A1871" s="76" t="str">
        <f>IF(ISBLANK(INDEX('Policy Characteristics'!A:A,MATCH($C1871,'Policy Characteristics'!$C:$C,0))),"",INDEX('Policy Characteristics'!A:A,MATCH($C1871,'Policy Characteristics'!$C:$C,0)))</f>
        <v>Research and Development</v>
      </c>
      <c r="B1871" s="200" t="str">
        <f>IF(ISBLANK(INDEX('Policy Characteristics'!B:B,MATCH($C1871,'Policy Characteristics'!$C:$C,0))),"",INDEX('Policy Characteristics'!B:B,MATCH($C1871,'Policy Characteristics'!$C:$C,0)))</f>
        <v>Capital Cost Reduction</v>
      </c>
      <c r="C1871" s="76" t="str">
        <f t="shared" si="58"/>
        <v>RnD Electricity Capital Cost Perc Reduction</v>
      </c>
      <c r="D1871" s="78" t="s">
        <v>1748</v>
      </c>
      <c r="E1871" s="88"/>
      <c r="F1871" s="78" t="s">
        <v>1750</v>
      </c>
      <c r="G1871" s="88"/>
      <c r="H1871" s="15">
        <v>1821</v>
      </c>
      <c r="I1871" s="213" t="s">
        <v>43</v>
      </c>
      <c r="J1871" s="202"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05">
        <f>IF(ISBLANK(INDEX('Policy Characteristics'!F:F,MATCH($C1871,'Policy Characteristics'!$C:$C,0))),"",INDEX('Policy Characteristics'!F:F,MATCH($C1871,'Policy Characteristics'!$C:$C,0)))</f>
        <v>0</v>
      </c>
      <c r="M1871" s="205">
        <f>IF(ISBLANK(INDEX('Policy Characteristics'!G:G,MATCH($C1871,'Policy Characteristics'!$C:$C,0))),"",INDEX('Policy Characteristics'!G:G,MATCH($C1871,'Policy Characteristics'!$C:$C,0)))</f>
        <v>0.4</v>
      </c>
      <c r="N1871" s="205">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75">
      <c r="A1872" s="76" t="str">
        <f>IF(ISBLANK(INDEX('Policy Characteristics'!A:A,MATCH($C1872,'Policy Characteristics'!$C:$C,0))),"",INDEX('Policy Characteristics'!A:A,MATCH($C1872,'Policy Characteristics'!$C:$C,0)))</f>
        <v>Research and Development</v>
      </c>
      <c r="B1872" s="200" t="str">
        <f>IF(ISBLANK(INDEX('Policy Characteristics'!B:B,MATCH($C1872,'Policy Characteristics'!$C:$C,0))),"",INDEX('Policy Characteristics'!B:B,MATCH($C1872,'Policy Characteristics'!$C:$C,0)))</f>
        <v>Capital Cost Reduction</v>
      </c>
      <c r="C1872" s="76" t="str">
        <f t="shared" si="58"/>
        <v>RnD Electricity Capital Cost Perc Reduction</v>
      </c>
      <c r="D1872" s="78" t="s">
        <v>1749</v>
      </c>
      <c r="E1872" s="88"/>
      <c r="F1872" s="78" t="s">
        <v>1751</v>
      </c>
      <c r="G1872" s="88"/>
      <c r="H1872" s="15">
        <v>2245</v>
      </c>
      <c r="I1872" s="213" t="s">
        <v>43</v>
      </c>
      <c r="J1872" s="202"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05">
        <f>IF(ISBLANK(INDEX('Policy Characteristics'!F:F,MATCH($C1872,'Policy Characteristics'!$C:$C,0))),"",INDEX('Policy Characteristics'!F:F,MATCH($C1872,'Policy Characteristics'!$C:$C,0)))</f>
        <v>0</v>
      </c>
      <c r="M1872" s="205">
        <f>IF(ISBLANK(INDEX('Policy Characteristics'!G:G,MATCH($C1872,'Policy Characteristics'!$C:$C,0))),"",INDEX('Policy Characteristics'!G:G,MATCH($C1872,'Policy Characteristics'!$C:$C,0)))</f>
        <v>0.4</v>
      </c>
      <c r="N1872" s="205">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75">
      <c r="A1873" s="76" t="str">
        <f>IF(ISBLANK(INDEX('Policy Characteristics'!A:A,MATCH($C1873,'Policy Characteristics'!$C:$C,0))),"",INDEX('Policy Characteristics'!A:A,MATCH($C1873,'Policy Characteristics'!$C:$C,0)))</f>
        <v>Research and Development</v>
      </c>
      <c r="B1873" s="200"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13" t="s">
        <v>43</v>
      </c>
      <c r="J1873" s="202"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05">
        <f>IF(ISBLANK(INDEX('Policy Characteristics'!F:F,MATCH($C1873,'Policy Characteristics'!$C:$C,0))),"",INDEX('Policy Characteristics'!F:F,MATCH($C1873,'Policy Characteristics'!$C:$C,0)))</f>
        <v>0</v>
      </c>
      <c r="M1873" s="205">
        <f>IF(ISBLANK(INDEX('Policy Characteristics'!G:G,MATCH($C1873,'Policy Characteristics'!$C:$C,0))),"",INDEX('Policy Characteristics'!G:G,MATCH($C1873,'Policy Characteristics'!$C:$C,0)))</f>
        <v>0.4</v>
      </c>
      <c r="N1873" s="205">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75">
      <c r="A1874" s="76" t="str">
        <f>IF(ISBLANK(INDEX('Policy Characteristics'!A:A,MATCH($C1874,'Policy Characteristics'!$C:$C,0))),"",INDEX('Policy Characteristics'!A:A,MATCH($C1874,'Policy Characteristics'!$C:$C,0)))</f>
        <v>Research and Development</v>
      </c>
      <c r="B1874" s="200"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13" t="s">
        <v>43</v>
      </c>
      <c r="J1874" s="202"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05">
        <f>IF(ISBLANK(INDEX('Policy Characteristics'!F:F,MATCH($C1874,'Policy Characteristics'!$C:$C,0))),"",INDEX('Policy Characteristics'!F:F,MATCH($C1874,'Policy Characteristics'!$C:$C,0)))</f>
        <v>0</v>
      </c>
      <c r="M1874" s="205">
        <f>IF(ISBLANK(INDEX('Policy Characteristics'!G:G,MATCH($C1874,'Policy Characteristics'!$C:$C,0))),"",INDEX('Policy Characteristics'!G:G,MATCH($C1874,'Policy Characteristics'!$C:$C,0)))</f>
        <v>0.4</v>
      </c>
      <c r="N1874" s="205">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75">
      <c r="A1875" s="76" t="str">
        <f>IF(ISBLANK(INDEX('Policy Characteristics'!A:A,MATCH($C1875,'Policy Characteristics'!$C:$C,0))),"",INDEX('Policy Characteristics'!A:A,MATCH($C1875,'Policy Characteristics'!$C:$C,0)))</f>
        <v>Research and Development</v>
      </c>
      <c r="B1875" s="200"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13" t="s">
        <v>43</v>
      </c>
      <c r="J1875" s="202"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05">
        <f>IF(ISBLANK(INDEX('Policy Characteristics'!F:F,MATCH($C1875,'Policy Characteristics'!$C:$C,0))),"",INDEX('Policy Characteristics'!F:F,MATCH($C1875,'Policy Characteristics'!$C:$C,0)))</f>
        <v>0</v>
      </c>
      <c r="M1875" s="205">
        <f>IF(ISBLANK(INDEX('Policy Characteristics'!G:G,MATCH($C1875,'Policy Characteristics'!$C:$C,0))),"",INDEX('Policy Characteristics'!G:G,MATCH($C1875,'Policy Characteristics'!$C:$C,0)))</f>
        <v>0.4</v>
      </c>
      <c r="N1875" s="205">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75">
      <c r="A1876" s="76" t="str">
        <f>IF(ISBLANK(INDEX('Policy Characteristics'!A:A,MATCH($C1876,'Policy Characteristics'!$C:$C,0))),"",INDEX('Policy Characteristics'!A:A,MATCH($C1876,'Policy Characteristics'!$C:$C,0)))</f>
        <v>Research and Development</v>
      </c>
      <c r="B1876" s="200"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13" t="s">
        <v>43</v>
      </c>
      <c r="J1876" s="202"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05">
        <f>IF(ISBLANK(INDEX('Policy Characteristics'!F:F,MATCH($C1876,'Policy Characteristics'!$C:$C,0))),"",INDEX('Policy Characteristics'!F:F,MATCH($C1876,'Policy Characteristics'!$C:$C,0)))</f>
        <v>0</v>
      </c>
      <c r="M1876" s="205">
        <f>IF(ISBLANK(INDEX('Policy Characteristics'!G:G,MATCH($C1876,'Policy Characteristics'!$C:$C,0))),"",INDEX('Policy Characteristics'!G:G,MATCH($C1876,'Policy Characteristics'!$C:$C,0)))</f>
        <v>0.4</v>
      </c>
      <c r="N1876" s="205">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75">
      <c r="A1877" s="76" t="str">
        <f>IF(ISBLANK(INDEX('Policy Characteristics'!A:A,MATCH($C1877,'Policy Characteristics'!$C:$C,0))),"",INDEX('Policy Characteristics'!A:A,MATCH($C1877,'Policy Characteristics'!$C:$C,0)))</f>
        <v>Research and Development</v>
      </c>
      <c r="B1877" s="200"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13" t="s">
        <v>43</v>
      </c>
      <c r="J1877" s="202"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05">
        <f>IF(ISBLANK(INDEX('Policy Characteristics'!F:F,MATCH($C1877,'Policy Characteristics'!$C:$C,0))),"",INDEX('Policy Characteristics'!F:F,MATCH($C1877,'Policy Characteristics'!$C:$C,0)))</f>
        <v>0</v>
      </c>
      <c r="M1877" s="205">
        <f>IF(ISBLANK(INDEX('Policy Characteristics'!G:G,MATCH($C1877,'Policy Characteristics'!$C:$C,0))),"",INDEX('Policy Characteristics'!G:G,MATCH($C1877,'Policy Characteristics'!$C:$C,0)))</f>
        <v>0.4</v>
      </c>
      <c r="N1877" s="205">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75">
      <c r="A1878" s="76" t="str">
        <f>IF(ISBLANK(INDEX('Policy Characteristics'!A:A,MATCH($C1878,'Policy Characteristics'!$C:$C,0))),"",INDEX('Policy Characteristics'!A:A,MATCH($C1878,'Policy Characteristics'!$C:$C,0)))</f>
        <v>Research and Development</v>
      </c>
      <c r="B1878" s="200"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13" t="s">
        <v>43</v>
      </c>
      <c r="J1878" s="202"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05">
        <f>IF(ISBLANK(INDEX('Policy Characteristics'!F:F,MATCH($C1878,'Policy Characteristics'!$C:$C,0))),"",INDEX('Policy Characteristics'!F:F,MATCH($C1878,'Policy Characteristics'!$C:$C,0)))</f>
        <v>0</v>
      </c>
      <c r="M1878" s="205">
        <f>IF(ISBLANK(INDEX('Policy Characteristics'!G:G,MATCH($C1878,'Policy Characteristics'!$C:$C,0))),"",INDEX('Policy Characteristics'!G:G,MATCH($C1878,'Policy Characteristics'!$C:$C,0)))</f>
        <v>0.4</v>
      </c>
      <c r="N1878" s="205">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75">
      <c r="A1879" s="76" t="str">
        <f>IF(ISBLANK(INDEX('Policy Characteristics'!A:A,MATCH($C1879,'Policy Characteristics'!$C:$C,0))),"",INDEX('Policy Characteristics'!A:A,MATCH($C1879,'Policy Characteristics'!$C:$C,0)))</f>
        <v>Research and Development</v>
      </c>
      <c r="B1879" s="200"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13" t="s">
        <v>43</v>
      </c>
      <c r="J1879" s="202"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05">
        <f>IF(ISBLANK(INDEX('Policy Characteristics'!F:F,MATCH($C1879,'Policy Characteristics'!$C:$C,0))),"",INDEX('Policy Characteristics'!F:F,MATCH($C1879,'Policy Characteristics'!$C:$C,0)))</f>
        <v>0</v>
      </c>
      <c r="M1879" s="205">
        <f>IF(ISBLANK(INDEX('Policy Characteristics'!G:G,MATCH($C1879,'Policy Characteristics'!$C:$C,0))),"",INDEX('Policy Characteristics'!G:G,MATCH($C1879,'Policy Characteristics'!$C:$C,0)))</f>
        <v>0.4</v>
      </c>
      <c r="N1879" s="205">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75">
      <c r="A1880" s="76" t="str">
        <f>IF(ISBLANK(INDEX('Policy Characteristics'!A:A,MATCH($C1880,'Policy Characteristics'!$C:$C,0))),"",INDEX('Policy Characteristics'!A:A,MATCH($C1880,'Policy Characteristics'!$C:$C,0)))</f>
        <v>Research and Development</v>
      </c>
      <c r="B1880" s="200"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13" t="s">
        <v>43</v>
      </c>
      <c r="J1880" s="202"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05">
        <f>IF(ISBLANK(INDEX('Policy Characteristics'!F:F,MATCH($C1880,'Policy Characteristics'!$C:$C,0))),"",INDEX('Policy Characteristics'!F:F,MATCH($C1880,'Policy Characteristics'!$C:$C,0)))</f>
        <v>0</v>
      </c>
      <c r="M1880" s="205">
        <f>IF(ISBLANK(INDEX('Policy Characteristics'!G:G,MATCH($C1880,'Policy Characteristics'!$C:$C,0))),"",INDEX('Policy Characteristics'!G:G,MATCH($C1880,'Policy Characteristics'!$C:$C,0)))</f>
        <v>0.4</v>
      </c>
      <c r="N1880" s="205">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75">
      <c r="A1881" s="76" t="str">
        <f>IF(ISBLANK(INDEX('Policy Characteristics'!A:A,MATCH($C1881,'Policy Characteristics'!$C:$C,0))),"",INDEX('Policy Characteristics'!A:A,MATCH($C1881,'Policy Characteristics'!$C:$C,0)))</f>
        <v>Research and Development</v>
      </c>
      <c r="B1881" s="200"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13" t="s">
        <v>43</v>
      </c>
      <c r="J1881" s="202"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05">
        <f>IF(ISBLANK(INDEX('Policy Characteristics'!F:F,MATCH($C1881,'Policy Characteristics'!$C:$C,0))),"",INDEX('Policy Characteristics'!F:F,MATCH($C1881,'Policy Characteristics'!$C:$C,0)))</f>
        <v>0</v>
      </c>
      <c r="M1881" s="205">
        <f>IF(ISBLANK(INDEX('Policy Characteristics'!G:G,MATCH($C1881,'Policy Characteristics'!$C:$C,0))),"",INDEX('Policy Characteristics'!G:G,MATCH($C1881,'Policy Characteristics'!$C:$C,0)))</f>
        <v>0.4</v>
      </c>
      <c r="N1881" s="205">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75">
      <c r="A1882" s="76" t="str">
        <f>IF(ISBLANK(INDEX('Policy Characteristics'!A:A,MATCH($C1882,'Policy Characteristics'!$C:$C,0))),"",INDEX('Policy Characteristics'!A:A,MATCH($C1882,'Policy Characteristics'!$C:$C,0)))</f>
        <v>Research and Development</v>
      </c>
      <c r="B1882" s="200"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13" t="s">
        <v>43</v>
      </c>
      <c r="J1882" s="202"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05">
        <f>IF(ISBLANK(INDEX('Policy Characteristics'!F:F,MATCH($C1882,'Policy Characteristics'!$C:$C,0))),"",INDEX('Policy Characteristics'!F:F,MATCH($C1882,'Policy Characteristics'!$C:$C,0)))</f>
        <v>0</v>
      </c>
      <c r="M1882" s="205">
        <f>IF(ISBLANK(INDEX('Policy Characteristics'!G:G,MATCH($C1882,'Policy Characteristics'!$C:$C,0))),"",INDEX('Policy Characteristics'!G:G,MATCH($C1882,'Policy Characteristics'!$C:$C,0)))</f>
        <v>0.4</v>
      </c>
      <c r="N1882" s="205">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75">
      <c r="A1883" s="76" t="str">
        <f>IF(ISBLANK(INDEX('Policy Characteristics'!A:A,MATCH($C1883,'Policy Characteristics'!$C:$C,0))),"",INDEX('Policy Characteristics'!A:A,MATCH($C1883,'Policy Characteristics'!$C:$C,0)))</f>
        <v>Research and Development</v>
      </c>
      <c r="B1883" s="200"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13" t="s">
        <v>43</v>
      </c>
      <c r="J1883" s="202"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05">
        <f>IF(ISBLANK(INDEX('Policy Characteristics'!F:F,MATCH($C1883,'Policy Characteristics'!$C:$C,0))),"",INDEX('Policy Characteristics'!F:F,MATCH($C1883,'Policy Characteristics'!$C:$C,0)))</f>
        <v>0</v>
      </c>
      <c r="M1883" s="205">
        <f>IF(ISBLANK(INDEX('Policy Characteristics'!G:G,MATCH($C1883,'Policy Characteristics'!$C:$C,0))),"",INDEX('Policy Characteristics'!G:G,MATCH($C1883,'Policy Characteristics'!$C:$C,0)))</f>
        <v>0.4</v>
      </c>
      <c r="N1883" s="205">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75">
      <c r="A1884" s="76" t="str">
        <f>IF(ISBLANK(INDEX('Policy Characteristics'!A:A,MATCH($C1884,'Policy Characteristics'!$C:$C,0))),"",INDEX('Policy Characteristics'!A:A,MATCH($C1884,'Policy Characteristics'!$C:$C,0)))</f>
        <v>Research and Development</v>
      </c>
      <c r="B1884" s="200"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13" t="s">
        <v>43</v>
      </c>
      <c r="J1884" s="202"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05">
        <f>IF(ISBLANK(INDEX('Policy Characteristics'!F:F,MATCH($C1884,'Policy Characteristics'!$C:$C,0))),"",INDEX('Policy Characteristics'!F:F,MATCH($C1884,'Policy Characteristics'!$C:$C,0)))</f>
        <v>0</v>
      </c>
      <c r="M1884" s="205">
        <f>IF(ISBLANK(INDEX('Policy Characteristics'!G:G,MATCH($C1884,'Policy Characteristics'!$C:$C,0))),"",INDEX('Policy Characteristics'!G:G,MATCH($C1884,'Policy Characteristics'!$C:$C,0)))</f>
        <v>0.4</v>
      </c>
      <c r="N1884" s="205">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75">
      <c r="A1885" s="76" t="str">
        <f>IF(ISBLANK(INDEX('Policy Characteristics'!A:A,MATCH($C1885,'Policy Characteristics'!$C:$C,0))),"",INDEX('Policy Characteristics'!A:A,MATCH($C1885,'Policy Characteristics'!$C:$C,0)))</f>
        <v>Research and Development</v>
      </c>
      <c r="B1885" s="200"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13" t="s">
        <v>43</v>
      </c>
      <c r="J1885" s="202"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05">
        <f>IF(ISBLANK(INDEX('Policy Characteristics'!F:F,MATCH($C1885,'Policy Characteristics'!$C:$C,0))),"",INDEX('Policy Characteristics'!F:F,MATCH($C1885,'Policy Characteristics'!$C:$C,0)))</f>
        <v>0</v>
      </c>
      <c r="M1885" s="205">
        <f>IF(ISBLANK(INDEX('Policy Characteristics'!G:G,MATCH($C1885,'Policy Characteristics'!$C:$C,0))),"",INDEX('Policy Characteristics'!G:G,MATCH($C1885,'Policy Characteristics'!$C:$C,0)))</f>
        <v>0.4</v>
      </c>
      <c r="N1885" s="205">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75">
      <c r="A1886" s="76" t="str">
        <f>IF(ISBLANK(INDEX('Policy Characteristics'!A:A,MATCH($C1886,'Policy Characteristics'!$C:$C,0))),"",INDEX('Policy Characteristics'!A:A,MATCH($C1886,'Policy Characteristics'!$C:$C,0)))</f>
        <v>Research and Development</v>
      </c>
      <c r="B1886" s="200"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13" t="s">
        <v>43</v>
      </c>
      <c r="J1886" s="202"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05">
        <f>IF(ISBLANK(INDEX('Policy Characteristics'!F:F,MATCH($C1886,'Policy Characteristics'!$C:$C,0))),"",INDEX('Policy Characteristics'!F:F,MATCH($C1886,'Policy Characteristics'!$C:$C,0)))</f>
        <v>0</v>
      </c>
      <c r="M1886" s="205">
        <f>IF(ISBLANK(INDEX('Policy Characteristics'!G:G,MATCH($C1886,'Policy Characteristics'!$C:$C,0))),"",INDEX('Policy Characteristics'!G:G,MATCH($C1886,'Policy Characteristics'!$C:$C,0)))</f>
        <v>0.4</v>
      </c>
      <c r="N1886" s="205">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75">
      <c r="A1887" s="76" t="str">
        <f>IF(ISBLANK(INDEX('Policy Characteristics'!A:A,MATCH($C1887,'Policy Characteristics'!$C:$C,0))),"",INDEX('Policy Characteristics'!A:A,MATCH($C1887,'Policy Characteristics'!$C:$C,0)))</f>
        <v>Research and Development</v>
      </c>
      <c r="B1887" s="200"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13" t="s">
        <v>43</v>
      </c>
      <c r="J1887" s="202"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05">
        <f>IF(ISBLANK(INDEX('Policy Characteristics'!F:F,MATCH($C1887,'Policy Characteristics'!$C:$C,0))),"",INDEX('Policy Characteristics'!F:F,MATCH($C1887,'Policy Characteristics'!$C:$C,0)))</f>
        <v>0</v>
      </c>
      <c r="M1887" s="205">
        <f>IF(ISBLANK(INDEX('Policy Characteristics'!G:G,MATCH($C1887,'Policy Characteristics'!$C:$C,0))),"",INDEX('Policy Characteristics'!G:G,MATCH($C1887,'Policy Characteristics'!$C:$C,0)))</f>
        <v>0.4</v>
      </c>
      <c r="N1887" s="205">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75">
      <c r="A1888" s="76" t="str">
        <f>IF(ISBLANK(INDEX('Policy Characteristics'!A:A,MATCH($C1888,'Policy Characteristics'!$C:$C,0))),"",INDEX('Policy Characteristics'!A:A,MATCH($C1888,'Policy Characteristics'!$C:$C,0)))</f>
        <v>Research and Development</v>
      </c>
      <c r="B1888" s="200"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13" t="s">
        <v>43</v>
      </c>
      <c r="J1888" s="202"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05">
        <f>IF(ISBLANK(INDEX('Policy Characteristics'!F:F,MATCH($C1888,'Policy Characteristics'!$C:$C,0))),"",INDEX('Policy Characteristics'!F:F,MATCH($C1888,'Policy Characteristics'!$C:$C,0)))</f>
        <v>0</v>
      </c>
      <c r="M1888" s="205">
        <f>IF(ISBLANK(INDEX('Policy Characteristics'!G:G,MATCH($C1888,'Policy Characteristics'!$C:$C,0))),"",INDEX('Policy Characteristics'!G:G,MATCH($C1888,'Policy Characteristics'!$C:$C,0)))</f>
        <v>0.4</v>
      </c>
      <c r="N1888" s="205">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75">
      <c r="A1889" s="76" t="str">
        <f>IF(ISBLANK(INDEX('Policy Characteristics'!A:A,MATCH($C1889,'Policy Characteristics'!$C:$C,0))),"",INDEX('Policy Characteristics'!A:A,MATCH($C1889,'Policy Characteristics'!$C:$C,0)))</f>
        <v>Research and Development</v>
      </c>
      <c r="B1889" s="200"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13" t="s">
        <v>43</v>
      </c>
      <c r="J1889" s="202"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05">
        <f>IF(ISBLANK(INDEX('Policy Characteristics'!F:F,MATCH($C1889,'Policy Characteristics'!$C:$C,0))),"",INDEX('Policy Characteristics'!F:F,MATCH($C1889,'Policy Characteristics'!$C:$C,0)))</f>
        <v>0</v>
      </c>
      <c r="M1889" s="205">
        <f>IF(ISBLANK(INDEX('Policy Characteristics'!G:G,MATCH($C1889,'Policy Characteristics'!$C:$C,0))),"",INDEX('Policy Characteristics'!G:G,MATCH($C1889,'Policy Characteristics'!$C:$C,0)))</f>
        <v>0.4</v>
      </c>
      <c r="N1889" s="205">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75">
      <c r="A1890" s="76" t="str">
        <f>IF(ISBLANK(INDEX('Policy Characteristics'!A:A,MATCH($C1890,'Policy Characteristics'!$C:$C,0))),"",INDEX('Policy Characteristics'!A:A,MATCH($C1890,'Policy Characteristics'!$C:$C,0)))</f>
        <v>Research and Development</v>
      </c>
      <c r="B1890" s="200"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13" t="s">
        <v>43</v>
      </c>
      <c r="J1890" s="202"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05">
        <f>IF(ISBLANK(INDEX('Policy Characteristics'!F:F,MATCH($C1890,'Policy Characteristics'!$C:$C,0))),"",INDEX('Policy Characteristics'!F:F,MATCH($C1890,'Policy Characteristics'!$C:$C,0)))</f>
        <v>0</v>
      </c>
      <c r="M1890" s="205">
        <f>IF(ISBLANK(INDEX('Policy Characteristics'!G:G,MATCH($C1890,'Policy Characteristics'!$C:$C,0))),"",INDEX('Policy Characteristics'!G:G,MATCH($C1890,'Policy Characteristics'!$C:$C,0)))</f>
        <v>0.4</v>
      </c>
      <c r="N1890" s="205">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75">
      <c r="A1891" s="76" t="str">
        <f>IF(ISBLANK(INDEX('Policy Characteristics'!A:A,MATCH($C1891,'Policy Characteristics'!$C:$C,0))),"",INDEX('Policy Characteristics'!A:A,MATCH($C1891,'Policy Characteristics'!$C:$C,0)))</f>
        <v>Research and Development</v>
      </c>
      <c r="B1891" s="200"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13" t="s">
        <v>43</v>
      </c>
      <c r="J1891" s="202"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05">
        <f>IF(ISBLANK(INDEX('Policy Characteristics'!F:F,MATCH($C1891,'Policy Characteristics'!$C:$C,0))),"",INDEX('Policy Characteristics'!F:F,MATCH($C1891,'Policy Characteristics'!$C:$C,0)))</f>
        <v>0</v>
      </c>
      <c r="M1891" s="205">
        <f>IF(ISBLANK(INDEX('Policy Characteristics'!G:G,MATCH($C1891,'Policy Characteristics'!$C:$C,0))),"",INDEX('Policy Characteristics'!G:G,MATCH($C1891,'Policy Characteristics'!$C:$C,0)))</f>
        <v>0.4</v>
      </c>
      <c r="N1891" s="205">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75">
      <c r="A1892" s="76" t="str">
        <f>IF(ISBLANK(INDEX('Policy Characteristics'!A:A,MATCH($C1892,'Policy Characteristics'!$C:$C,0))),"",INDEX('Policy Characteristics'!A:A,MATCH($C1892,'Policy Characteristics'!$C:$C,0)))</f>
        <v>Research and Development</v>
      </c>
      <c r="B1892" s="200"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13" t="s">
        <v>43</v>
      </c>
      <c r="J1892" s="202"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05">
        <f>IF(ISBLANK(INDEX('Policy Characteristics'!F:F,MATCH($C1892,'Policy Characteristics'!$C:$C,0))),"",INDEX('Policy Characteristics'!F:F,MATCH($C1892,'Policy Characteristics'!$C:$C,0)))</f>
        <v>0</v>
      </c>
      <c r="M1892" s="205">
        <f>IF(ISBLANK(INDEX('Policy Characteristics'!G:G,MATCH($C1892,'Policy Characteristics'!$C:$C,0))),"",INDEX('Policy Characteristics'!G:G,MATCH($C1892,'Policy Characteristics'!$C:$C,0)))</f>
        <v>0.4</v>
      </c>
      <c r="N1892" s="205">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75">
      <c r="A1893" s="76" t="str">
        <f>IF(ISBLANK(INDEX('Policy Characteristics'!A:A,MATCH($C1893,'Policy Characteristics'!$C:$C,0))),"",INDEX('Policy Characteristics'!A:A,MATCH($C1893,'Policy Characteristics'!$C:$C,0)))</f>
        <v>Research and Development</v>
      </c>
      <c r="B1893" s="200"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13" t="s">
        <v>43</v>
      </c>
      <c r="J1893" s="202"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05">
        <f>IF(ISBLANK(INDEX('Policy Characteristics'!F:F,MATCH($C1893,'Policy Characteristics'!$C:$C,0))),"",INDEX('Policy Characteristics'!F:F,MATCH($C1893,'Policy Characteristics'!$C:$C,0)))</f>
        <v>0</v>
      </c>
      <c r="M1893" s="205">
        <f>IF(ISBLANK(INDEX('Policy Characteristics'!G:G,MATCH($C1893,'Policy Characteristics'!$C:$C,0))),"",INDEX('Policy Characteristics'!G:G,MATCH($C1893,'Policy Characteristics'!$C:$C,0)))</f>
        <v>0.4</v>
      </c>
      <c r="N1893" s="205">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75">
      <c r="A1894" s="76" t="str">
        <f>IF(ISBLANK(INDEX('Policy Characteristics'!A:A,MATCH($C1894,'Policy Characteristics'!$C:$C,0))),"",INDEX('Policy Characteristics'!A:A,MATCH($C1894,'Policy Characteristics'!$C:$C,0)))</f>
        <v>Research and Development</v>
      </c>
      <c r="B1894" s="200"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13" t="s">
        <v>43</v>
      </c>
      <c r="J1894" s="202"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05">
        <f>IF(ISBLANK(INDEX('Policy Characteristics'!F:F,MATCH($C1894,'Policy Characteristics'!$C:$C,0))),"",INDEX('Policy Characteristics'!F:F,MATCH($C1894,'Policy Characteristics'!$C:$C,0)))</f>
        <v>0</v>
      </c>
      <c r="M1894" s="205">
        <f>IF(ISBLANK(INDEX('Policy Characteristics'!G:G,MATCH($C1894,'Policy Characteristics'!$C:$C,0))),"",INDEX('Policy Characteristics'!G:G,MATCH($C1894,'Policy Characteristics'!$C:$C,0)))</f>
        <v>0.4</v>
      </c>
      <c r="N1894" s="205">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75">
      <c r="A1895" s="76" t="str">
        <f>IF(ISBLANK(INDEX('Policy Characteristics'!A:A,MATCH($C1895,'Policy Characteristics'!$C:$C,0))),"",INDEX('Policy Characteristics'!A:A,MATCH($C1895,'Policy Characteristics'!$C:$C,0)))</f>
        <v>Research and Development</v>
      </c>
      <c r="B1895" s="200"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13" t="s">
        <v>43</v>
      </c>
      <c r="J1895" s="202"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05">
        <f>IF(ISBLANK(INDEX('Policy Characteristics'!F:F,MATCH($C1895,'Policy Characteristics'!$C:$C,0))),"",INDEX('Policy Characteristics'!F:F,MATCH($C1895,'Policy Characteristics'!$C:$C,0)))</f>
        <v>0</v>
      </c>
      <c r="M1895" s="205">
        <f>IF(ISBLANK(INDEX('Policy Characteristics'!G:G,MATCH($C1895,'Policy Characteristics'!$C:$C,0))),"",INDEX('Policy Characteristics'!G:G,MATCH($C1895,'Policy Characteristics'!$C:$C,0)))</f>
        <v>0.4</v>
      </c>
      <c r="N1895" s="205">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75">
      <c r="A1896" s="76" t="str">
        <f>IF(ISBLANK(INDEX('Policy Characteristics'!A:A,MATCH($C1896,'Policy Characteristics'!$C:$C,0))),"",INDEX('Policy Characteristics'!A:A,MATCH($C1896,'Policy Characteristics'!$C:$C,0)))</f>
        <v>Research and Development</v>
      </c>
      <c r="B1896" s="200"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13" t="s">
        <v>43</v>
      </c>
      <c r="J1896" s="202"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05">
        <f>IF(ISBLANK(INDEX('Policy Characteristics'!F:F,MATCH($C1896,'Policy Characteristics'!$C:$C,0))),"",INDEX('Policy Characteristics'!F:F,MATCH($C1896,'Policy Characteristics'!$C:$C,0)))</f>
        <v>0</v>
      </c>
      <c r="M1896" s="205">
        <f>IF(ISBLANK(INDEX('Policy Characteristics'!G:G,MATCH($C1896,'Policy Characteristics'!$C:$C,0))),"",INDEX('Policy Characteristics'!G:G,MATCH($C1896,'Policy Characteristics'!$C:$C,0)))</f>
        <v>0.4</v>
      </c>
      <c r="N1896" s="205">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75">
      <c r="A1897" s="76" t="str">
        <f>IF(ISBLANK(INDEX('Policy Characteristics'!A:A,MATCH($C1897,'Policy Characteristics'!$C:$C,0))),"",INDEX('Policy Characteristics'!A:A,MATCH($C1897,'Policy Characteristics'!$C:$C,0)))</f>
        <v>Research and Development</v>
      </c>
      <c r="B1897" s="200"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13" t="s">
        <v>43</v>
      </c>
      <c r="J1897" s="202"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05">
        <f>IF(ISBLANK(INDEX('Policy Characteristics'!F:F,MATCH($C1897,'Policy Characteristics'!$C:$C,0))),"",INDEX('Policy Characteristics'!F:F,MATCH($C1897,'Policy Characteristics'!$C:$C,0)))</f>
        <v>0</v>
      </c>
      <c r="M1897" s="205">
        <f>IF(ISBLANK(INDEX('Policy Characteristics'!G:G,MATCH($C1897,'Policy Characteristics'!$C:$C,0))),"",INDEX('Policy Characteristics'!G:G,MATCH($C1897,'Policy Characteristics'!$C:$C,0)))</f>
        <v>0.4</v>
      </c>
      <c r="N1897" s="205">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75">
      <c r="A1898" s="76" t="str">
        <f>IF(ISBLANK(INDEX('Policy Characteristics'!A:A,MATCH($C1898,'Policy Characteristics'!$C:$C,0))),"",INDEX('Policy Characteristics'!A:A,MATCH($C1898,'Policy Characteristics'!$C:$C,0)))</f>
        <v>Research and Development</v>
      </c>
      <c r="B1898" s="200"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13" t="s">
        <v>43</v>
      </c>
      <c r="J1898" s="202"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05">
        <f>IF(ISBLANK(INDEX('Policy Characteristics'!F:F,MATCH($C1898,'Policy Characteristics'!$C:$C,0))),"",INDEX('Policy Characteristics'!F:F,MATCH($C1898,'Policy Characteristics'!$C:$C,0)))</f>
        <v>0</v>
      </c>
      <c r="M1898" s="205">
        <f>IF(ISBLANK(INDEX('Policy Characteristics'!G:G,MATCH($C1898,'Policy Characteristics'!$C:$C,0))),"",INDEX('Policy Characteristics'!G:G,MATCH($C1898,'Policy Characteristics'!$C:$C,0)))</f>
        <v>0.4</v>
      </c>
      <c r="N1898" s="205">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75">
      <c r="A1899" s="76" t="str">
        <f>IF(ISBLANK(INDEX('Policy Characteristics'!A:A,MATCH($C1899,'Policy Characteristics'!$C:$C,0))),"",INDEX('Policy Characteristics'!A:A,MATCH($C1899,'Policy Characteristics'!$C:$C,0)))</f>
        <v>Research and Development</v>
      </c>
      <c r="B1899" s="200"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13" t="s">
        <v>43</v>
      </c>
      <c r="J1899" s="202"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05">
        <f>IF(ISBLANK(INDEX('Policy Characteristics'!F:F,MATCH($C1899,'Policy Characteristics'!$C:$C,0))),"",INDEX('Policy Characteristics'!F:F,MATCH($C1899,'Policy Characteristics'!$C:$C,0)))</f>
        <v>0</v>
      </c>
      <c r="M1899" s="205">
        <f>IF(ISBLANK(INDEX('Policy Characteristics'!G:G,MATCH($C1899,'Policy Characteristics'!$C:$C,0))),"",INDEX('Policy Characteristics'!G:G,MATCH($C1899,'Policy Characteristics'!$C:$C,0)))</f>
        <v>0.4</v>
      </c>
      <c r="N1899" s="205">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75">
      <c r="A1900" s="76" t="str">
        <f>IF(ISBLANK(INDEX('Policy Characteristics'!A:A,MATCH($C1900,'Policy Characteristics'!$C:$C,0))),"",INDEX('Policy Characteristics'!A:A,MATCH($C1900,'Policy Characteristics'!$C:$C,0)))</f>
        <v>Research and Development</v>
      </c>
      <c r="B1900" s="200"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13" t="s">
        <v>43</v>
      </c>
      <c r="J1900" s="202"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05">
        <f>IF(ISBLANK(INDEX('Policy Characteristics'!F:F,MATCH($C1900,'Policy Characteristics'!$C:$C,0))),"",INDEX('Policy Characteristics'!F:F,MATCH($C1900,'Policy Characteristics'!$C:$C,0)))</f>
        <v>0</v>
      </c>
      <c r="M1900" s="205">
        <f>IF(ISBLANK(INDEX('Policy Characteristics'!G:G,MATCH($C1900,'Policy Characteristics'!$C:$C,0))),"",INDEX('Policy Characteristics'!G:G,MATCH($C1900,'Policy Characteristics'!$C:$C,0)))</f>
        <v>0.4</v>
      </c>
      <c r="N1900" s="205">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75">
      <c r="A1901" s="76" t="str">
        <f>IF(ISBLANK(INDEX('Policy Characteristics'!A:A,MATCH($C1901,'Policy Characteristics'!$C:$C,0))),"",INDEX('Policy Characteristics'!A:A,MATCH($C1901,'Policy Characteristics'!$C:$C,0)))</f>
        <v>Research and Development</v>
      </c>
      <c r="B1901" s="200"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13" t="s">
        <v>43</v>
      </c>
      <c r="J1901" s="202"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05">
        <f>IF(ISBLANK(INDEX('Policy Characteristics'!F:F,MATCH($C1901,'Policy Characteristics'!$C:$C,0))),"",INDEX('Policy Characteristics'!F:F,MATCH($C1901,'Policy Characteristics'!$C:$C,0)))</f>
        <v>0</v>
      </c>
      <c r="M1901" s="205">
        <f>IF(ISBLANK(INDEX('Policy Characteristics'!G:G,MATCH($C1901,'Policy Characteristics'!$C:$C,0))),"",INDEX('Policy Characteristics'!G:G,MATCH($C1901,'Policy Characteristics'!$C:$C,0)))</f>
        <v>0.4</v>
      </c>
      <c r="N1901" s="205">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75">
      <c r="A1902" s="76" t="str">
        <f>IF(ISBLANK(INDEX('Policy Characteristics'!A:A,MATCH($C1902,'Policy Characteristics'!$C:$C,0))),"",INDEX('Policy Characteristics'!A:A,MATCH($C1902,'Policy Characteristics'!$C:$C,0)))</f>
        <v>Research and Development</v>
      </c>
      <c r="B1902" s="200"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13" t="s">
        <v>43</v>
      </c>
      <c r="J1902" s="202"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05">
        <f>IF(ISBLANK(INDEX('Policy Characteristics'!F:F,MATCH($C1902,'Policy Characteristics'!$C:$C,0))),"",INDEX('Policy Characteristics'!F:F,MATCH($C1902,'Policy Characteristics'!$C:$C,0)))</f>
        <v>0</v>
      </c>
      <c r="M1902" s="205">
        <f>IF(ISBLANK(INDEX('Policy Characteristics'!G:G,MATCH($C1902,'Policy Characteristics'!$C:$C,0))),"",INDEX('Policy Characteristics'!G:G,MATCH($C1902,'Policy Characteristics'!$C:$C,0)))</f>
        <v>0.4</v>
      </c>
      <c r="N1902" s="205">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75">
      <c r="A1903" s="76" t="str">
        <f>IF(ISBLANK(INDEX('Policy Characteristics'!A:A,MATCH($C1903,'Policy Characteristics'!$C:$C,0))),"",INDEX('Policy Characteristics'!A:A,MATCH($C1903,'Policy Characteristics'!$C:$C,0)))</f>
        <v>Research and Development</v>
      </c>
      <c r="B1903" s="200"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13" t="s">
        <v>43</v>
      </c>
      <c r="J1903" s="202"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05">
        <f>IF(ISBLANK(INDEX('Policy Characteristics'!F:F,MATCH($C1903,'Policy Characteristics'!$C:$C,0))),"",INDEX('Policy Characteristics'!F:F,MATCH($C1903,'Policy Characteristics'!$C:$C,0)))</f>
        <v>0</v>
      </c>
      <c r="M1903" s="205">
        <f>IF(ISBLANK(INDEX('Policy Characteristics'!G:G,MATCH($C1903,'Policy Characteristics'!$C:$C,0))),"",INDEX('Policy Characteristics'!G:G,MATCH($C1903,'Policy Characteristics'!$C:$C,0)))</f>
        <v>0.4</v>
      </c>
      <c r="N1903" s="205">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75">
      <c r="A1904" s="76" t="str">
        <f>IF(ISBLANK(INDEX('Policy Characteristics'!A:A,MATCH($C1904,'Policy Characteristics'!$C:$C,0))),"",INDEX('Policy Characteristics'!A:A,MATCH($C1904,'Policy Characteristics'!$C:$C,0)))</f>
        <v>Research and Development</v>
      </c>
      <c r="B1904" s="200"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13" t="s">
        <v>43</v>
      </c>
      <c r="J1904" s="202"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05">
        <f>IF(ISBLANK(INDEX('Policy Characteristics'!F:F,MATCH($C1904,'Policy Characteristics'!$C:$C,0))),"",INDEX('Policy Characteristics'!F:F,MATCH($C1904,'Policy Characteristics'!$C:$C,0)))</f>
        <v>0</v>
      </c>
      <c r="M1904" s="205">
        <f>IF(ISBLANK(INDEX('Policy Characteristics'!G:G,MATCH($C1904,'Policy Characteristics'!$C:$C,0))),"",INDEX('Policy Characteristics'!G:G,MATCH($C1904,'Policy Characteristics'!$C:$C,0)))</f>
        <v>0.4</v>
      </c>
      <c r="N1904" s="205">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75">
      <c r="A1905" s="76" t="str">
        <f>IF(ISBLANK(INDEX('Policy Characteristics'!A:A,MATCH($C1905,'Policy Characteristics'!$C:$C,0))),"",INDEX('Policy Characteristics'!A:A,MATCH($C1905,'Policy Characteristics'!$C:$C,0)))</f>
        <v>Research and Development</v>
      </c>
      <c r="B1905" s="200" t="str">
        <f>IF(ISBLANK(INDEX('Policy Characteristics'!B:B,MATCH($C1905,'Policy Characteristics'!$C:$C,0))),"",INDEX('Policy Characteristics'!B:B,MATCH($C1905,'Policy Characteristics'!$C:$C,0)))</f>
        <v>Direct Air Capture</v>
      </c>
      <c r="C1905" s="143" t="s">
        <v>1042</v>
      </c>
      <c r="D1905" s="78"/>
      <c r="E1905" s="78"/>
      <c r="F1905" s="78"/>
      <c r="G1905" s="78"/>
      <c r="H1905" s="80">
        <v>525</v>
      </c>
      <c r="I1905" s="201" t="s">
        <v>43</v>
      </c>
      <c r="J1905" s="202"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05">
        <f>IF(ISBLANK(INDEX('Policy Characteristics'!F:F,MATCH($C1905,'Policy Characteristics'!$C:$C,0))),"",INDEX('Policy Characteristics'!F:F,MATCH($C1905,'Policy Characteristics'!$C:$C,0)))</f>
        <v>0</v>
      </c>
      <c r="M1905" s="205">
        <f>IF(ISBLANK(INDEX('Policy Characteristics'!G:G,MATCH($C1905,'Policy Characteristics'!$C:$C,0))),"",INDEX('Policy Characteristics'!G:G,MATCH($C1905,'Policy Characteristics'!$C:$C,0)))</f>
        <v>1</v>
      </c>
      <c r="N1905" s="205">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75">
      <c r="A1906" s="76" t="str">
        <f>IF(ISBLANK(INDEX('Policy Characteristics'!A:A,MATCH($C1906,'Policy Characteristics'!$C:$C,0))),"",INDEX('Policy Characteristics'!A:A,MATCH($C1906,'Policy Characteristics'!$C:$C,0)))</f>
        <v>Research and Development</v>
      </c>
      <c r="B1906" s="200" t="str">
        <f>IF(ISBLANK(INDEX('Policy Characteristics'!B:B,MATCH($C1906,'Policy Characteristics'!$C:$C,0))),"",INDEX('Policy Characteristics'!B:B,MATCH($C1906,'Policy Characteristics'!$C:$C,0)))</f>
        <v>Enhanced Rock Weathering</v>
      </c>
      <c r="C1906" s="143" t="s">
        <v>1882</v>
      </c>
      <c r="D1906" s="78"/>
      <c r="E1906" s="78"/>
      <c r="F1906" s="78"/>
      <c r="G1906" s="78"/>
      <c r="H1906" s="80">
        <v>2313</v>
      </c>
      <c r="I1906" s="201" t="s">
        <v>43</v>
      </c>
      <c r="J1906" s="202"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05">
        <f>IF(ISBLANK(INDEX('Policy Characteristics'!F:F,MATCH($C1906,'Policy Characteristics'!$C:$C,0))),"",INDEX('Policy Characteristics'!F:F,MATCH($C1906,'Policy Characteristics'!$C:$C,0)))</f>
        <v>0</v>
      </c>
      <c r="M1906" s="205">
        <f>IF(ISBLANK(INDEX('Policy Characteristics'!G:G,MATCH($C1906,'Policy Characteristics'!$C:$C,0))),"",INDEX('Policy Characteristics'!G:G,MATCH($C1906,'Policy Characteristics'!$C:$C,0)))</f>
        <v>1</v>
      </c>
      <c r="N1906" s="205">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75">
      <c r="A1907" s="76" t="str">
        <f>IF(ISBLANK(INDEX('Policy Characteristics'!A:A,MATCH($C1907,'Policy Characteristics'!$C:$C,0))),"",INDEX('Policy Characteristics'!A:A,MATCH($C1907,'Policy Characteristics'!$C:$C,0)))</f>
        <v>Research and Development</v>
      </c>
      <c r="B1907" s="200"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13" t="s">
        <v>43</v>
      </c>
      <c r="J1907" s="202"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05">
        <f>IF(ISBLANK(INDEX('Policy Characteristics'!F:F,MATCH($C1907,'Policy Characteristics'!$C:$C,0))),"",INDEX('Policy Characteristics'!F:F,MATCH($C1907,'Policy Characteristics'!$C:$C,0)))</f>
        <v>0</v>
      </c>
      <c r="M1907" s="205">
        <f>IF(ISBLANK(INDEX('Policy Characteristics'!G:G,MATCH($C1907,'Policy Characteristics'!$C:$C,0))),"",INDEX('Policy Characteristics'!G:G,MATCH($C1907,'Policy Characteristics'!$C:$C,0)))</f>
        <v>0.4</v>
      </c>
      <c r="N1907" s="205">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75">
      <c r="A1908" s="76" t="str">
        <f>IF(ISBLANK(INDEX('Policy Characteristics'!A:A,MATCH($C1908,'Policy Characteristics'!$C:$C,0))),"",INDEX('Policy Characteristics'!A:A,MATCH($C1908,'Policy Characteristics'!$C:$C,0)))</f>
        <v>Research and Development</v>
      </c>
      <c r="B1908" s="200"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13" t="s">
        <v>43</v>
      </c>
      <c r="J1908" s="202"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05">
        <f>IF(ISBLANK(INDEX('Policy Characteristics'!F:F,MATCH($C1908,'Policy Characteristics'!$C:$C,0))),"",INDEX('Policy Characteristics'!F:F,MATCH($C1908,'Policy Characteristics'!$C:$C,0)))</f>
        <v>0</v>
      </c>
      <c r="M1908" s="205">
        <f>IF(ISBLANK(INDEX('Policy Characteristics'!G:G,MATCH($C1908,'Policy Characteristics'!$C:$C,0))),"",INDEX('Policy Characteristics'!G:G,MATCH($C1908,'Policy Characteristics'!$C:$C,0)))</f>
        <v>0.4</v>
      </c>
      <c r="N1908" s="205">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75">
      <c r="A1909" s="76" t="str">
        <f>IF(ISBLANK(INDEX('Policy Characteristics'!A:A,MATCH($C1909,'Policy Characteristics'!$C:$C,0))),"",INDEX('Policy Characteristics'!A:A,MATCH($C1909,'Policy Characteristics'!$C:$C,0)))</f>
        <v>Research and Development</v>
      </c>
      <c r="B1909" s="200"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13" t="s">
        <v>44</v>
      </c>
      <c r="J1909" s="202"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05">
        <f>IF(ISBLANK(INDEX('Policy Characteristics'!F:F,MATCH($C1909,'Policy Characteristics'!$C:$C,0))),"",INDEX('Policy Characteristics'!F:F,MATCH($C1909,'Policy Characteristics'!$C:$C,0)))</f>
        <v>0</v>
      </c>
      <c r="M1909" s="205">
        <f>IF(ISBLANK(INDEX('Policy Characteristics'!G:G,MATCH($C1909,'Policy Characteristics'!$C:$C,0))),"",INDEX('Policy Characteristics'!G:G,MATCH($C1909,'Policy Characteristics'!$C:$C,0)))</f>
        <v>0.4</v>
      </c>
      <c r="N1909" s="205">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75">
      <c r="A1910" s="76" t="str">
        <f>IF(ISBLANK(INDEX('Policy Characteristics'!A:A,MATCH($C1910,'Policy Characteristics'!$C:$C,0))),"",INDEX('Policy Characteristics'!A:A,MATCH($C1910,'Policy Characteristics'!$C:$C,0)))</f>
        <v>Research and Development</v>
      </c>
      <c r="B1910" s="200"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13" t="s">
        <v>43</v>
      </c>
      <c r="J1910" s="202"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05">
        <f>IF(ISBLANK(INDEX('Policy Characteristics'!F:F,MATCH($C1910,'Policy Characteristics'!$C:$C,0))),"",INDEX('Policy Characteristics'!F:F,MATCH($C1910,'Policy Characteristics'!$C:$C,0)))</f>
        <v>0</v>
      </c>
      <c r="M1910" s="205">
        <f>IF(ISBLANK(INDEX('Policy Characteristics'!G:G,MATCH($C1910,'Policy Characteristics'!$C:$C,0))),"",INDEX('Policy Characteristics'!G:G,MATCH($C1910,'Policy Characteristics'!$C:$C,0)))</f>
        <v>0.4</v>
      </c>
      <c r="N1910" s="205">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75">
      <c r="A1911" s="76" t="str">
        <f>IF(ISBLANK(INDEX('Policy Characteristics'!A:A,MATCH($C1911,'Policy Characteristics'!$C:$C,0))),"",INDEX('Policy Characteristics'!A:A,MATCH($C1911,'Policy Characteristics'!$C:$C,0)))</f>
        <v>Research and Development</v>
      </c>
      <c r="B1911" s="200"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13" t="s">
        <v>43</v>
      </c>
      <c r="J1911" s="202"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05">
        <f>IF(ISBLANK(INDEX('Policy Characteristics'!F:F,MATCH($C1911,'Policy Characteristics'!$C:$C,0))),"",INDEX('Policy Characteristics'!F:F,MATCH($C1911,'Policy Characteristics'!$C:$C,0)))</f>
        <v>0</v>
      </c>
      <c r="M1911" s="205">
        <f>IF(ISBLANK(INDEX('Policy Characteristics'!G:G,MATCH($C1911,'Policy Characteristics'!$C:$C,0))),"",INDEX('Policy Characteristics'!G:G,MATCH($C1911,'Policy Characteristics'!$C:$C,0)))</f>
        <v>0.4</v>
      </c>
      <c r="N1911" s="205">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75">
      <c r="A1912" s="76" t="str">
        <f>IF(ISBLANK(INDEX('Policy Characteristics'!A:A,MATCH($C1912,'Policy Characteristics'!$C:$C,0))),"",INDEX('Policy Characteristics'!A:A,MATCH($C1912,'Policy Characteristics'!$C:$C,0)))</f>
        <v>Research and Development</v>
      </c>
      <c r="B1912" s="200"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13" t="s">
        <v>43</v>
      </c>
      <c r="J1912" s="202"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05">
        <f>IF(ISBLANK(INDEX('Policy Characteristics'!F:F,MATCH($C1912,'Policy Characteristics'!$C:$C,0))),"",INDEX('Policy Characteristics'!F:F,MATCH($C1912,'Policy Characteristics'!$C:$C,0)))</f>
        <v>0</v>
      </c>
      <c r="M1912" s="205">
        <f>IF(ISBLANK(INDEX('Policy Characteristics'!G:G,MATCH($C1912,'Policy Characteristics'!$C:$C,0))),"",INDEX('Policy Characteristics'!G:G,MATCH($C1912,'Policy Characteristics'!$C:$C,0)))</f>
        <v>0.4</v>
      </c>
      <c r="N1912" s="205">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75">
      <c r="A1913" s="76" t="str">
        <f>IF(ISBLANK(INDEX('Policy Characteristics'!A:A,MATCH($C1913,'Policy Characteristics'!$C:$C,0))),"",INDEX('Policy Characteristics'!A:A,MATCH($C1913,'Policy Characteristics'!$C:$C,0)))</f>
        <v>Research and Development</v>
      </c>
      <c r="B1913" s="200"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13" t="s">
        <v>43</v>
      </c>
      <c r="J1913" s="202"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05">
        <f>IF(ISBLANK(INDEX('Policy Characteristics'!F:F,MATCH($C1913,'Policy Characteristics'!$C:$C,0))),"",INDEX('Policy Characteristics'!F:F,MATCH($C1913,'Policy Characteristics'!$C:$C,0)))</f>
        <v>0</v>
      </c>
      <c r="M1913" s="205">
        <f>IF(ISBLANK(INDEX('Policy Characteristics'!G:G,MATCH($C1913,'Policy Characteristics'!$C:$C,0))),"",INDEX('Policy Characteristics'!G:G,MATCH($C1913,'Policy Characteristics'!$C:$C,0)))</f>
        <v>0.4</v>
      </c>
      <c r="N1913" s="205">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75">
      <c r="A1914" s="76" t="str">
        <f>IF(ISBLANK(INDEX('Policy Characteristics'!A:A,MATCH($C1914,'Policy Characteristics'!$C:$C,0))),"",INDEX('Policy Characteristics'!A:A,MATCH($C1914,'Policy Characteristics'!$C:$C,0)))</f>
        <v>Research and Development</v>
      </c>
      <c r="B1914" s="200"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13" t="s">
        <v>43</v>
      </c>
      <c r="J1914" s="202"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05">
        <f>IF(ISBLANK(INDEX('Policy Characteristics'!F:F,MATCH($C1914,'Policy Characteristics'!$C:$C,0))),"",INDEX('Policy Characteristics'!F:F,MATCH($C1914,'Policy Characteristics'!$C:$C,0)))</f>
        <v>0</v>
      </c>
      <c r="M1914" s="205">
        <f>IF(ISBLANK(INDEX('Policy Characteristics'!G:G,MATCH($C1914,'Policy Characteristics'!$C:$C,0))),"",INDEX('Policy Characteristics'!G:G,MATCH($C1914,'Policy Characteristics'!$C:$C,0)))</f>
        <v>0.4</v>
      </c>
      <c r="N1914" s="205">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75">
      <c r="A1915" s="76" t="str">
        <f>IF(ISBLANK(INDEX('Policy Characteristics'!A:A,MATCH($C1915,'Policy Characteristics'!$C:$C,0))),"",INDEX('Policy Characteristics'!A:A,MATCH($C1915,'Policy Characteristics'!$C:$C,0)))</f>
        <v>Research and Development</v>
      </c>
      <c r="B1915" s="200"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1656</v>
      </c>
      <c r="E1915" s="88"/>
      <c r="F1915" s="78" t="s">
        <v>1668</v>
      </c>
      <c r="G1915" s="88"/>
      <c r="H1915" s="15">
        <v>122</v>
      </c>
      <c r="I1915" s="213" t="s">
        <v>43</v>
      </c>
      <c r="J1915" s="202"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05">
        <f>IF(ISBLANK(INDEX('Policy Characteristics'!F:F,MATCH($C1915,'Policy Characteristics'!$C:$C,0))),"",INDEX('Policy Characteristics'!F:F,MATCH($C1915,'Policy Characteristics'!$C:$C,0)))</f>
        <v>0</v>
      </c>
      <c r="M1915" s="205">
        <f>IF(ISBLANK(INDEX('Policy Characteristics'!G:G,MATCH($C1915,'Policy Characteristics'!$C:$C,0))),"",INDEX('Policy Characteristics'!G:G,MATCH($C1915,'Policy Characteristics'!$C:$C,0)))</f>
        <v>0.4</v>
      </c>
      <c r="N1915" s="205">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75">
      <c r="A1916" s="76" t="str">
        <f>IF(ISBLANK(INDEX('Policy Characteristics'!A:A,MATCH($C1916,'Policy Characteristics'!$C:$C,0))),"",INDEX('Policy Characteristics'!A:A,MATCH($C1916,'Policy Characteristics'!$C:$C,0)))</f>
        <v>Research and Development</v>
      </c>
      <c r="B1916" s="200" t="str">
        <f>IF(ISBLANK(INDEX('Policy Characteristics'!B:B,MATCH($C1916,'Policy Characteristics'!$C:$C,0))),"",INDEX('Policy Characteristics'!B:B,MATCH($C1916,'Policy Characteristics'!$C:$C,0)))</f>
        <v>Fuel Use Reduction</v>
      </c>
      <c r="C1916" s="76" t="str">
        <f t="shared" si="62"/>
        <v>RnD Electricity Fuel Use Perc Reduction</v>
      </c>
      <c r="D1916" s="78" t="s">
        <v>1657</v>
      </c>
      <c r="E1916" s="88"/>
      <c r="F1916" s="78" t="s">
        <v>1669</v>
      </c>
      <c r="G1916" s="88"/>
      <c r="H1916" s="15">
        <v>123</v>
      </c>
      <c r="I1916" s="213" t="s">
        <v>43</v>
      </c>
      <c r="J1916" s="202"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05">
        <f>IF(ISBLANK(INDEX('Policy Characteristics'!F:F,MATCH($C1916,'Policy Characteristics'!$C:$C,0))),"",INDEX('Policy Characteristics'!F:F,MATCH($C1916,'Policy Characteristics'!$C:$C,0)))</f>
        <v>0</v>
      </c>
      <c r="M1916" s="205">
        <f>IF(ISBLANK(INDEX('Policy Characteristics'!G:G,MATCH($C1916,'Policy Characteristics'!$C:$C,0))),"",INDEX('Policy Characteristics'!G:G,MATCH($C1916,'Policy Characteristics'!$C:$C,0)))</f>
        <v>0.4</v>
      </c>
      <c r="N1916" s="205">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75">
      <c r="A1917" s="76" t="str">
        <f>IF(ISBLANK(INDEX('Policy Characteristics'!A:A,MATCH($C1917,'Policy Characteristics'!$C:$C,0))),"",INDEX('Policy Characteristics'!A:A,MATCH($C1917,'Policy Characteristics'!$C:$C,0)))</f>
        <v>Research and Development</v>
      </c>
      <c r="B1917" s="200"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1670</v>
      </c>
      <c r="G1917" s="88"/>
      <c r="H1917" s="15">
        <v>751</v>
      </c>
      <c r="I1917" s="213" t="s">
        <v>44</v>
      </c>
      <c r="J1917" s="202"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05">
        <f>IF(ISBLANK(INDEX('Policy Characteristics'!F:F,MATCH($C1917,'Policy Characteristics'!$C:$C,0))),"",INDEX('Policy Characteristics'!F:F,MATCH($C1917,'Policy Characteristics'!$C:$C,0)))</f>
        <v>0</v>
      </c>
      <c r="M1917" s="205">
        <f>IF(ISBLANK(INDEX('Policy Characteristics'!G:G,MATCH($C1917,'Policy Characteristics'!$C:$C,0))),"",INDEX('Policy Characteristics'!G:G,MATCH($C1917,'Policy Characteristics'!$C:$C,0)))</f>
        <v>0.4</v>
      </c>
      <c r="N1917" s="205">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75">
      <c r="A1918" s="76" t="str">
        <f>IF(ISBLANK(INDEX('Policy Characteristics'!A:A,MATCH($C1918,'Policy Characteristics'!$C:$C,0))),"",INDEX('Policy Characteristics'!A:A,MATCH($C1918,'Policy Characteristics'!$C:$C,0)))</f>
        <v>Research and Development</v>
      </c>
      <c r="B1918" s="200"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13" t="s">
        <v>44</v>
      </c>
      <c r="J1918" s="202"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05">
        <f>IF(ISBLANK(INDEX('Policy Characteristics'!F:F,MATCH($C1918,'Policy Characteristics'!$C:$C,0))),"",INDEX('Policy Characteristics'!F:F,MATCH($C1918,'Policy Characteristics'!$C:$C,0)))</f>
        <v>0</v>
      </c>
      <c r="M1918" s="205">
        <f>IF(ISBLANK(INDEX('Policy Characteristics'!G:G,MATCH($C1918,'Policy Characteristics'!$C:$C,0))),"",INDEX('Policy Characteristics'!G:G,MATCH($C1918,'Policy Characteristics'!$C:$C,0)))</f>
        <v>0.4</v>
      </c>
      <c r="N1918" s="205">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75">
      <c r="A1919" s="76" t="str">
        <f>IF(ISBLANK(INDEX('Policy Characteristics'!A:A,MATCH($C1919,'Policy Characteristics'!$C:$C,0))),"",INDEX('Policy Characteristics'!A:A,MATCH($C1919,'Policy Characteristics'!$C:$C,0)))</f>
        <v>Research and Development</v>
      </c>
      <c r="B1919" s="200"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13" t="s">
        <v>44</v>
      </c>
      <c r="J1919" s="202"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05">
        <f>IF(ISBLANK(INDEX('Policy Characteristics'!F:F,MATCH($C1919,'Policy Characteristics'!$C:$C,0))),"",INDEX('Policy Characteristics'!F:F,MATCH($C1919,'Policy Characteristics'!$C:$C,0)))</f>
        <v>0</v>
      </c>
      <c r="M1919" s="205">
        <f>IF(ISBLANK(INDEX('Policy Characteristics'!G:G,MATCH($C1919,'Policy Characteristics'!$C:$C,0))),"",INDEX('Policy Characteristics'!G:G,MATCH($C1919,'Policy Characteristics'!$C:$C,0)))</f>
        <v>0.4</v>
      </c>
      <c r="N1919" s="205">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75">
      <c r="A1920" s="76" t="str">
        <f>IF(ISBLANK(INDEX('Policy Characteristics'!A:A,MATCH($C1920,'Policy Characteristics'!$C:$C,0))),"",INDEX('Policy Characteristics'!A:A,MATCH($C1920,'Policy Characteristics'!$C:$C,0)))</f>
        <v>Research and Development</v>
      </c>
      <c r="B1920" s="200"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13" t="s">
        <v>44</v>
      </c>
      <c r="J1920" s="202"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05">
        <f>IF(ISBLANK(INDEX('Policy Characteristics'!F:F,MATCH($C1920,'Policy Characteristics'!$C:$C,0))),"",INDEX('Policy Characteristics'!F:F,MATCH($C1920,'Policy Characteristics'!$C:$C,0)))</f>
        <v>0</v>
      </c>
      <c r="M1920" s="205">
        <f>IF(ISBLANK(INDEX('Policy Characteristics'!G:G,MATCH($C1920,'Policy Characteristics'!$C:$C,0))),"",INDEX('Policy Characteristics'!G:G,MATCH($C1920,'Policy Characteristics'!$C:$C,0)))</f>
        <v>0.4</v>
      </c>
      <c r="N1920" s="205">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75">
      <c r="A1921" s="76" t="str">
        <f>IF(ISBLANK(INDEX('Policy Characteristics'!A:A,MATCH($C1921,'Policy Characteristics'!$C:$C,0))),"",INDEX('Policy Characteristics'!A:A,MATCH($C1921,'Policy Characteristics'!$C:$C,0)))</f>
        <v>Research and Development</v>
      </c>
      <c r="B1921" s="200"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13" t="s">
        <v>44</v>
      </c>
      <c r="J1921" s="202"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05">
        <f>IF(ISBLANK(INDEX('Policy Characteristics'!F:F,MATCH($C1921,'Policy Characteristics'!$C:$C,0))),"",INDEX('Policy Characteristics'!F:F,MATCH($C1921,'Policy Characteristics'!$C:$C,0)))</f>
        <v>0</v>
      </c>
      <c r="M1921" s="205">
        <f>IF(ISBLANK(INDEX('Policy Characteristics'!G:G,MATCH($C1921,'Policy Characteristics'!$C:$C,0))),"",INDEX('Policy Characteristics'!G:G,MATCH($C1921,'Policy Characteristics'!$C:$C,0)))</f>
        <v>0.4</v>
      </c>
      <c r="N1921" s="205">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75">
      <c r="A1922" s="76" t="str">
        <f>IF(ISBLANK(INDEX('Policy Characteristics'!A:A,MATCH($C1922,'Policy Characteristics'!$C:$C,0))),"",INDEX('Policy Characteristics'!A:A,MATCH($C1922,'Policy Characteristics'!$C:$C,0)))</f>
        <v>Research and Development</v>
      </c>
      <c r="B1922" s="200"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13" t="s">
        <v>43</v>
      </c>
      <c r="J1922" s="202"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05">
        <f>IF(ISBLANK(INDEX('Policy Characteristics'!F:F,MATCH($C1922,'Policy Characteristics'!$C:$C,0))),"",INDEX('Policy Characteristics'!F:F,MATCH($C1922,'Policy Characteristics'!$C:$C,0)))</f>
        <v>0</v>
      </c>
      <c r="M1922" s="205">
        <f>IF(ISBLANK(INDEX('Policy Characteristics'!G:G,MATCH($C1922,'Policy Characteristics'!$C:$C,0))),"",INDEX('Policy Characteristics'!G:G,MATCH($C1922,'Policy Characteristics'!$C:$C,0)))</f>
        <v>0.4</v>
      </c>
      <c r="N1922" s="205">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75">
      <c r="A1923" s="76" t="str">
        <f>IF(ISBLANK(INDEX('Policy Characteristics'!A:A,MATCH($C1923,'Policy Characteristics'!$C:$C,0))),"",INDEX('Policy Characteristics'!A:A,MATCH($C1923,'Policy Characteristics'!$C:$C,0)))</f>
        <v>Research and Development</v>
      </c>
      <c r="B1923" s="200"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1671</v>
      </c>
      <c r="G1923" s="88"/>
      <c r="H1923" s="15">
        <v>181</v>
      </c>
      <c r="I1923" s="213" t="s">
        <v>44</v>
      </c>
      <c r="J1923" s="202"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05">
        <f>IF(ISBLANK(INDEX('Policy Characteristics'!F:F,MATCH($C1923,'Policy Characteristics'!$C:$C,0))),"",INDEX('Policy Characteristics'!F:F,MATCH($C1923,'Policy Characteristics'!$C:$C,0)))</f>
        <v>0</v>
      </c>
      <c r="M1923" s="205">
        <f>IF(ISBLANK(INDEX('Policy Characteristics'!G:G,MATCH($C1923,'Policy Characteristics'!$C:$C,0))),"",INDEX('Policy Characteristics'!G:G,MATCH($C1923,'Policy Characteristics'!$C:$C,0)))</f>
        <v>0.4</v>
      </c>
      <c r="N1923" s="205">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75">
      <c r="A1924" s="76" t="str">
        <f>IF(ISBLANK(INDEX('Policy Characteristics'!A:A,MATCH($C1924,'Policy Characteristics'!$C:$C,0))),"",INDEX('Policy Characteristics'!A:A,MATCH($C1924,'Policy Characteristics'!$C:$C,0)))</f>
        <v>Research and Development</v>
      </c>
      <c r="B1924" s="200"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1672</v>
      </c>
      <c r="G1924" s="88"/>
      <c r="H1924" s="15">
        <v>755</v>
      </c>
      <c r="I1924" s="213" t="s">
        <v>43</v>
      </c>
      <c r="J1924" s="202"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05">
        <f>IF(ISBLANK(INDEX('Policy Characteristics'!F:F,MATCH($C1924,'Policy Characteristics'!$C:$C,0))),"",INDEX('Policy Characteristics'!F:F,MATCH($C1924,'Policy Characteristics'!$C:$C,0)))</f>
        <v>0</v>
      </c>
      <c r="M1924" s="205">
        <f>IF(ISBLANK(INDEX('Policy Characteristics'!G:G,MATCH($C1924,'Policy Characteristics'!$C:$C,0))),"",INDEX('Policy Characteristics'!G:G,MATCH($C1924,'Policy Characteristics'!$C:$C,0)))</f>
        <v>0.4</v>
      </c>
      <c r="N1924" s="205">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75">
      <c r="A1925" s="76" t="str">
        <f>IF(ISBLANK(INDEX('Policy Characteristics'!A:A,MATCH($C1925,'Policy Characteristics'!$C:$C,0))),"",INDEX('Policy Characteristics'!A:A,MATCH($C1925,'Policy Characteristics'!$C:$C,0)))</f>
        <v>Research and Development</v>
      </c>
      <c r="B1925" s="200"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13" t="s">
        <v>43</v>
      </c>
      <c r="J1925" s="202"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05">
        <f>IF(ISBLANK(INDEX('Policy Characteristics'!F:F,MATCH($C1925,'Policy Characteristics'!$C:$C,0))),"",INDEX('Policy Characteristics'!F:F,MATCH($C1925,'Policy Characteristics'!$C:$C,0)))</f>
        <v>0</v>
      </c>
      <c r="M1925" s="205">
        <f>IF(ISBLANK(INDEX('Policy Characteristics'!G:G,MATCH($C1925,'Policy Characteristics'!$C:$C,0))),"",INDEX('Policy Characteristics'!G:G,MATCH($C1925,'Policy Characteristics'!$C:$C,0)))</f>
        <v>0.4</v>
      </c>
      <c r="N1925" s="205">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75">
      <c r="A1926" s="76" t="str">
        <f>IF(ISBLANK(INDEX('Policy Characteristics'!A:A,MATCH($C1926,'Policy Characteristics'!$C:$C,0))),"",INDEX('Policy Characteristics'!A:A,MATCH($C1926,'Policy Characteristics'!$C:$C,0)))</f>
        <v>Research and Development</v>
      </c>
      <c r="B1926" s="200"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13" t="s">
        <v>43</v>
      </c>
      <c r="J1926" s="202"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05">
        <f>IF(ISBLANK(INDEX('Policy Characteristics'!F:F,MATCH($C1926,'Policy Characteristics'!$C:$C,0))),"",INDEX('Policy Characteristics'!F:F,MATCH($C1926,'Policy Characteristics'!$C:$C,0)))</f>
        <v>0</v>
      </c>
      <c r="M1926" s="205">
        <f>IF(ISBLANK(INDEX('Policy Characteristics'!G:G,MATCH($C1926,'Policy Characteristics'!$C:$C,0))),"",INDEX('Policy Characteristics'!G:G,MATCH($C1926,'Policy Characteristics'!$C:$C,0)))</f>
        <v>0.4</v>
      </c>
      <c r="N1926" s="205">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75">
      <c r="A1927" s="76" t="str">
        <f>IF(ISBLANK(INDEX('Policy Characteristics'!A:A,MATCH($C1927,'Policy Characteristics'!$C:$C,0))),"",INDEX('Policy Characteristics'!A:A,MATCH($C1927,'Policy Characteristics'!$C:$C,0)))</f>
        <v>Research and Development</v>
      </c>
      <c r="B1927" s="200"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13" t="s">
        <v>44</v>
      </c>
      <c r="J1927" s="202"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05">
        <f>IF(ISBLANK(INDEX('Policy Characteristics'!F:F,MATCH($C1927,'Policy Characteristics'!$C:$C,0))),"",INDEX('Policy Characteristics'!F:F,MATCH($C1927,'Policy Characteristics'!$C:$C,0)))</f>
        <v>0</v>
      </c>
      <c r="M1927" s="205">
        <f>IF(ISBLANK(INDEX('Policy Characteristics'!G:G,MATCH($C1927,'Policy Characteristics'!$C:$C,0))),"",INDEX('Policy Characteristics'!G:G,MATCH($C1927,'Policy Characteristics'!$C:$C,0)))</f>
        <v>0.4</v>
      </c>
      <c r="N1927" s="205">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75">
      <c r="A1928" s="76" t="str">
        <f>IF(ISBLANK(INDEX('Policy Characteristics'!A:A,MATCH($C1928,'Policy Characteristics'!$C:$C,0))),"",INDEX('Policy Characteristics'!A:A,MATCH($C1928,'Policy Characteristics'!$C:$C,0)))</f>
        <v>Research and Development</v>
      </c>
      <c r="B1928" s="200"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1673</v>
      </c>
      <c r="G1928" s="88"/>
      <c r="H1928" s="15">
        <v>1825</v>
      </c>
      <c r="I1928" s="213" t="s">
        <v>44</v>
      </c>
      <c r="J1928" s="202"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05">
        <f>IF(ISBLANK(INDEX('Policy Characteristics'!F:F,MATCH($C1928,'Policy Characteristics'!$C:$C,0))),"",INDEX('Policy Characteristics'!F:F,MATCH($C1928,'Policy Characteristics'!$C:$C,0)))</f>
        <v>0</v>
      </c>
      <c r="M1928" s="205">
        <f>IF(ISBLANK(INDEX('Policy Characteristics'!G:G,MATCH($C1928,'Policy Characteristics'!$C:$C,0))),"",INDEX('Policy Characteristics'!G:G,MATCH($C1928,'Policy Characteristics'!$C:$C,0)))</f>
        <v>0.4</v>
      </c>
      <c r="N1928" s="205">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75">
      <c r="A1929" s="76" t="str">
        <f>IF(ISBLANK(INDEX('Policy Characteristics'!A:A,MATCH($C1929,'Policy Characteristics'!$C:$C,0))),"",INDEX('Policy Characteristics'!A:A,MATCH($C1929,'Policy Characteristics'!$C:$C,0)))</f>
        <v>Research and Development</v>
      </c>
      <c r="B1929" s="200"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1674</v>
      </c>
      <c r="G1929" s="88"/>
      <c r="H1929" s="15">
        <v>1826</v>
      </c>
      <c r="I1929" s="213" t="s">
        <v>44</v>
      </c>
      <c r="J1929" s="202"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05">
        <f>IF(ISBLANK(INDEX('Policy Characteristics'!F:F,MATCH($C1929,'Policy Characteristics'!$C:$C,0))),"",INDEX('Policy Characteristics'!F:F,MATCH($C1929,'Policy Characteristics'!$C:$C,0)))</f>
        <v>0</v>
      </c>
      <c r="M1929" s="205">
        <f>IF(ISBLANK(INDEX('Policy Characteristics'!G:G,MATCH($C1929,'Policy Characteristics'!$C:$C,0))),"",INDEX('Policy Characteristics'!G:G,MATCH($C1929,'Policy Characteristics'!$C:$C,0)))</f>
        <v>0.4</v>
      </c>
      <c r="N1929" s="205">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75">
      <c r="A1930" s="76" t="str">
        <f>IF(ISBLANK(INDEX('Policy Characteristics'!A:A,MATCH($C1930,'Policy Characteristics'!$C:$C,0))),"",INDEX('Policy Characteristics'!A:A,MATCH($C1930,'Policy Characteristics'!$C:$C,0)))</f>
        <v>Research and Development</v>
      </c>
      <c r="B1930" s="200"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1675</v>
      </c>
      <c r="G1930" s="88"/>
      <c r="H1930" s="15">
        <v>1827</v>
      </c>
      <c r="I1930" s="213" t="s">
        <v>43</v>
      </c>
      <c r="J1930" s="202"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05">
        <f>IF(ISBLANK(INDEX('Policy Characteristics'!F:F,MATCH($C1930,'Policy Characteristics'!$C:$C,0))),"",INDEX('Policy Characteristics'!F:F,MATCH($C1930,'Policy Characteristics'!$C:$C,0)))</f>
        <v>0</v>
      </c>
      <c r="M1930" s="205">
        <f>IF(ISBLANK(INDEX('Policy Characteristics'!G:G,MATCH($C1930,'Policy Characteristics'!$C:$C,0))),"",INDEX('Policy Characteristics'!G:G,MATCH($C1930,'Policy Characteristics'!$C:$C,0)))</f>
        <v>0.4</v>
      </c>
      <c r="N1930" s="205">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75">
      <c r="A1931" s="76" t="str">
        <f>IF(ISBLANK(INDEX('Policy Characteristics'!A:A,MATCH($C1931,'Policy Characteristics'!$C:$C,0))),"",INDEX('Policy Characteristics'!A:A,MATCH($C1931,'Policy Characteristics'!$C:$C,0)))</f>
        <v>Research and Development</v>
      </c>
      <c r="B1931" s="200" t="str">
        <f>IF(ISBLANK(INDEX('Policy Characteristics'!B:B,MATCH($C1931,'Policy Characteristics'!$C:$C,0))),"",INDEX('Policy Characteristics'!B:B,MATCH($C1931,'Policy Characteristics'!$C:$C,0)))</f>
        <v>Fuel Use Reduction</v>
      </c>
      <c r="C1931" s="76" t="str">
        <f t="shared" si="62"/>
        <v>RnD Electricity Fuel Use Perc Reduction</v>
      </c>
      <c r="D1931" s="78" t="s">
        <v>1655</v>
      </c>
      <c r="E1931" s="88"/>
      <c r="F1931" s="78" t="s">
        <v>1676</v>
      </c>
      <c r="G1931" s="88"/>
      <c r="H1931" s="15">
        <v>1828</v>
      </c>
      <c r="I1931" s="213" t="s">
        <v>43</v>
      </c>
      <c r="J1931" s="202"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05">
        <f>IF(ISBLANK(INDEX('Policy Characteristics'!F:F,MATCH($C1931,'Policy Characteristics'!$C:$C,0))),"",INDEX('Policy Characteristics'!F:F,MATCH($C1931,'Policy Characteristics'!$C:$C,0)))</f>
        <v>0</v>
      </c>
      <c r="M1931" s="205">
        <f>IF(ISBLANK(INDEX('Policy Characteristics'!G:G,MATCH($C1931,'Policy Characteristics'!$C:$C,0))),"",INDEX('Policy Characteristics'!G:G,MATCH($C1931,'Policy Characteristics'!$C:$C,0)))</f>
        <v>0.4</v>
      </c>
      <c r="N1931" s="205">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75">
      <c r="A1932" s="76" t="str">
        <f>IF(ISBLANK(INDEX('Policy Characteristics'!A:A,MATCH($C1932,'Policy Characteristics'!$C:$C,0))),"",INDEX('Policy Characteristics'!A:A,MATCH($C1932,'Policy Characteristics'!$C:$C,0)))</f>
        <v>Research and Development</v>
      </c>
      <c r="B1932" s="200" t="str">
        <f>IF(ISBLANK(INDEX('Policy Characteristics'!B:B,MATCH($C1932,'Policy Characteristics'!$C:$C,0))),"",INDEX('Policy Characteristics'!B:B,MATCH($C1932,'Policy Characteristics'!$C:$C,0)))</f>
        <v>Fuel Use Reduction</v>
      </c>
      <c r="C1932" s="76" t="str">
        <f t="shared" si="62"/>
        <v>RnD Electricity Fuel Use Perc Reduction</v>
      </c>
      <c r="D1932" s="78" t="s">
        <v>1658</v>
      </c>
      <c r="E1932" s="88"/>
      <c r="F1932" s="78" t="s">
        <v>1677</v>
      </c>
      <c r="G1932" s="88"/>
      <c r="H1932" s="15">
        <v>1829</v>
      </c>
      <c r="I1932" s="213" t="s">
        <v>43</v>
      </c>
      <c r="J1932" s="202"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05">
        <f>IF(ISBLANK(INDEX('Policy Characteristics'!F:F,MATCH($C1932,'Policy Characteristics'!$C:$C,0))),"",INDEX('Policy Characteristics'!F:F,MATCH($C1932,'Policy Characteristics'!$C:$C,0)))</f>
        <v>0</v>
      </c>
      <c r="M1932" s="205">
        <f>IF(ISBLANK(INDEX('Policy Characteristics'!G:G,MATCH($C1932,'Policy Characteristics'!$C:$C,0))),"",INDEX('Policy Characteristics'!G:G,MATCH($C1932,'Policy Characteristics'!$C:$C,0)))</f>
        <v>0.4</v>
      </c>
      <c r="N1932" s="205">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75">
      <c r="A1933" s="76" t="str">
        <f>IF(ISBLANK(INDEX('Policy Characteristics'!A:A,MATCH($C1933,'Policy Characteristics'!$C:$C,0))),"",INDEX('Policy Characteristics'!A:A,MATCH($C1933,'Policy Characteristics'!$C:$C,0)))</f>
        <v>Research and Development</v>
      </c>
      <c r="B1933" s="200" t="str">
        <f>IF(ISBLANK(INDEX('Policy Characteristics'!B:B,MATCH($C1933,'Policy Characteristics'!$C:$C,0))),"",INDEX('Policy Characteristics'!B:B,MATCH($C1933,'Policy Characteristics'!$C:$C,0)))</f>
        <v>Fuel Use Reduction</v>
      </c>
      <c r="C1933" s="76" t="str">
        <f t="shared" si="62"/>
        <v>RnD Electricity Fuel Use Perc Reduction</v>
      </c>
      <c r="D1933" s="78" t="s">
        <v>1659</v>
      </c>
      <c r="E1933" s="88"/>
      <c r="F1933" s="78" t="s">
        <v>1678</v>
      </c>
      <c r="G1933" s="88"/>
      <c r="H1933" s="15">
        <v>1830</v>
      </c>
      <c r="I1933" s="213" t="s">
        <v>43</v>
      </c>
      <c r="J1933" s="202"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05">
        <f>IF(ISBLANK(INDEX('Policy Characteristics'!F:F,MATCH($C1933,'Policy Characteristics'!$C:$C,0))),"",INDEX('Policy Characteristics'!F:F,MATCH($C1933,'Policy Characteristics'!$C:$C,0)))</f>
        <v>0</v>
      </c>
      <c r="M1933" s="205">
        <f>IF(ISBLANK(INDEX('Policy Characteristics'!G:G,MATCH($C1933,'Policy Characteristics'!$C:$C,0))),"",INDEX('Policy Characteristics'!G:G,MATCH($C1933,'Policy Characteristics'!$C:$C,0)))</f>
        <v>0.4</v>
      </c>
      <c r="N1933" s="205">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75">
      <c r="A1934" s="76" t="str">
        <f>IF(ISBLANK(INDEX('Policy Characteristics'!A:A,MATCH($C1934,'Policy Characteristics'!$C:$C,0))),"",INDEX('Policy Characteristics'!A:A,MATCH($C1934,'Policy Characteristics'!$C:$C,0)))</f>
        <v>Research and Development</v>
      </c>
      <c r="B1934" s="200" t="str">
        <f>IF(ISBLANK(INDEX('Policy Characteristics'!B:B,MATCH($C1934,'Policy Characteristics'!$C:$C,0))),"",INDEX('Policy Characteristics'!B:B,MATCH($C1934,'Policy Characteristics'!$C:$C,0)))</f>
        <v>Fuel Use Reduction</v>
      </c>
      <c r="C1934" s="76" t="str">
        <f t="shared" si="62"/>
        <v>RnD Electricity Fuel Use Perc Reduction</v>
      </c>
      <c r="D1934" s="78" t="s">
        <v>1660</v>
      </c>
      <c r="E1934" s="88"/>
      <c r="F1934" s="78" t="s">
        <v>1679</v>
      </c>
      <c r="G1934" s="88"/>
      <c r="H1934" s="15">
        <v>1831</v>
      </c>
      <c r="I1934" s="213" t="s">
        <v>43</v>
      </c>
      <c r="J1934" s="202"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05">
        <f>IF(ISBLANK(INDEX('Policy Characteristics'!F:F,MATCH($C1934,'Policy Characteristics'!$C:$C,0))),"",INDEX('Policy Characteristics'!F:F,MATCH($C1934,'Policy Characteristics'!$C:$C,0)))</f>
        <v>0</v>
      </c>
      <c r="M1934" s="205">
        <f>IF(ISBLANK(INDEX('Policy Characteristics'!G:G,MATCH($C1934,'Policy Characteristics'!$C:$C,0))),"",INDEX('Policy Characteristics'!G:G,MATCH($C1934,'Policy Characteristics'!$C:$C,0)))</f>
        <v>0.4</v>
      </c>
      <c r="N1934" s="205">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75">
      <c r="A1935" s="76" t="str">
        <f>IF(ISBLANK(INDEX('Policy Characteristics'!A:A,MATCH($C1935,'Policy Characteristics'!$C:$C,0))),"",INDEX('Policy Characteristics'!A:A,MATCH($C1935,'Policy Characteristics'!$C:$C,0)))</f>
        <v>Research and Development</v>
      </c>
      <c r="B1935" s="200" t="str">
        <f>IF(ISBLANK(INDEX('Policy Characteristics'!B:B,MATCH($C1935,'Policy Characteristics'!$C:$C,0))),"",INDEX('Policy Characteristics'!B:B,MATCH($C1935,'Policy Characteristics'!$C:$C,0)))</f>
        <v>Fuel Use Reduction</v>
      </c>
      <c r="C1935" s="76" t="str">
        <f t="shared" si="62"/>
        <v>RnD Electricity Fuel Use Perc Reduction</v>
      </c>
      <c r="D1935" s="78" t="s">
        <v>1661</v>
      </c>
      <c r="E1935" s="88"/>
      <c r="F1935" s="78" t="s">
        <v>1680</v>
      </c>
      <c r="G1935" s="88"/>
      <c r="H1935" s="15">
        <v>1832</v>
      </c>
      <c r="I1935" s="213" t="s">
        <v>43</v>
      </c>
      <c r="J1935" s="202"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05">
        <f>IF(ISBLANK(INDEX('Policy Characteristics'!F:F,MATCH($C1935,'Policy Characteristics'!$C:$C,0))),"",INDEX('Policy Characteristics'!F:F,MATCH($C1935,'Policy Characteristics'!$C:$C,0)))</f>
        <v>0</v>
      </c>
      <c r="M1935" s="205">
        <f>IF(ISBLANK(INDEX('Policy Characteristics'!G:G,MATCH($C1935,'Policy Characteristics'!$C:$C,0))),"",INDEX('Policy Characteristics'!G:G,MATCH($C1935,'Policy Characteristics'!$C:$C,0)))</f>
        <v>0.4</v>
      </c>
      <c r="N1935" s="205">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75">
      <c r="A1936" s="76" t="str">
        <f>IF(ISBLANK(INDEX('Policy Characteristics'!A:A,MATCH($C1936,'Policy Characteristics'!$C:$C,0))),"",INDEX('Policy Characteristics'!A:A,MATCH($C1936,'Policy Characteristics'!$C:$C,0)))</f>
        <v>Research and Development</v>
      </c>
      <c r="B1936" s="200" t="str">
        <f>IF(ISBLANK(INDEX('Policy Characteristics'!B:B,MATCH($C1936,'Policy Characteristics'!$C:$C,0))),"",INDEX('Policy Characteristics'!B:B,MATCH($C1936,'Policy Characteristics'!$C:$C,0)))</f>
        <v>Fuel Use Reduction</v>
      </c>
      <c r="C1936" s="76" t="str">
        <f t="shared" si="62"/>
        <v>RnD Electricity Fuel Use Perc Reduction</v>
      </c>
      <c r="D1936" s="78" t="s">
        <v>1748</v>
      </c>
      <c r="E1936" s="88"/>
      <c r="F1936" s="78" t="s">
        <v>1750</v>
      </c>
      <c r="G1936" s="88"/>
      <c r="H1936" s="15">
        <v>1833</v>
      </c>
      <c r="I1936" s="213" t="s">
        <v>43</v>
      </c>
      <c r="J1936" s="202"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05">
        <f>IF(ISBLANK(INDEX('Policy Characteristics'!F:F,MATCH($C1936,'Policy Characteristics'!$C:$C,0))),"",INDEX('Policy Characteristics'!F:F,MATCH($C1936,'Policy Characteristics'!$C:$C,0)))</f>
        <v>0</v>
      </c>
      <c r="M1936" s="205">
        <f>IF(ISBLANK(INDEX('Policy Characteristics'!G:G,MATCH($C1936,'Policy Characteristics'!$C:$C,0))),"",INDEX('Policy Characteristics'!G:G,MATCH($C1936,'Policy Characteristics'!$C:$C,0)))</f>
        <v>0.4</v>
      </c>
      <c r="N1936" s="205">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75">
      <c r="A1937" s="76" t="str">
        <f>IF(ISBLANK(INDEX('Policy Characteristics'!A:A,MATCH($C1937,'Policy Characteristics'!$C:$C,0))),"",INDEX('Policy Characteristics'!A:A,MATCH($C1937,'Policy Characteristics'!$C:$C,0)))</f>
        <v>Research and Development</v>
      </c>
      <c r="B1937" s="200" t="str">
        <f>IF(ISBLANK(INDEX('Policy Characteristics'!B:B,MATCH($C1937,'Policy Characteristics'!$C:$C,0))),"",INDEX('Policy Characteristics'!B:B,MATCH($C1937,'Policy Characteristics'!$C:$C,0)))</f>
        <v>Fuel Use Reduction</v>
      </c>
      <c r="C1937" s="76" t="str">
        <f t="shared" si="62"/>
        <v>RnD Electricity Fuel Use Perc Reduction</v>
      </c>
      <c r="D1937" s="78" t="s">
        <v>1749</v>
      </c>
      <c r="E1937" s="88"/>
      <c r="F1937" s="78" t="s">
        <v>1751</v>
      </c>
      <c r="G1937" s="88"/>
      <c r="H1937" s="15">
        <v>2246</v>
      </c>
      <c r="I1937" s="213" t="s">
        <v>43</v>
      </c>
      <c r="J1937" s="202"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05">
        <f>IF(ISBLANK(INDEX('Policy Characteristics'!F:F,MATCH($C1937,'Policy Characteristics'!$C:$C,0))),"",INDEX('Policy Characteristics'!F:F,MATCH($C1937,'Policy Characteristics'!$C:$C,0)))</f>
        <v>0</v>
      </c>
      <c r="M1937" s="205">
        <f>IF(ISBLANK(INDEX('Policy Characteristics'!G:G,MATCH($C1937,'Policy Characteristics'!$C:$C,0))),"",INDEX('Policy Characteristics'!G:G,MATCH($C1937,'Policy Characteristics'!$C:$C,0)))</f>
        <v>0.4</v>
      </c>
      <c r="N1937" s="205">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75">
      <c r="A1938" s="76" t="str">
        <f>IF(ISBLANK(INDEX('Policy Characteristics'!A:A,MATCH($C1938,'Policy Characteristics'!$C:$C,0))),"",INDEX('Policy Characteristics'!A:A,MATCH($C1938,'Policy Characteristics'!$C:$C,0)))</f>
        <v>Research and Development</v>
      </c>
      <c r="B1938" s="200"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13" t="s">
        <v>43</v>
      </c>
      <c r="J1938" s="202"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05">
        <f>IF(ISBLANK(INDEX('Policy Characteristics'!F:F,MATCH($C1938,'Policy Characteristics'!$C:$C,0))),"",INDEX('Policy Characteristics'!F:F,MATCH($C1938,'Policy Characteristics'!$C:$C,0)))</f>
        <v>0</v>
      </c>
      <c r="M1938" s="205">
        <f>IF(ISBLANK(INDEX('Policy Characteristics'!G:G,MATCH($C1938,'Policy Characteristics'!$C:$C,0))),"",INDEX('Policy Characteristics'!G:G,MATCH($C1938,'Policy Characteristics'!$C:$C,0)))</f>
        <v>0.4</v>
      </c>
      <c r="N1938" s="205">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75">
      <c r="A1939" s="76" t="str">
        <f>IF(ISBLANK(INDEX('Policy Characteristics'!A:A,MATCH($C1939,'Policy Characteristics'!$C:$C,0))),"",INDEX('Policy Characteristics'!A:A,MATCH($C1939,'Policy Characteristics'!$C:$C,0)))</f>
        <v>Research and Development</v>
      </c>
      <c r="B1939" s="200"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13" t="s">
        <v>43</v>
      </c>
      <c r="J1939" s="202"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05">
        <f>IF(ISBLANK(INDEX('Policy Characteristics'!F:F,MATCH($C1939,'Policy Characteristics'!$C:$C,0))),"",INDEX('Policy Characteristics'!F:F,MATCH($C1939,'Policy Characteristics'!$C:$C,0)))</f>
        <v>0</v>
      </c>
      <c r="M1939" s="205">
        <f>IF(ISBLANK(INDEX('Policy Characteristics'!G:G,MATCH($C1939,'Policy Characteristics'!$C:$C,0))),"",INDEX('Policy Characteristics'!G:G,MATCH($C1939,'Policy Characteristics'!$C:$C,0)))</f>
        <v>0.4</v>
      </c>
      <c r="N1939" s="205">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75">
      <c r="A1940" s="76" t="str">
        <f>IF(ISBLANK(INDEX('Policy Characteristics'!A:A,MATCH($C1940,'Policy Characteristics'!$C:$C,0))),"",INDEX('Policy Characteristics'!A:A,MATCH($C1940,'Policy Characteristics'!$C:$C,0)))</f>
        <v>Research and Development</v>
      </c>
      <c r="B1940" s="200"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13" t="s">
        <v>43</v>
      </c>
      <c r="J1940" s="202"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05">
        <f>IF(ISBLANK(INDEX('Policy Characteristics'!F:F,MATCH($C1940,'Policy Characteristics'!$C:$C,0))),"",INDEX('Policy Characteristics'!F:F,MATCH($C1940,'Policy Characteristics'!$C:$C,0)))</f>
        <v>0</v>
      </c>
      <c r="M1940" s="205">
        <f>IF(ISBLANK(INDEX('Policy Characteristics'!G:G,MATCH($C1940,'Policy Characteristics'!$C:$C,0))),"",INDEX('Policy Characteristics'!G:G,MATCH($C1940,'Policy Characteristics'!$C:$C,0)))</f>
        <v>0.4</v>
      </c>
      <c r="N1940" s="205">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75">
      <c r="A1941" s="76" t="str">
        <f>IF(ISBLANK(INDEX('Policy Characteristics'!A:A,MATCH($C1941,'Policy Characteristics'!$C:$C,0))),"",INDEX('Policy Characteristics'!A:A,MATCH($C1941,'Policy Characteristics'!$C:$C,0)))</f>
        <v>Research and Development</v>
      </c>
      <c r="B1941" s="200"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13" t="s">
        <v>43</v>
      </c>
      <c r="J1941" s="202"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05">
        <f>IF(ISBLANK(INDEX('Policy Characteristics'!F:F,MATCH($C1941,'Policy Characteristics'!$C:$C,0))),"",INDEX('Policy Characteristics'!F:F,MATCH($C1941,'Policy Characteristics'!$C:$C,0)))</f>
        <v>0</v>
      </c>
      <c r="M1941" s="205">
        <f>IF(ISBLANK(INDEX('Policy Characteristics'!G:G,MATCH($C1941,'Policy Characteristics'!$C:$C,0))),"",INDEX('Policy Characteristics'!G:G,MATCH($C1941,'Policy Characteristics'!$C:$C,0)))</f>
        <v>0.4</v>
      </c>
      <c r="N1941" s="205">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75">
      <c r="A1942" s="76" t="str">
        <f>IF(ISBLANK(INDEX('Policy Characteristics'!A:A,MATCH($C1942,'Policy Characteristics'!$C:$C,0))),"",INDEX('Policy Characteristics'!A:A,MATCH($C1942,'Policy Characteristics'!$C:$C,0)))</f>
        <v>Research and Development</v>
      </c>
      <c r="B1942" s="200"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13" t="s">
        <v>43</v>
      </c>
      <c r="J1942" s="202"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05">
        <f>IF(ISBLANK(INDEX('Policy Characteristics'!F:F,MATCH($C1942,'Policy Characteristics'!$C:$C,0))),"",INDEX('Policy Characteristics'!F:F,MATCH($C1942,'Policy Characteristics'!$C:$C,0)))</f>
        <v>0</v>
      </c>
      <c r="M1942" s="205">
        <f>IF(ISBLANK(INDEX('Policy Characteristics'!G:G,MATCH($C1942,'Policy Characteristics'!$C:$C,0))),"",INDEX('Policy Characteristics'!G:G,MATCH($C1942,'Policy Characteristics'!$C:$C,0)))</f>
        <v>0.4</v>
      </c>
      <c r="N1942" s="205">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75">
      <c r="A1943" s="76" t="str">
        <f>IF(ISBLANK(INDEX('Policy Characteristics'!A:A,MATCH($C1943,'Policy Characteristics'!$C:$C,0))),"",INDEX('Policy Characteristics'!A:A,MATCH($C1943,'Policy Characteristics'!$C:$C,0)))</f>
        <v>Research and Development</v>
      </c>
      <c r="B1943" s="200"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13" t="s">
        <v>43</v>
      </c>
      <c r="J1943" s="202"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05">
        <f>IF(ISBLANK(INDEX('Policy Characteristics'!F:F,MATCH($C1943,'Policy Characteristics'!$C:$C,0))),"",INDEX('Policy Characteristics'!F:F,MATCH($C1943,'Policy Characteristics'!$C:$C,0)))</f>
        <v>0</v>
      </c>
      <c r="M1943" s="205">
        <f>IF(ISBLANK(INDEX('Policy Characteristics'!G:G,MATCH($C1943,'Policy Characteristics'!$C:$C,0))),"",INDEX('Policy Characteristics'!G:G,MATCH($C1943,'Policy Characteristics'!$C:$C,0)))</f>
        <v>0.4</v>
      </c>
      <c r="N1943" s="205">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75">
      <c r="A1944" s="76" t="str">
        <f>IF(ISBLANK(INDEX('Policy Characteristics'!A:A,MATCH($C1944,'Policy Characteristics'!$C:$C,0))),"",INDEX('Policy Characteristics'!A:A,MATCH($C1944,'Policy Characteristics'!$C:$C,0)))</f>
        <v>Research and Development</v>
      </c>
      <c r="B1944" s="200"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13" t="s">
        <v>43</v>
      </c>
      <c r="J1944" s="202"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05">
        <f>IF(ISBLANK(INDEX('Policy Characteristics'!F:F,MATCH($C1944,'Policy Characteristics'!$C:$C,0))),"",INDEX('Policy Characteristics'!F:F,MATCH($C1944,'Policy Characteristics'!$C:$C,0)))</f>
        <v>0</v>
      </c>
      <c r="M1944" s="205">
        <f>IF(ISBLANK(INDEX('Policy Characteristics'!G:G,MATCH($C1944,'Policy Characteristics'!$C:$C,0))),"",INDEX('Policy Characteristics'!G:G,MATCH($C1944,'Policy Characteristics'!$C:$C,0)))</f>
        <v>0.4</v>
      </c>
      <c r="N1944" s="205">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75">
      <c r="A1945" s="76" t="str">
        <f>IF(ISBLANK(INDEX('Policy Characteristics'!A:A,MATCH($C1945,'Policy Characteristics'!$C:$C,0))),"",INDEX('Policy Characteristics'!A:A,MATCH($C1945,'Policy Characteristics'!$C:$C,0)))</f>
        <v>Research and Development</v>
      </c>
      <c r="B1945" s="200"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13" t="s">
        <v>43</v>
      </c>
      <c r="J1945" s="202"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05">
        <f>IF(ISBLANK(INDEX('Policy Characteristics'!F:F,MATCH($C1945,'Policy Characteristics'!$C:$C,0))),"",INDEX('Policy Characteristics'!F:F,MATCH($C1945,'Policy Characteristics'!$C:$C,0)))</f>
        <v>0</v>
      </c>
      <c r="M1945" s="205">
        <f>IF(ISBLANK(INDEX('Policy Characteristics'!G:G,MATCH($C1945,'Policy Characteristics'!$C:$C,0))),"",INDEX('Policy Characteristics'!G:G,MATCH($C1945,'Policy Characteristics'!$C:$C,0)))</f>
        <v>0.4</v>
      </c>
      <c r="N1945" s="205">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75">
      <c r="A1946" s="76" t="str">
        <f>IF(ISBLANK(INDEX('Policy Characteristics'!A:A,MATCH($C1946,'Policy Characteristics'!$C:$C,0))),"",INDEX('Policy Characteristics'!A:A,MATCH($C1946,'Policy Characteristics'!$C:$C,0)))</f>
        <v>Research and Development</v>
      </c>
      <c r="B1946" s="200"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13" t="s">
        <v>43</v>
      </c>
      <c r="J1946" s="202"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05">
        <f>IF(ISBLANK(INDEX('Policy Characteristics'!F:F,MATCH($C1946,'Policy Characteristics'!$C:$C,0))),"",INDEX('Policy Characteristics'!F:F,MATCH($C1946,'Policy Characteristics'!$C:$C,0)))</f>
        <v>0</v>
      </c>
      <c r="M1946" s="205">
        <f>IF(ISBLANK(INDEX('Policy Characteristics'!G:G,MATCH($C1946,'Policy Characteristics'!$C:$C,0))),"",INDEX('Policy Characteristics'!G:G,MATCH($C1946,'Policy Characteristics'!$C:$C,0)))</f>
        <v>0.4</v>
      </c>
      <c r="N1946" s="205">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75">
      <c r="A1947" s="76" t="str">
        <f>IF(ISBLANK(INDEX('Policy Characteristics'!A:A,MATCH($C1947,'Policy Characteristics'!$C:$C,0))),"",INDEX('Policy Characteristics'!A:A,MATCH($C1947,'Policy Characteristics'!$C:$C,0)))</f>
        <v>Research and Development</v>
      </c>
      <c r="B1947" s="200"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13" t="s">
        <v>43</v>
      </c>
      <c r="J1947" s="202"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05">
        <f>IF(ISBLANK(INDEX('Policy Characteristics'!F:F,MATCH($C1947,'Policy Characteristics'!$C:$C,0))),"",INDEX('Policy Characteristics'!F:F,MATCH($C1947,'Policy Characteristics'!$C:$C,0)))</f>
        <v>0</v>
      </c>
      <c r="M1947" s="205">
        <f>IF(ISBLANK(INDEX('Policy Characteristics'!G:G,MATCH($C1947,'Policy Characteristics'!$C:$C,0))),"",INDEX('Policy Characteristics'!G:G,MATCH($C1947,'Policy Characteristics'!$C:$C,0)))</f>
        <v>0.4</v>
      </c>
      <c r="N1947" s="205">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75">
      <c r="A1948" s="76" t="str">
        <f>IF(ISBLANK(INDEX('Policy Characteristics'!A:A,MATCH($C1948,'Policy Characteristics'!$C:$C,0))),"",INDEX('Policy Characteristics'!A:A,MATCH($C1948,'Policy Characteristics'!$C:$C,0)))</f>
        <v>Research and Development</v>
      </c>
      <c r="B1948" s="200"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13" t="s">
        <v>43</v>
      </c>
      <c r="J1948" s="202"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05">
        <f>IF(ISBLANK(INDEX('Policy Characteristics'!F:F,MATCH($C1948,'Policy Characteristics'!$C:$C,0))),"",INDEX('Policy Characteristics'!F:F,MATCH($C1948,'Policy Characteristics'!$C:$C,0)))</f>
        <v>0</v>
      </c>
      <c r="M1948" s="205">
        <f>IF(ISBLANK(INDEX('Policy Characteristics'!G:G,MATCH($C1948,'Policy Characteristics'!$C:$C,0))),"",INDEX('Policy Characteristics'!G:G,MATCH($C1948,'Policy Characteristics'!$C:$C,0)))</f>
        <v>0.4</v>
      </c>
      <c r="N1948" s="205">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75">
      <c r="A1949" s="76" t="str">
        <f>IF(ISBLANK(INDEX('Policy Characteristics'!A:A,MATCH($C1949,'Policy Characteristics'!$C:$C,0))),"",INDEX('Policy Characteristics'!A:A,MATCH($C1949,'Policy Characteristics'!$C:$C,0)))</f>
        <v>Research and Development</v>
      </c>
      <c r="B1949" s="200"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13" t="s">
        <v>43</v>
      </c>
      <c r="J1949" s="202"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05">
        <f>IF(ISBLANK(INDEX('Policy Characteristics'!F:F,MATCH($C1949,'Policy Characteristics'!$C:$C,0))),"",INDEX('Policy Characteristics'!F:F,MATCH($C1949,'Policy Characteristics'!$C:$C,0)))</f>
        <v>0</v>
      </c>
      <c r="M1949" s="205">
        <f>IF(ISBLANK(INDEX('Policy Characteristics'!G:G,MATCH($C1949,'Policy Characteristics'!$C:$C,0))),"",INDEX('Policy Characteristics'!G:G,MATCH($C1949,'Policy Characteristics'!$C:$C,0)))</f>
        <v>0.4</v>
      </c>
      <c r="N1949" s="205">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75">
      <c r="A1950" s="76" t="str">
        <f>IF(ISBLANK(INDEX('Policy Characteristics'!A:A,MATCH($C1950,'Policy Characteristics'!$C:$C,0))),"",INDEX('Policy Characteristics'!A:A,MATCH($C1950,'Policy Characteristics'!$C:$C,0)))</f>
        <v>Research and Development</v>
      </c>
      <c r="B1950" s="200"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13" t="s">
        <v>43</v>
      </c>
      <c r="J1950" s="202"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05">
        <f>IF(ISBLANK(INDEX('Policy Characteristics'!F:F,MATCH($C1950,'Policy Characteristics'!$C:$C,0))),"",INDEX('Policy Characteristics'!F:F,MATCH($C1950,'Policy Characteristics'!$C:$C,0)))</f>
        <v>0</v>
      </c>
      <c r="M1950" s="205">
        <f>IF(ISBLANK(INDEX('Policy Characteristics'!G:G,MATCH($C1950,'Policy Characteristics'!$C:$C,0))),"",INDEX('Policy Characteristics'!G:G,MATCH($C1950,'Policy Characteristics'!$C:$C,0)))</f>
        <v>0.4</v>
      </c>
      <c r="N1950" s="205">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75">
      <c r="A1951" s="76" t="str">
        <f>IF(ISBLANK(INDEX('Policy Characteristics'!A:A,MATCH($C1951,'Policy Characteristics'!$C:$C,0))),"",INDEX('Policy Characteristics'!A:A,MATCH($C1951,'Policy Characteristics'!$C:$C,0)))</f>
        <v>Research and Development</v>
      </c>
      <c r="B1951" s="200"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13" t="s">
        <v>43</v>
      </c>
      <c r="J1951" s="202"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05">
        <f>IF(ISBLANK(INDEX('Policy Characteristics'!F:F,MATCH($C1951,'Policy Characteristics'!$C:$C,0))),"",INDEX('Policy Characteristics'!F:F,MATCH($C1951,'Policy Characteristics'!$C:$C,0)))</f>
        <v>0</v>
      </c>
      <c r="M1951" s="205">
        <f>IF(ISBLANK(INDEX('Policy Characteristics'!G:G,MATCH($C1951,'Policy Characteristics'!$C:$C,0))),"",INDEX('Policy Characteristics'!G:G,MATCH($C1951,'Policy Characteristics'!$C:$C,0)))</f>
        <v>0.4</v>
      </c>
      <c r="N1951" s="205">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75">
      <c r="A1952" s="76" t="str">
        <f>IF(ISBLANK(INDEX('Policy Characteristics'!A:A,MATCH($C1952,'Policy Characteristics'!$C:$C,0))),"",INDEX('Policy Characteristics'!A:A,MATCH($C1952,'Policy Characteristics'!$C:$C,0)))</f>
        <v>Research and Development</v>
      </c>
      <c r="B1952" s="200"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13" t="s">
        <v>43</v>
      </c>
      <c r="J1952" s="202"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05">
        <f>IF(ISBLANK(INDEX('Policy Characteristics'!F:F,MATCH($C1952,'Policy Characteristics'!$C:$C,0))),"",INDEX('Policy Characteristics'!F:F,MATCH($C1952,'Policy Characteristics'!$C:$C,0)))</f>
        <v>0</v>
      </c>
      <c r="M1952" s="205">
        <f>IF(ISBLANK(INDEX('Policy Characteristics'!G:G,MATCH($C1952,'Policy Characteristics'!$C:$C,0))),"",INDEX('Policy Characteristics'!G:G,MATCH($C1952,'Policy Characteristics'!$C:$C,0)))</f>
        <v>0.4</v>
      </c>
      <c r="N1952" s="205">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75">
      <c r="A1953" s="76" t="str">
        <f>IF(ISBLANK(INDEX('Policy Characteristics'!A:A,MATCH($C1953,'Policy Characteristics'!$C:$C,0))),"",INDEX('Policy Characteristics'!A:A,MATCH($C1953,'Policy Characteristics'!$C:$C,0)))</f>
        <v>Research and Development</v>
      </c>
      <c r="B1953" s="200"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13" t="s">
        <v>43</v>
      </c>
      <c r="J1953" s="202"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05">
        <f>IF(ISBLANK(INDEX('Policy Characteristics'!F:F,MATCH($C1953,'Policy Characteristics'!$C:$C,0))),"",INDEX('Policy Characteristics'!F:F,MATCH($C1953,'Policy Characteristics'!$C:$C,0)))</f>
        <v>0</v>
      </c>
      <c r="M1953" s="205">
        <f>IF(ISBLANK(INDEX('Policy Characteristics'!G:G,MATCH($C1953,'Policy Characteristics'!$C:$C,0))),"",INDEX('Policy Characteristics'!G:G,MATCH($C1953,'Policy Characteristics'!$C:$C,0)))</f>
        <v>0.4</v>
      </c>
      <c r="N1953" s="205">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75">
      <c r="A1954" s="76" t="str">
        <f>IF(ISBLANK(INDEX('Policy Characteristics'!A:A,MATCH($C1954,'Policy Characteristics'!$C:$C,0))),"",INDEX('Policy Characteristics'!A:A,MATCH($C1954,'Policy Characteristics'!$C:$C,0)))</f>
        <v>Research and Development</v>
      </c>
      <c r="B1954" s="200"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13" t="s">
        <v>43</v>
      </c>
      <c r="J1954" s="202"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05">
        <f>IF(ISBLANK(INDEX('Policy Characteristics'!F:F,MATCH($C1954,'Policy Characteristics'!$C:$C,0))),"",INDEX('Policy Characteristics'!F:F,MATCH($C1954,'Policy Characteristics'!$C:$C,0)))</f>
        <v>0</v>
      </c>
      <c r="M1954" s="205">
        <f>IF(ISBLANK(INDEX('Policy Characteristics'!G:G,MATCH($C1954,'Policy Characteristics'!$C:$C,0))),"",INDEX('Policy Characteristics'!G:G,MATCH($C1954,'Policy Characteristics'!$C:$C,0)))</f>
        <v>0.4</v>
      </c>
      <c r="N1954" s="205">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75">
      <c r="A1955" s="76" t="str">
        <f>IF(ISBLANK(INDEX('Policy Characteristics'!A:A,MATCH($C1955,'Policy Characteristics'!$C:$C,0))),"",INDEX('Policy Characteristics'!A:A,MATCH($C1955,'Policy Characteristics'!$C:$C,0)))</f>
        <v>Research and Development</v>
      </c>
      <c r="B1955" s="200"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13" t="s">
        <v>43</v>
      </c>
      <c r="J1955" s="202"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05">
        <f>IF(ISBLANK(INDEX('Policy Characteristics'!F:F,MATCH($C1955,'Policy Characteristics'!$C:$C,0))),"",INDEX('Policy Characteristics'!F:F,MATCH($C1955,'Policy Characteristics'!$C:$C,0)))</f>
        <v>0</v>
      </c>
      <c r="M1955" s="205">
        <f>IF(ISBLANK(INDEX('Policy Characteristics'!G:G,MATCH($C1955,'Policy Characteristics'!$C:$C,0))),"",INDEX('Policy Characteristics'!G:G,MATCH($C1955,'Policy Characteristics'!$C:$C,0)))</f>
        <v>0.4</v>
      </c>
      <c r="N1955" s="205">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75">
      <c r="A1956" s="76" t="str">
        <f>IF(ISBLANK(INDEX('Policy Characteristics'!A:A,MATCH($C1956,'Policy Characteristics'!$C:$C,0))),"",INDEX('Policy Characteristics'!A:A,MATCH($C1956,'Policy Characteristics'!$C:$C,0)))</f>
        <v>Research and Development</v>
      </c>
      <c r="B1956" s="200"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13" t="s">
        <v>43</v>
      </c>
      <c r="J1956" s="202"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05">
        <f>IF(ISBLANK(INDEX('Policy Characteristics'!F:F,MATCH($C1956,'Policy Characteristics'!$C:$C,0))),"",INDEX('Policy Characteristics'!F:F,MATCH($C1956,'Policy Characteristics'!$C:$C,0)))</f>
        <v>0</v>
      </c>
      <c r="M1956" s="205">
        <f>IF(ISBLANK(INDEX('Policy Characteristics'!G:G,MATCH($C1956,'Policy Characteristics'!$C:$C,0))),"",INDEX('Policy Characteristics'!G:G,MATCH($C1956,'Policy Characteristics'!$C:$C,0)))</f>
        <v>0.4</v>
      </c>
      <c r="N1956" s="205">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75">
      <c r="A1957" s="76" t="str">
        <f>IF(ISBLANK(INDEX('Policy Characteristics'!A:A,MATCH($C1957,'Policy Characteristics'!$C:$C,0))),"",INDEX('Policy Characteristics'!A:A,MATCH($C1957,'Policy Characteristics'!$C:$C,0)))</f>
        <v>Research and Development</v>
      </c>
      <c r="B1957" s="200"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13" t="s">
        <v>43</v>
      </c>
      <c r="J1957" s="202"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05">
        <f>IF(ISBLANK(INDEX('Policy Characteristics'!F:F,MATCH($C1957,'Policy Characteristics'!$C:$C,0))),"",INDEX('Policy Characteristics'!F:F,MATCH($C1957,'Policy Characteristics'!$C:$C,0)))</f>
        <v>0</v>
      </c>
      <c r="M1957" s="205">
        <f>IF(ISBLANK(INDEX('Policy Characteristics'!G:G,MATCH($C1957,'Policy Characteristics'!$C:$C,0))),"",INDEX('Policy Characteristics'!G:G,MATCH($C1957,'Policy Characteristics'!$C:$C,0)))</f>
        <v>0.4</v>
      </c>
      <c r="N1957" s="205">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75">
      <c r="A1958" s="76" t="str">
        <f>IF(ISBLANK(INDEX('Policy Characteristics'!A:A,MATCH($C1958,'Policy Characteristics'!$C:$C,0))),"",INDEX('Policy Characteristics'!A:A,MATCH($C1958,'Policy Characteristics'!$C:$C,0)))</f>
        <v>Research and Development</v>
      </c>
      <c r="B1958" s="200"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13" t="s">
        <v>43</v>
      </c>
      <c r="J1958" s="202"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05">
        <f>IF(ISBLANK(INDEX('Policy Characteristics'!F:F,MATCH($C1958,'Policy Characteristics'!$C:$C,0))),"",INDEX('Policy Characteristics'!F:F,MATCH($C1958,'Policy Characteristics'!$C:$C,0)))</f>
        <v>0</v>
      </c>
      <c r="M1958" s="205">
        <f>IF(ISBLANK(INDEX('Policy Characteristics'!G:G,MATCH($C1958,'Policy Characteristics'!$C:$C,0))),"",INDEX('Policy Characteristics'!G:G,MATCH($C1958,'Policy Characteristics'!$C:$C,0)))</f>
        <v>0.4</v>
      </c>
      <c r="N1958" s="205">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75">
      <c r="A1959" s="76" t="str">
        <f>IF(ISBLANK(INDEX('Policy Characteristics'!A:A,MATCH($C1959,'Policy Characteristics'!$C:$C,0))),"",INDEX('Policy Characteristics'!A:A,MATCH($C1959,'Policy Characteristics'!$C:$C,0)))</f>
        <v>Research and Development</v>
      </c>
      <c r="B1959" s="200"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13" t="s">
        <v>43</v>
      </c>
      <c r="J1959" s="202"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05">
        <f>IF(ISBLANK(INDEX('Policy Characteristics'!F:F,MATCH($C1959,'Policy Characteristics'!$C:$C,0))),"",INDEX('Policy Characteristics'!F:F,MATCH($C1959,'Policy Characteristics'!$C:$C,0)))</f>
        <v>0</v>
      </c>
      <c r="M1959" s="205">
        <f>IF(ISBLANK(INDEX('Policy Characteristics'!G:G,MATCH($C1959,'Policy Characteristics'!$C:$C,0))),"",INDEX('Policy Characteristics'!G:G,MATCH($C1959,'Policy Characteristics'!$C:$C,0)))</f>
        <v>0.4</v>
      </c>
      <c r="N1959" s="205">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75">
      <c r="A1960" s="76" t="str">
        <f>IF(ISBLANK(INDEX('Policy Characteristics'!A:A,MATCH($C1960,'Policy Characteristics'!$C:$C,0))),"",INDEX('Policy Characteristics'!A:A,MATCH($C1960,'Policy Characteristics'!$C:$C,0)))</f>
        <v>Research and Development</v>
      </c>
      <c r="B1960" s="200"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13" t="s">
        <v>43</v>
      </c>
      <c r="J1960" s="202"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05">
        <f>IF(ISBLANK(INDEX('Policy Characteristics'!F:F,MATCH($C1960,'Policy Characteristics'!$C:$C,0))),"",INDEX('Policy Characteristics'!F:F,MATCH($C1960,'Policy Characteristics'!$C:$C,0)))</f>
        <v>0</v>
      </c>
      <c r="M1960" s="205">
        <f>IF(ISBLANK(INDEX('Policy Characteristics'!G:G,MATCH($C1960,'Policy Characteristics'!$C:$C,0))),"",INDEX('Policy Characteristics'!G:G,MATCH($C1960,'Policy Characteristics'!$C:$C,0)))</f>
        <v>0.4</v>
      </c>
      <c r="N1960" s="205">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75">
      <c r="A1961" s="76" t="str">
        <f>IF(ISBLANK(INDEX('Policy Characteristics'!A:A,MATCH($C1961,'Policy Characteristics'!$C:$C,0))),"",INDEX('Policy Characteristics'!A:A,MATCH($C1961,'Policy Characteristics'!$C:$C,0)))</f>
        <v>Research and Development</v>
      </c>
      <c r="B1961" s="200"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13" t="s">
        <v>43</v>
      </c>
      <c r="J1961" s="202"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05">
        <f>IF(ISBLANK(INDEX('Policy Characteristics'!F:F,MATCH($C1961,'Policy Characteristics'!$C:$C,0))),"",INDEX('Policy Characteristics'!F:F,MATCH($C1961,'Policy Characteristics'!$C:$C,0)))</f>
        <v>0</v>
      </c>
      <c r="M1961" s="205">
        <f>IF(ISBLANK(INDEX('Policy Characteristics'!G:G,MATCH($C1961,'Policy Characteristics'!$C:$C,0))),"",INDEX('Policy Characteristics'!G:G,MATCH($C1961,'Policy Characteristics'!$C:$C,0)))</f>
        <v>0.4</v>
      </c>
      <c r="N1961" s="205">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75">
      <c r="A1962" s="76" t="str">
        <f>IF(ISBLANK(INDEX('Policy Characteristics'!A:A,MATCH($C1962,'Policy Characteristics'!$C:$C,0))),"",INDEX('Policy Characteristics'!A:A,MATCH($C1962,'Policy Characteristics'!$C:$C,0)))</f>
        <v>Research and Development</v>
      </c>
      <c r="B1962" s="200"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13" t="s">
        <v>43</v>
      </c>
      <c r="J1962" s="202"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05">
        <f>IF(ISBLANK(INDEX('Policy Characteristics'!F:F,MATCH($C1962,'Policy Characteristics'!$C:$C,0))),"",INDEX('Policy Characteristics'!F:F,MATCH($C1962,'Policy Characteristics'!$C:$C,0)))</f>
        <v>0</v>
      </c>
      <c r="M1962" s="205">
        <f>IF(ISBLANK(INDEX('Policy Characteristics'!G:G,MATCH($C1962,'Policy Characteristics'!$C:$C,0))),"",INDEX('Policy Characteristics'!G:G,MATCH($C1962,'Policy Characteristics'!$C:$C,0)))</f>
        <v>0.4</v>
      </c>
      <c r="N1962" s="205">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75">
      <c r="A1963" s="76" t="str">
        <f>IF(ISBLANK(INDEX('Policy Characteristics'!A:A,MATCH($C1963,'Policy Characteristics'!$C:$C,0))),"",INDEX('Policy Characteristics'!A:A,MATCH($C1963,'Policy Characteristics'!$C:$C,0)))</f>
        <v>Research and Development</v>
      </c>
      <c r="B1963" s="200"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13" t="s">
        <v>43</v>
      </c>
      <c r="J1963" s="202"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05">
        <f>IF(ISBLANK(INDEX('Policy Characteristics'!F:F,MATCH($C1963,'Policy Characteristics'!$C:$C,0))),"",INDEX('Policy Characteristics'!F:F,MATCH($C1963,'Policy Characteristics'!$C:$C,0)))</f>
        <v>0</v>
      </c>
      <c r="M1963" s="205">
        <f>IF(ISBLANK(INDEX('Policy Characteristics'!G:G,MATCH($C1963,'Policy Characteristics'!$C:$C,0))),"",INDEX('Policy Characteristics'!G:G,MATCH($C1963,'Policy Characteristics'!$C:$C,0)))</f>
        <v>0.4</v>
      </c>
      <c r="N1963" s="205">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75">
      <c r="A1964" s="76" t="str">
        <f>IF(ISBLANK(INDEX('Policy Characteristics'!A:A,MATCH($C1964,'Policy Characteristics'!$C:$C,0))),"",INDEX('Policy Characteristics'!A:A,MATCH($C1964,'Policy Characteristics'!$C:$C,0)))</f>
        <v>Research and Development</v>
      </c>
      <c r="B1964" s="200"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13" t="s">
        <v>43</v>
      </c>
      <c r="J1964" s="202"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05">
        <f>IF(ISBLANK(INDEX('Policy Characteristics'!F:F,MATCH($C1964,'Policy Characteristics'!$C:$C,0))),"",INDEX('Policy Characteristics'!F:F,MATCH($C1964,'Policy Characteristics'!$C:$C,0)))</f>
        <v>0</v>
      </c>
      <c r="M1964" s="205">
        <f>IF(ISBLANK(INDEX('Policy Characteristics'!G:G,MATCH($C1964,'Policy Characteristics'!$C:$C,0))),"",INDEX('Policy Characteristics'!G:G,MATCH($C1964,'Policy Characteristics'!$C:$C,0)))</f>
        <v>0.4</v>
      </c>
      <c r="N1964" s="205">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75">
      <c r="A1965" s="76" t="str">
        <f>IF(ISBLANK(INDEX('Policy Characteristics'!A:A,MATCH($C1965,'Policy Characteristics'!$C:$C,0))),"",INDEX('Policy Characteristics'!A:A,MATCH($C1965,'Policy Characteristics'!$C:$C,0)))</f>
        <v>Research and Development</v>
      </c>
      <c r="B1965" s="200"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13" t="s">
        <v>43</v>
      </c>
      <c r="J1965" s="202"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05">
        <f>IF(ISBLANK(INDEX('Policy Characteristics'!F:F,MATCH($C1965,'Policy Characteristics'!$C:$C,0))),"",INDEX('Policy Characteristics'!F:F,MATCH($C1965,'Policy Characteristics'!$C:$C,0)))</f>
        <v>0</v>
      </c>
      <c r="M1965" s="205">
        <f>IF(ISBLANK(INDEX('Policy Characteristics'!G:G,MATCH($C1965,'Policy Characteristics'!$C:$C,0))),"",INDEX('Policy Characteristics'!G:G,MATCH($C1965,'Policy Characteristics'!$C:$C,0)))</f>
        <v>0.4</v>
      </c>
      <c r="N1965" s="205">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75">
      <c r="A1966" s="76" t="str">
        <f>IF(ISBLANK(INDEX('Policy Characteristics'!A:A,MATCH($C1966,'Policy Characteristics'!$C:$C,0))),"",INDEX('Policy Characteristics'!A:A,MATCH($C1966,'Policy Characteristics'!$C:$C,0)))</f>
        <v>Research and Development</v>
      </c>
      <c r="B1966" s="200"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13" t="s">
        <v>43</v>
      </c>
      <c r="J1966" s="202"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05">
        <f>IF(ISBLANK(INDEX('Policy Characteristics'!F:F,MATCH($C1966,'Policy Characteristics'!$C:$C,0))),"",INDEX('Policy Characteristics'!F:F,MATCH($C1966,'Policy Characteristics'!$C:$C,0)))</f>
        <v>0</v>
      </c>
      <c r="M1966" s="205">
        <f>IF(ISBLANK(INDEX('Policy Characteristics'!G:G,MATCH($C1966,'Policy Characteristics'!$C:$C,0))),"",INDEX('Policy Characteristics'!G:G,MATCH($C1966,'Policy Characteristics'!$C:$C,0)))</f>
        <v>0.4</v>
      </c>
      <c r="N1966" s="205">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75">
      <c r="A1967" s="76" t="str">
        <f>IF(ISBLANK(INDEX('Policy Characteristics'!A:A,MATCH($C1967,'Policy Characteristics'!$C:$C,0))),"",INDEX('Policy Characteristics'!A:A,MATCH($C1967,'Policy Characteristics'!$C:$C,0)))</f>
        <v>Research and Development</v>
      </c>
      <c r="B1967" s="200"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13" t="s">
        <v>43</v>
      </c>
      <c r="J1967" s="202"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05">
        <f>IF(ISBLANK(INDEX('Policy Characteristics'!F:F,MATCH($C1967,'Policy Characteristics'!$C:$C,0))),"",INDEX('Policy Characteristics'!F:F,MATCH($C1967,'Policy Characteristics'!$C:$C,0)))</f>
        <v>0</v>
      </c>
      <c r="M1967" s="205">
        <f>IF(ISBLANK(INDEX('Policy Characteristics'!G:G,MATCH($C1967,'Policy Characteristics'!$C:$C,0))),"",INDEX('Policy Characteristics'!G:G,MATCH($C1967,'Policy Characteristics'!$C:$C,0)))</f>
        <v>0.4</v>
      </c>
      <c r="N1967" s="205">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75">
      <c r="A1968" s="76" t="str">
        <f>IF(ISBLANK(INDEX('Policy Characteristics'!A:A,MATCH($C1968,'Policy Characteristics'!$C:$C,0))),"",INDEX('Policy Characteristics'!A:A,MATCH($C1968,'Policy Characteristics'!$C:$C,0)))</f>
        <v>Research and Development</v>
      </c>
      <c r="B1968" s="200"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13" t="s">
        <v>43</v>
      </c>
      <c r="J1968" s="202"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05">
        <f>IF(ISBLANK(INDEX('Policy Characteristics'!F:F,MATCH($C1968,'Policy Characteristics'!$C:$C,0))),"",INDEX('Policy Characteristics'!F:F,MATCH($C1968,'Policy Characteristics'!$C:$C,0)))</f>
        <v>0</v>
      </c>
      <c r="M1968" s="205">
        <f>IF(ISBLANK(INDEX('Policy Characteristics'!G:G,MATCH($C1968,'Policy Characteristics'!$C:$C,0))),"",INDEX('Policy Characteristics'!G:G,MATCH($C1968,'Policy Characteristics'!$C:$C,0)))</f>
        <v>0.4</v>
      </c>
      <c r="N1968" s="205">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75">
      <c r="A1969" s="76" t="str">
        <f>IF(ISBLANK(INDEX('Policy Characteristics'!A:A,MATCH($C1969,'Policy Characteristics'!$C:$C,0))),"",INDEX('Policy Characteristics'!A:A,MATCH($C1969,'Policy Characteristics'!$C:$C,0)))</f>
        <v>Research and Development</v>
      </c>
      <c r="B1969" s="200"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13" t="s">
        <v>43</v>
      </c>
      <c r="J1969" s="202"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05">
        <f>IF(ISBLANK(INDEX('Policy Characteristics'!F:F,MATCH($C1969,'Policy Characteristics'!$C:$C,0))),"",INDEX('Policy Characteristics'!F:F,MATCH($C1969,'Policy Characteristics'!$C:$C,0)))</f>
        <v>0</v>
      </c>
      <c r="M1969" s="205">
        <f>IF(ISBLANK(INDEX('Policy Characteristics'!G:G,MATCH($C1969,'Policy Characteristics'!$C:$C,0))),"",INDEX('Policy Characteristics'!G:G,MATCH($C1969,'Policy Characteristics'!$C:$C,0)))</f>
        <v>0.4</v>
      </c>
      <c r="N1969" s="205">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75">
      <c r="A1970" s="76" t="str">
        <f>IF(ISBLANK(INDEX('Policy Characteristics'!A:A,MATCH($C1970,'Policy Characteristics'!$C:$C,0))),"",INDEX('Policy Characteristics'!A:A,MATCH($C1970,'Policy Characteristics'!$C:$C,0)))</f>
        <v>Government Revenue Accounting</v>
      </c>
      <c r="B1970" s="200" t="str">
        <f>IF(ISBLANK(INDEX('Policy Characteristics'!B:B,MATCH($C1970,'Policy Characteristics'!$C:$C,0))),"",INDEX('Policy Characteristics'!B:B,MATCH($C1970,'Policy Characteristics'!$C:$C,0)))</f>
        <v>Carbon Tax Revenue</v>
      </c>
      <c r="C1970" t="s">
        <v>1191</v>
      </c>
      <c r="D1970" t="s">
        <v>1199</v>
      </c>
      <c r="F1970" t="s">
        <v>1204</v>
      </c>
      <c r="H1970" s="15">
        <v>545</v>
      </c>
      <c r="I1970" s="204" t="s">
        <v>43</v>
      </c>
      <c r="J1970" s="202"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75">
      <c r="A1971" s="76" t="str">
        <f>IF(ISBLANK(INDEX('Policy Characteristics'!A:A,MATCH($C1971,'Policy Characteristics'!$C:$C,0))),"",INDEX('Policy Characteristics'!A:A,MATCH($C1971,'Policy Characteristics'!$C:$C,0)))</f>
        <v>Government Revenue Accounting</v>
      </c>
      <c r="B1971" s="200"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00" t="str">
        <f t="shared" ref="I1971:I1974" si="66">I$1970</f>
        <v>Yes</v>
      </c>
      <c r="J1971" s="202"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75">
      <c r="A1972" s="76" t="str">
        <f>IF(ISBLANK(INDEX('Policy Characteristics'!A:A,MATCH($C1972,'Policy Characteristics'!$C:$C,0))),"",INDEX('Policy Characteristics'!A:A,MATCH($C1972,'Policy Characteristics'!$C:$C,0)))</f>
        <v>Government Revenue Accounting</v>
      </c>
      <c r="B1972" s="200"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00" t="str">
        <f t="shared" si="66"/>
        <v>Yes</v>
      </c>
      <c r="J1972" s="202"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75">
      <c r="A1973" s="76" t="str">
        <f>IF(ISBLANK(INDEX('Policy Characteristics'!A:A,MATCH($C1973,'Policy Characteristics'!$C:$C,0))),"",INDEX('Policy Characteristics'!A:A,MATCH($C1973,'Policy Characteristics'!$C:$C,0)))</f>
        <v>Government Revenue Accounting</v>
      </c>
      <c r="B1973" s="200"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00" t="str">
        <f t="shared" si="66"/>
        <v>Yes</v>
      </c>
      <c r="J1973" s="202"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75">
      <c r="A1974" s="76" t="str">
        <f>IF(ISBLANK(INDEX('Policy Characteristics'!A:A,MATCH($C1974,'Policy Characteristics'!$C:$C,0))),"",INDEX('Policy Characteristics'!A:A,MATCH($C1974,'Policy Characteristics'!$C:$C,0)))</f>
        <v>Government Revenue Accounting</v>
      </c>
      <c r="B1974" s="200"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00" t="str">
        <f t="shared" si="66"/>
        <v>Yes</v>
      </c>
      <c r="J1974" s="202"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75">
      <c r="A1975" s="76" t="str">
        <f>IF(ISBLANK(INDEX('Policy Characteristics'!A:A,MATCH($C1975,'Policy Characteristics'!$C:$C,0))),"",INDEX('Policy Characteristics'!A:A,MATCH($C1975,'Policy Characteristics'!$C:$C,0)))</f>
        <v>Government Revenue Accounting</v>
      </c>
      <c r="B1975" s="200" t="str">
        <f>IF(ISBLANK(INDEX('Policy Characteristics'!B:B,MATCH($C1975,'Policy Characteristics'!$C:$C,0))),"",INDEX('Policy Characteristics'!B:B,MATCH($C1975,'Policy Characteristics'!$C:$C,0)))</f>
        <v>Fuel Tax Revenue</v>
      </c>
      <c r="C1975" t="s">
        <v>1192</v>
      </c>
      <c r="D1975" t="s">
        <v>1199</v>
      </c>
      <c r="F1975" t="s">
        <v>1204</v>
      </c>
      <c r="H1975" s="15">
        <v>550</v>
      </c>
      <c r="I1975" s="204" t="s">
        <v>43</v>
      </c>
      <c r="J1975" s="202"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75">
      <c r="A1976" s="76" t="str">
        <f>IF(ISBLANK(INDEX('Policy Characteristics'!A:A,MATCH($C1976,'Policy Characteristics'!$C:$C,0))),"",INDEX('Policy Characteristics'!A:A,MATCH($C1976,'Policy Characteristics'!$C:$C,0)))</f>
        <v>Government Revenue Accounting</v>
      </c>
      <c r="B1976" s="200"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00" t="str">
        <f t="shared" ref="I1976:I1979" si="68">I$1975</f>
        <v>Yes</v>
      </c>
      <c r="J1976" s="202"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75">
      <c r="A1977" s="76" t="str">
        <f>IF(ISBLANK(INDEX('Policy Characteristics'!A:A,MATCH($C1977,'Policy Characteristics'!$C:$C,0))),"",INDEX('Policy Characteristics'!A:A,MATCH($C1977,'Policy Characteristics'!$C:$C,0)))</f>
        <v>Government Revenue Accounting</v>
      </c>
      <c r="B1977" s="200"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00" t="str">
        <f t="shared" si="68"/>
        <v>Yes</v>
      </c>
      <c r="J1977" s="202"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75">
      <c r="A1978" s="76" t="str">
        <f>IF(ISBLANK(INDEX('Policy Characteristics'!A:A,MATCH($C1978,'Policy Characteristics'!$C:$C,0))),"",INDEX('Policy Characteristics'!A:A,MATCH($C1978,'Policy Characteristics'!$C:$C,0)))</f>
        <v>Government Revenue Accounting</v>
      </c>
      <c r="B1978" s="200"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00" t="str">
        <f t="shared" si="68"/>
        <v>Yes</v>
      </c>
      <c r="J1978" s="202"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75">
      <c r="A1979" s="76" t="str">
        <f>IF(ISBLANK(INDEX('Policy Characteristics'!A:A,MATCH($C1979,'Policy Characteristics'!$C:$C,0))),"",INDEX('Policy Characteristics'!A:A,MATCH($C1979,'Policy Characteristics'!$C:$C,0)))</f>
        <v>Government Revenue Accounting</v>
      </c>
      <c r="B1979" s="200"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00" t="str">
        <f t="shared" si="68"/>
        <v>Yes</v>
      </c>
      <c r="J1979" s="202"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75">
      <c r="A1980" s="76" t="str">
        <f>IF(ISBLANK(INDEX('Policy Characteristics'!A:A,MATCH($C1980,'Policy Characteristics'!$C:$C,0))),"",INDEX('Policy Characteristics'!A:A,MATCH($C1980,'Policy Characteristics'!$C:$C,0)))</f>
        <v>Government Revenue Accounting</v>
      </c>
      <c r="B1980" s="200" t="str">
        <f>IF(ISBLANK(INDEX('Policy Characteristics'!B:B,MATCH($C1980,'Policy Characteristics'!$C:$C,0))),"",INDEX('Policy Characteristics'!B:B,MATCH($C1980,'Policy Characteristics'!$C:$C,0)))</f>
        <v>Vehicle Subsidy</v>
      </c>
      <c r="C1980" t="s">
        <v>1786</v>
      </c>
      <c r="D1980" t="s">
        <v>1199</v>
      </c>
      <c r="F1980" t="s">
        <v>1204</v>
      </c>
      <c r="H1980" s="15">
        <v>555</v>
      </c>
      <c r="I1980" s="204" t="s">
        <v>43</v>
      </c>
      <c r="J1980" s="202"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75">
      <c r="A1981" s="76" t="str">
        <f>IF(ISBLANK(INDEX('Policy Characteristics'!A:A,MATCH($C1981,'Policy Characteristics'!$C:$C,0))),"",INDEX('Policy Characteristics'!A:A,MATCH($C1981,'Policy Characteristics'!$C:$C,0)))</f>
        <v>Government Revenue Accounting</v>
      </c>
      <c r="B1981" s="200"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00" t="str">
        <f t="shared" ref="I1981:I1989" si="70">I$1980</f>
        <v>Yes</v>
      </c>
      <c r="J1981" s="202"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75">
      <c r="A1982" s="76" t="str">
        <f>IF(ISBLANK(INDEX('Policy Characteristics'!A:A,MATCH($C1982,'Policy Characteristics'!$C:$C,0))),"",INDEX('Policy Characteristics'!A:A,MATCH($C1982,'Policy Characteristics'!$C:$C,0)))</f>
        <v>Government Revenue Accounting</v>
      </c>
      <c r="B1982" s="200"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00" t="str">
        <f t="shared" si="70"/>
        <v>Yes</v>
      </c>
      <c r="J1982" s="202"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75">
      <c r="A1983" s="76" t="str">
        <f>IF(ISBLANK(INDEX('Policy Characteristics'!A:A,MATCH($C1983,'Policy Characteristics'!$C:$C,0))),"",INDEX('Policy Characteristics'!A:A,MATCH($C1983,'Policy Characteristics'!$C:$C,0)))</f>
        <v>Government Revenue Accounting</v>
      </c>
      <c r="B1983" s="200"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00" t="str">
        <f t="shared" si="70"/>
        <v>Yes</v>
      </c>
      <c r="J1983" s="202"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75">
      <c r="A1984" s="76" t="str">
        <f>IF(ISBLANK(INDEX('Policy Characteristics'!A:A,MATCH($C1984,'Policy Characteristics'!$C:$C,0))),"",INDEX('Policy Characteristics'!A:A,MATCH($C1984,'Policy Characteristics'!$C:$C,0)))</f>
        <v>Government Revenue Accounting</v>
      </c>
      <c r="B1984" s="200"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00" t="str">
        <f t="shared" si="70"/>
        <v>Yes</v>
      </c>
      <c r="J1984" s="202"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75">
      <c r="A1985" s="76" t="str">
        <f>IF(ISBLANK(INDEX('Policy Characteristics'!A:A,MATCH($C1985,'Policy Characteristics'!$C:$C,0))),"",INDEX('Policy Characteristics'!A:A,MATCH($C1985,'Policy Characteristics'!$C:$C,0)))</f>
        <v>Government Revenue Accounting</v>
      </c>
      <c r="B1985" s="200" t="str">
        <f>IF(ISBLANK(INDEX('Policy Characteristics'!B:B,MATCH($C1985,'Policy Characteristics'!$C:$C,0))),"",INDEX('Policy Characteristics'!B:B,MATCH($C1985,'Policy Characteristics'!$C:$C,0)))</f>
        <v>Battery Production Subsidy</v>
      </c>
      <c r="C1985" t="s">
        <v>2590</v>
      </c>
      <c r="D1985" t="s">
        <v>1199</v>
      </c>
      <c r="F1985" t="s">
        <v>1204</v>
      </c>
      <c r="H1985" s="15">
        <v>2247</v>
      </c>
      <c r="I1985" s="204" t="s">
        <v>43</v>
      </c>
      <c r="J1985" s="202"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5" s="76" t="str">
        <f>IF(ISBLANK(INDEX('Policy Characteristics'!K:K,MATCH($C1985,'Policy Characteristics'!$C:$C,0))),"",INDEX('Policy Characteristics'!K:K,MATCH($C1985,'Policy Characteristics'!$C:$C,0)))</f>
        <v>io-model.html</v>
      </c>
      <c r="R1985" s="76"/>
    </row>
    <row r="1986" spans="1:18" x14ac:dyDescent="0.75">
      <c r="A1986" s="76" t="str">
        <f>IF(ISBLANK(INDEX('Policy Characteristics'!A:A,MATCH($C1986,'Policy Characteristics'!$C:$C,0))),"",INDEX('Policy Characteristics'!A:A,MATCH($C1986,'Policy Characteristics'!$C:$C,0)))</f>
        <v>Government Revenue Accounting</v>
      </c>
      <c r="B1986" s="200"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00" t="str">
        <f t="shared" si="70"/>
        <v>Yes</v>
      </c>
      <c r="J1986" s="202"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6" s="76" t="str">
        <f>IF(ISBLANK(INDEX('Policy Characteristics'!K:K,MATCH($C1986,'Policy Characteristics'!$C:$C,0))),"",INDEX('Policy Characteristics'!K:K,MATCH($C1986,'Policy Characteristics'!$C:$C,0)))</f>
        <v>io-model.html</v>
      </c>
      <c r="R1986" s="76"/>
    </row>
    <row r="1987" spans="1:18" x14ac:dyDescent="0.75">
      <c r="A1987" s="76" t="str">
        <f>IF(ISBLANK(INDEX('Policy Characteristics'!A:A,MATCH($C1987,'Policy Characteristics'!$C:$C,0))),"",INDEX('Policy Characteristics'!A:A,MATCH($C1987,'Policy Characteristics'!$C:$C,0)))</f>
        <v>Government Revenue Accounting</v>
      </c>
      <c r="B1987" s="200"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00" t="str">
        <f t="shared" si="70"/>
        <v>Yes</v>
      </c>
      <c r="J1987" s="202"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7" s="76" t="str">
        <f>IF(ISBLANK(INDEX('Policy Characteristics'!K:K,MATCH($C1987,'Policy Characteristics'!$C:$C,0))),"",INDEX('Policy Characteristics'!K:K,MATCH($C1987,'Policy Characteristics'!$C:$C,0)))</f>
        <v>io-model.html</v>
      </c>
      <c r="R1987" s="76"/>
    </row>
    <row r="1988" spans="1:18" x14ac:dyDescent="0.75">
      <c r="A1988" s="76" t="str">
        <f>IF(ISBLANK(INDEX('Policy Characteristics'!A:A,MATCH($C1988,'Policy Characteristics'!$C:$C,0))),"",INDEX('Policy Characteristics'!A:A,MATCH($C1988,'Policy Characteristics'!$C:$C,0)))</f>
        <v>Government Revenue Accounting</v>
      </c>
      <c r="B1988" s="200"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00" t="str">
        <f t="shared" si="70"/>
        <v>Yes</v>
      </c>
      <c r="J1988" s="202"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8" s="76" t="str">
        <f>IF(ISBLANK(INDEX('Policy Characteristics'!K:K,MATCH($C1988,'Policy Characteristics'!$C:$C,0))),"",INDEX('Policy Characteristics'!K:K,MATCH($C1988,'Policy Characteristics'!$C:$C,0)))</f>
        <v>io-model.html</v>
      </c>
      <c r="R1988" s="76"/>
    </row>
    <row r="1989" spans="1:18" x14ac:dyDescent="0.75">
      <c r="A1989" s="76" t="str">
        <f>IF(ISBLANK(INDEX('Policy Characteristics'!A:A,MATCH($C1989,'Policy Characteristics'!$C:$C,0))),"",INDEX('Policy Characteristics'!A:A,MATCH($C1989,'Policy Characteristics'!$C:$C,0)))</f>
        <v>Government Revenue Accounting</v>
      </c>
      <c r="B1989" s="200"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00" t="str">
        <f t="shared" si="70"/>
        <v>Yes</v>
      </c>
      <c r="J1989" s="202"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89" s="76" t="str">
        <f>IF(ISBLANK(INDEX('Policy Characteristics'!K:K,MATCH($C1989,'Policy Characteristics'!$C:$C,0))),"",INDEX('Policy Characteristics'!K:K,MATCH($C1989,'Policy Characteristics'!$C:$C,0)))</f>
        <v>io-model.html</v>
      </c>
      <c r="R1989" s="76"/>
    </row>
    <row r="1990" spans="1:18" x14ac:dyDescent="0.75">
      <c r="A1990" s="76" t="str">
        <f>IF(ISBLANK(INDEX('Policy Characteristics'!A:A,MATCH($C1990,'Policy Characteristics'!$C:$C,0))),"",INDEX('Policy Characteristics'!A:A,MATCH($C1990,'Policy Characteristics'!$C:$C,0)))</f>
        <v>Government Revenue Accounting</v>
      </c>
      <c r="B1990" s="200" t="str">
        <f>IF(ISBLANK(INDEX('Policy Characteristics'!B:B,MATCH($C1990,'Policy Characteristics'!$C:$C,0))),"",INDEX('Policy Characteristics'!B:B,MATCH($C1990,'Policy Characteristics'!$C:$C,0)))</f>
        <v>Electricity Generation Subsidy</v>
      </c>
      <c r="C1990" t="s">
        <v>1193</v>
      </c>
      <c r="D1990" t="s">
        <v>1199</v>
      </c>
      <c r="F1990" t="s">
        <v>1204</v>
      </c>
      <c r="H1990" s="15">
        <v>560</v>
      </c>
      <c r="I1990" s="204" t="s">
        <v>43</v>
      </c>
      <c r="J1990" s="202"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75">
      <c r="A1991" s="76" t="str">
        <f>IF(ISBLANK(INDEX('Policy Characteristics'!A:A,MATCH($C1991,'Policy Characteristics'!$C:$C,0))),"",INDEX('Policy Characteristics'!A:A,MATCH($C1991,'Policy Characteristics'!$C:$C,0)))</f>
        <v>Government Revenue Accounting</v>
      </c>
      <c r="B1991" s="200"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00" t="str">
        <f t="shared" ref="I1991:I1994" si="73">I$1990</f>
        <v>Yes</v>
      </c>
      <c r="J1991" s="202"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75">
      <c r="A1992" s="76" t="str">
        <f>IF(ISBLANK(INDEX('Policy Characteristics'!A:A,MATCH($C1992,'Policy Characteristics'!$C:$C,0))),"",INDEX('Policy Characteristics'!A:A,MATCH($C1992,'Policy Characteristics'!$C:$C,0)))</f>
        <v>Government Revenue Accounting</v>
      </c>
      <c r="B1992" s="200"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00" t="str">
        <f t="shared" si="73"/>
        <v>Yes</v>
      </c>
      <c r="J1992" s="202"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75">
      <c r="A1993" s="76" t="str">
        <f>IF(ISBLANK(INDEX('Policy Characteristics'!A:A,MATCH($C1993,'Policy Characteristics'!$C:$C,0))),"",INDEX('Policy Characteristics'!A:A,MATCH($C1993,'Policy Characteristics'!$C:$C,0)))</f>
        <v>Government Revenue Accounting</v>
      </c>
      <c r="B1993" s="200"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00" t="str">
        <f t="shared" si="73"/>
        <v>Yes</v>
      </c>
      <c r="J1993" s="202"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75">
      <c r="A1994" s="76" t="str">
        <f>IF(ISBLANK(INDEX('Policy Characteristics'!A:A,MATCH($C1994,'Policy Characteristics'!$C:$C,0))),"",INDEX('Policy Characteristics'!A:A,MATCH($C1994,'Policy Characteristics'!$C:$C,0)))</f>
        <v>Government Revenue Accounting</v>
      </c>
      <c r="B1994" s="200"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00" t="str">
        <f t="shared" si="73"/>
        <v>Yes</v>
      </c>
      <c r="J1994" s="202"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75">
      <c r="A1995" s="76" t="str">
        <f>IF(ISBLANK(INDEX('Policy Characteristics'!A:A,MATCH($C1995,'Policy Characteristics'!$C:$C,0))),"",INDEX('Policy Characteristics'!A:A,MATCH($C1995,'Policy Characteristics'!$C:$C,0)))</f>
        <v>Government Revenue Accounting</v>
      </c>
      <c r="B1995" s="200"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04" t="s">
        <v>43</v>
      </c>
      <c r="J1995" s="202"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75">
      <c r="A1996" s="76" t="str">
        <f>IF(ISBLANK(INDEX('Policy Characteristics'!A:A,MATCH($C1996,'Policy Characteristics'!$C:$C,0))),"",INDEX('Policy Characteristics'!A:A,MATCH($C1996,'Policy Characteristics'!$C:$C,0)))</f>
        <v>Government Revenue Accounting</v>
      </c>
      <c r="B1996" s="200"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00" t="str">
        <f t="shared" ref="I1996:I1999" si="75">I$1995</f>
        <v>Yes</v>
      </c>
      <c r="J1996" s="202"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75">
      <c r="A1997" s="76" t="str">
        <f>IF(ISBLANK(INDEX('Policy Characteristics'!A:A,MATCH($C1997,'Policy Characteristics'!$C:$C,0))),"",INDEX('Policy Characteristics'!A:A,MATCH($C1997,'Policy Characteristics'!$C:$C,0)))</f>
        <v>Government Revenue Accounting</v>
      </c>
      <c r="B1997" s="200"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00" t="str">
        <f t="shared" si="75"/>
        <v>Yes</v>
      </c>
      <c r="J1997" s="202"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75">
      <c r="A1998" s="76" t="str">
        <f>IF(ISBLANK(INDEX('Policy Characteristics'!A:A,MATCH($C1998,'Policy Characteristics'!$C:$C,0))),"",INDEX('Policy Characteristics'!A:A,MATCH($C1998,'Policy Characteristics'!$C:$C,0)))</f>
        <v>Government Revenue Accounting</v>
      </c>
      <c r="B1998" s="200"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00" t="str">
        <f t="shared" si="75"/>
        <v>Yes</v>
      </c>
      <c r="J1998" s="202"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75">
      <c r="A1999" s="76" t="str">
        <f>IF(ISBLANK(INDEX('Policy Characteristics'!A:A,MATCH($C1999,'Policy Characteristics'!$C:$C,0))),"",INDEX('Policy Characteristics'!A:A,MATCH($C1999,'Policy Characteristics'!$C:$C,0)))</f>
        <v>Government Revenue Accounting</v>
      </c>
      <c r="B1999" s="200"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00" t="str">
        <f t="shared" si="75"/>
        <v>Yes</v>
      </c>
      <c r="J1999" s="202"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75">
      <c r="A2000" s="76" t="str">
        <f>IF(ISBLANK(INDEX('Policy Characteristics'!A:A,MATCH($C2000,'Policy Characteristics'!$C:$C,0))),"",INDEX('Policy Characteristics'!A:A,MATCH($C2000,'Policy Characteristics'!$C:$C,0)))</f>
        <v>Government Revenue Accounting</v>
      </c>
      <c r="B2000" s="200" t="str">
        <f>IF(ISBLANK(INDEX('Policy Characteristics'!B:B,MATCH($C2000,'Policy Characteristics'!$C:$C,0))),"",INDEX('Policy Characteristics'!B:B,MATCH($C2000,'Policy Characteristics'!$C:$C,0)))</f>
        <v>Distributed Solar Subsidy</v>
      </c>
      <c r="C2000" t="s">
        <v>1195</v>
      </c>
      <c r="D2000" t="s">
        <v>1199</v>
      </c>
      <c r="F2000" t="s">
        <v>1204</v>
      </c>
      <c r="H2000" s="15">
        <v>570</v>
      </c>
      <c r="I2000" s="204" t="s">
        <v>43</v>
      </c>
      <c r="J2000" s="202"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75">
      <c r="A2001" s="76" t="str">
        <f>IF(ISBLANK(INDEX('Policy Characteristics'!A:A,MATCH($C2001,'Policy Characteristics'!$C:$C,0))),"",INDEX('Policy Characteristics'!A:A,MATCH($C2001,'Policy Characteristics'!$C:$C,0)))</f>
        <v>Government Revenue Accounting</v>
      </c>
      <c r="B2001" s="200"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00" t="str">
        <f t="shared" ref="I2001:I2004" si="77">I$2000</f>
        <v>Yes</v>
      </c>
      <c r="J2001" s="202"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75">
      <c r="A2002" s="76" t="str">
        <f>IF(ISBLANK(INDEX('Policy Characteristics'!A:A,MATCH($C2002,'Policy Characteristics'!$C:$C,0))),"",INDEX('Policy Characteristics'!A:A,MATCH($C2002,'Policy Characteristics'!$C:$C,0)))</f>
        <v>Government Revenue Accounting</v>
      </c>
      <c r="B2002" s="200"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00" t="str">
        <f t="shared" si="77"/>
        <v>Yes</v>
      </c>
      <c r="J2002" s="202"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75">
      <c r="A2003" s="76" t="str">
        <f>IF(ISBLANK(INDEX('Policy Characteristics'!A:A,MATCH($C2003,'Policy Characteristics'!$C:$C,0))),"",INDEX('Policy Characteristics'!A:A,MATCH($C2003,'Policy Characteristics'!$C:$C,0)))</f>
        <v>Government Revenue Accounting</v>
      </c>
      <c r="B2003" s="200"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00" t="str">
        <f t="shared" si="77"/>
        <v>Yes</v>
      </c>
      <c r="J2003" s="202"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75">
      <c r="A2004" s="76" t="str">
        <f>IF(ISBLANK(INDEX('Policy Characteristics'!A:A,MATCH($C2004,'Policy Characteristics'!$C:$C,0))),"",INDEX('Policy Characteristics'!A:A,MATCH($C2004,'Policy Characteristics'!$C:$C,0)))</f>
        <v>Government Revenue Accounting</v>
      </c>
      <c r="B2004" s="200"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00" t="str">
        <f t="shared" si="77"/>
        <v>Yes</v>
      </c>
      <c r="J2004" s="202"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75">
      <c r="A2005" s="76" t="str">
        <f>IF(ISBLANK(INDEX('Policy Characteristics'!A:A,MATCH($C2005,'Policy Characteristics'!$C:$C,0))),"",INDEX('Policy Characteristics'!A:A,MATCH($C2005,'Policy Characteristics'!$C:$C,0)))</f>
        <v>Government Revenue Accounting</v>
      </c>
      <c r="B2005" s="200" t="str">
        <f>IF(ISBLANK(INDEX('Policy Characteristics'!B:B,MATCH($C2005,'Policy Characteristics'!$C:$C,0))),"",INDEX('Policy Characteristics'!B:B,MATCH($C2005,'Policy Characteristics'!$C:$C,0)))</f>
        <v>Fuel Subsidy</v>
      </c>
      <c r="C2005" t="s">
        <v>1196</v>
      </c>
      <c r="D2005" t="s">
        <v>1199</v>
      </c>
      <c r="F2005" t="s">
        <v>1204</v>
      </c>
      <c r="H2005" s="15">
        <v>575</v>
      </c>
      <c r="I2005" s="204" t="s">
        <v>43</v>
      </c>
      <c r="J2005" s="202"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75">
      <c r="A2006" s="76" t="str">
        <f>IF(ISBLANK(INDEX('Policy Characteristics'!A:A,MATCH($C2006,'Policy Characteristics'!$C:$C,0))),"",INDEX('Policy Characteristics'!A:A,MATCH($C2006,'Policy Characteristics'!$C:$C,0)))</f>
        <v>Government Revenue Accounting</v>
      </c>
      <c r="B2006" s="200"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00" t="str">
        <f t="shared" ref="I2006:I2014" si="79">I$2005</f>
        <v>Yes</v>
      </c>
      <c r="J2006" s="202"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75">
      <c r="A2007" s="76" t="str">
        <f>IF(ISBLANK(INDEX('Policy Characteristics'!A:A,MATCH($C2007,'Policy Characteristics'!$C:$C,0))),"",INDEX('Policy Characteristics'!A:A,MATCH($C2007,'Policy Characteristics'!$C:$C,0)))</f>
        <v>Government Revenue Accounting</v>
      </c>
      <c r="B2007" s="200"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00" t="str">
        <f t="shared" si="79"/>
        <v>Yes</v>
      </c>
      <c r="J2007" s="202"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75">
      <c r="A2008" s="76" t="str">
        <f>IF(ISBLANK(INDEX('Policy Characteristics'!A:A,MATCH($C2008,'Policy Characteristics'!$C:$C,0))),"",INDEX('Policy Characteristics'!A:A,MATCH($C2008,'Policy Characteristics'!$C:$C,0)))</f>
        <v>Government Revenue Accounting</v>
      </c>
      <c r="B2008" s="200"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00" t="str">
        <f t="shared" si="79"/>
        <v>Yes</v>
      </c>
      <c r="J2008" s="202"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75">
      <c r="A2009" s="76" t="str">
        <f>IF(ISBLANK(INDEX('Policy Characteristics'!A:A,MATCH($C2009,'Policy Characteristics'!$C:$C,0))),"",INDEX('Policy Characteristics'!A:A,MATCH($C2009,'Policy Characteristics'!$C:$C,0)))</f>
        <v>Government Revenue Accounting</v>
      </c>
      <c r="B2009" s="200"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00" t="str">
        <f t="shared" si="79"/>
        <v>Yes</v>
      </c>
      <c r="J2009" s="202"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75">
      <c r="A2010" s="76" t="str">
        <f>IF(ISBLANK(INDEX('Policy Characteristics'!A:A,MATCH($C2010,'Policy Characteristics'!$C:$C,0))),"",INDEX('Policy Characteristics'!A:A,MATCH($C2010,'Policy Characteristics'!$C:$C,0)))</f>
        <v>Government Revenue Accounting</v>
      </c>
      <c r="B2010" s="200" t="str">
        <f>IF(ISBLANK(INDEX('Policy Characteristics'!B:B,MATCH($C2010,'Policy Characteristics'!$C:$C,0))),"",INDEX('Policy Characteristics'!B:B,MATCH($C2010,'Policy Characteristics'!$C:$C,0)))</f>
        <v>CCS Subsidy</v>
      </c>
      <c r="C2010" t="s">
        <v>1788</v>
      </c>
      <c r="D2010" t="s">
        <v>1199</v>
      </c>
      <c r="F2010" t="s">
        <v>1204</v>
      </c>
      <c r="H2010" s="15">
        <v>2252</v>
      </c>
      <c r="I2010" s="204" t="s">
        <v>43</v>
      </c>
      <c r="J2010" s="202"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75">
      <c r="A2011" s="76" t="str">
        <f>IF(ISBLANK(INDEX('Policy Characteristics'!A:A,MATCH($C2011,'Policy Characteristics'!$C:$C,0))),"",INDEX('Policy Characteristics'!A:A,MATCH($C2011,'Policy Characteristics'!$C:$C,0)))</f>
        <v>Government Revenue Accounting</v>
      </c>
      <c r="B2011" s="200"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00" t="str">
        <f t="shared" si="79"/>
        <v>Yes</v>
      </c>
      <c r="J2011" s="202"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75">
      <c r="A2012" s="76" t="str">
        <f>IF(ISBLANK(INDEX('Policy Characteristics'!A:A,MATCH($C2012,'Policy Characteristics'!$C:$C,0))),"",INDEX('Policy Characteristics'!A:A,MATCH($C2012,'Policy Characteristics'!$C:$C,0)))</f>
        <v>Government Revenue Accounting</v>
      </c>
      <c r="B2012" s="200"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00" t="str">
        <f t="shared" si="79"/>
        <v>Yes</v>
      </c>
      <c r="J2012" s="202"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75">
      <c r="A2013" s="76" t="str">
        <f>IF(ISBLANK(INDEX('Policy Characteristics'!A:A,MATCH($C2013,'Policy Characteristics'!$C:$C,0))),"",INDEX('Policy Characteristics'!A:A,MATCH($C2013,'Policy Characteristics'!$C:$C,0)))</f>
        <v>Government Revenue Accounting</v>
      </c>
      <c r="B2013" s="200"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00" t="str">
        <f t="shared" si="79"/>
        <v>Yes</v>
      </c>
      <c r="J2013" s="202"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75">
      <c r="A2014" s="76" t="str">
        <f>IF(ISBLANK(INDEX('Policy Characteristics'!A:A,MATCH($C2014,'Policy Characteristics'!$C:$C,0))),"",INDEX('Policy Characteristics'!A:A,MATCH($C2014,'Policy Characteristics'!$C:$C,0)))</f>
        <v>Government Revenue Accounting</v>
      </c>
      <c r="B2014" s="200"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00" t="str">
        <f t="shared" si="79"/>
        <v>Yes</v>
      </c>
      <c r="J2014" s="202"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75">
      <c r="A2015" s="76" t="str">
        <f>IF(ISBLANK(INDEX('Policy Characteristics'!A:A,MATCH($C2015,'Policy Characteristics'!$C:$C,0))),"",INDEX('Policy Characteristics'!A:A,MATCH($C2015,'Policy Characteristics'!$C:$C,0)))</f>
        <v>Government Revenue Accounting</v>
      </c>
      <c r="B2015" s="200" t="str">
        <f>IF(ISBLANK(INDEX('Policy Characteristics'!B:B,MATCH($C2015,'Policy Characteristics'!$C:$C,0))),"",INDEX('Policy Characteristics'!B:B,MATCH($C2015,'Policy Characteristics'!$C:$C,0)))</f>
        <v>National Debt Interest</v>
      </c>
      <c r="C2015" t="s">
        <v>1197</v>
      </c>
      <c r="D2015" t="s">
        <v>1199</v>
      </c>
      <c r="F2015" t="s">
        <v>1204</v>
      </c>
      <c r="H2015" s="15">
        <v>580</v>
      </c>
      <c r="I2015" s="204" t="s">
        <v>43</v>
      </c>
      <c r="J2015" s="202"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75">
      <c r="A2016" s="76" t="str">
        <f>IF(ISBLANK(INDEX('Policy Characteristics'!A:A,MATCH($C2016,'Policy Characteristics'!$C:$C,0))),"",INDEX('Policy Characteristics'!A:A,MATCH($C2016,'Policy Characteristics'!$C:$C,0)))</f>
        <v>Government Revenue Accounting</v>
      </c>
      <c r="B2016" s="200"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00" t="str">
        <f t="shared" ref="I2016:I2019" si="82">I$2015</f>
        <v>Yes</v>
      </c>
      <c r="J2016" s="202"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75">
      <c r="A2017" s="76" t="str">
        <f>IF(ISBLANK(INDEX('Policy Characteristics'!A:A,MATCH($C2017,'Policy Characteristics'!$C:$C,0))),"",INDEX('Policy Characteristics'!A:A,MATCH($C2017,'Policy Characteristics'!$C:$C,0)))</f>
        <v>Government Revenue Accounting</v>
      </c>
      <c r="B2017" s="200"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00" t="str">
        <f t="shared" si="82"/>
        <v>Yes</v>
      </c>
      <c r="J2017" s="202"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75">
      <c r="A2018" s="76" t="str">
        <f>IF(ISBLANK(INDEX('Policy Characteristics'!A:A,MATCH($C2018,'Policy Characteristics'!$C:$C,0))),"",INDEX('Policy Characteristics'!A:A,MATCH($C2018,'Policy Characteristics'!$C:$C,0)))</f>
        <v>Government Revenue Accounting</v>
      </c>
      <c r="B2018" s="200"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00" t="str">
        <f t="shared" si="82"/>
        <v>Yes</v>
      </c>
      <c r="J2018" s="202"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75">
      <c r="A2019" s="76" t="str">
        <f>IF(ISBLANK(INDEX('Policy Characteristics'!A:A,MATCH($C2019,'Policy Characteristics'!$C:$C,0))),"",INDEX('Policy Characteristics'!A:A,MATCH($C2019,'Policy Characteristics'!$C:$C,0)))</f>
        <v>Government Revenue Accounting</v>
      </c>
      <c r="B2019" s="200"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00" t="str">
        <f t="shared" si="82"/>
        <v>Yes</v>
      </c>
      <c r="J2019" s="202"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75">
      <c r="A2020" s="76" t="str">
        <f>IF(ISBLANK(INDEX('Policy Characteristics'!A:A,MATCH($C2020,'Policy Characteristics'!$C:$C,0))),"",INDEX('Policy Characteristics'!A:A,MATCH($C2020,'Policy Characteristics'!$C:$C,0)))</f>
        <v>Government Revenue Accounting</v>
      </c>
      <c r="B2020" s="200" t="str">
        <f>IF(ISBLANK(INDEX('Policy Characteristics'!B:B,MATCH($C2020,'Policy Characteristics'!$C:$C,0))),"",INDEX('Policy Characteristics'!B:B,MATCH($C2020,'Policy Characteristics'!$C:$C,0)))</f>
        <v>Remaining Government Cash Flows</v>
      </c>
      <c r="C2020" t="s">
        <v>1198</v>
      </c>
      <c r="D2020" t="s">
        <v>1199</v>
      </c>
      <c r="F2020" t="s">
        <v>1204</v>
      </c>
      <c r="H2020" s="15">
        <v>585</v>
      </c>
      <c r="I2020" s="204" t="s">
        <v>43</v>
      </c>
      <c r="J2020" s="202"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75">
      <c r="A2021" s="76" t="str">
        <f>IF(ISBLANK(INDEX('Policy Characteristics'!A:A,MATCH($C2021,'Policy Characteristics'!$C:$C,0))),"",INDEX('Policy Characteristics'!A:A,MATCH($C2021,'Policy Characteristics'!$C:$C,0)))</f>
        <v>Government Revenue Accounting</v>
      </c>
      <c r="B2021" s="200"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00" t="str">
        <f t="shared" ref="I2021:I2024" si="84">I$2020</f>
        <v>Yes</v>
      </c>
      <c r="J2021" s="202"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75">
      <c r="A2022" s="76" t="str">
        <f>IF(ISBLANK(INDEX('Policy Characteristics'!A:A,MATCH($C2022,'Policy Characteristics'!$C:$C,0))),"",INDEX('Policy Characteristics'!A:A,MATCH($C2022,'Policy Characteristics'!$C:$C,0)))</f>
        <v>Government Revenue Accounting</v>
      </c>
      <c r="B2022" s="200"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00" t="str">
        <f t="shared" si="84"/>
        <v>Yes</v>
      </c>
      <c r="J2022" s="202"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75">
      <c r="A2023" s="76" t="str">
        <f>IF(ISBLANK(INDEX('Policy Characteristics'!A:A,MATCH($C2023,'Policy Characteristics'!$C:$C,0))),"",INDEX('Policy Characteristics'!A:A,MATCH($C2023,'Policy Characteristics'!$C:$C,0)))</f>
        <v>Government Revenue Accounting</v>
      </c>
      <c r="B2023" s="200"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00" t="str">
        <f t="shared" si="84"/>
        <v>Yes</v>
      </c>
      <c r="J2023" s="202"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75">
      <c r="A2024" s="76" t="str">
        <f>IF(ISBLANK(INDEX('Policy Characteristics'!A:A,MATCH($C2024,'Policy Characteristics'!$C:$C,0))),"",INDEX('Policy Characteristics'!A:A,MATCH($C2024,'Policy Characteristics'!$C:$C,0)))</f>
        <v>Government Revenue Accounting</v>
      </c>
      <c r="B2024" s="200"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00" t="str">
        <f t="shared" si="84"/>
        <v>Yes</v>
      </c>
      <c r="J2024" s="202"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 xml:space="preserve">**Description:** This setting is one of several "Government Revenue Accounting" control settings that help determine how the government accounts for certain changes in its cash flow (such as increased or decreased tax revenues or subsidy payments). These settings allow for new revenue or spending to be allocated to different purposes by designating shareweights to each accounting purpose. The accounting purposes are: **Regular Spending** increasing this weight means the government will use increased revenue (or account account for increased spending) by increasing (or decreasing) spending on its normal budget (e.g., activities such as defense, education, and administrative expenses). **Budget Deficit** increasing this weight means government will use increased revenue (or account for increased spending) on the deficit, shrinking (or growing) the national debt (with associated implications for interest payments)grow or shrink the national debt (with associated implications for interest payments). **Household Taxes** increasing this weight means the government will use increased revenue (or account for increased spending) to decrease (or increase)  taxes on households. A "climate dividend" is considered to be a decrease in household taxes. **Payroll Taxes** increasing this weight means government will use increased revenue (or account for increased spending) to decrease (or increase)  payroll taxes. **Corporate Taxes** increasing this weight means government will use increased revenue (or account for increased spending) to decrease (or increase)  corporate taxes. // **Guidance for setting values:** This value is set as a weight (1 to 10) for each accounting purpose, in order to indicate how the increased revenue (or spending) from this policy should be allocated among the five revenue accounting options. The share of the change in cash flow allocated to each revenue accounting option is calculated as that option's weight divided by the total of the weights assigned to all options. If every purpose is assigned zero weight, they all receive an equal share of the change in cash flow.
</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75">
      <c r="A2025" s="76" t="str">
        <f>IF(ISBLANK(INDEX('Policy Characteristics'!A:A,MATCH($C2025,'Policy Characteristics'!$C:$C,0))),"",INDEX('Policy Characteristics'!A:A,MATCH($C2025,'Policy Characteristics'!$C:$C,0)))</f>
        <v>Control Settings</v>
      </c>
      <c r="B2025" s="200" t="str">
        <f>IF(ISBLANK(INDEX('Policy Characteristics'!B:B,MATCH($C2025,'Policy Characteristics'!$C:$C,0))),"",INDEX('Policy Characteristics'!B:B,MATCH($C2025,'Policy Characteristics'!$C:$C,0)))</f>
        <v>COVID-19 Recession</v>
      </c>
      <c r="C2025" t="s">
        <v>1593</v>
      </c>
      <c r="H2025" s="15">
        <v>543</v>
      </c>
      <c r="I2025" s="204" t="s">
        <v>44</v>
      </c>
      <c r="J2025" s="202"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06">
        <f>IF(ISBLANK(INDEX('Policy Characteristics'!F:F,MATCH($C2025,'Policy Characteristics'!$C:$C,0))),"",INDEX('Policy Characteristics'!F:F,MATCH($C2025,'Policy Characteristics'!$C:$C,0)))</f>
        <v>0</v>
      </c>
      <c r="M2025" s="206">
        <f>IF(ISBLANK(INDEX('Policy Characteristics'!G:G,MATCH($C2025,'Policy Characteristics'!$C:$C,0))),"",INDEX('Policy Characteristics'!G:G,MATCH($C2025,'Policy Characteristics'!$C:$C,0)))</f>
        <v>1</v>
      </c>
      <c r="N2025" s="206">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75">
      <c r="A2026" s="76" t="str">
        <f>IF(ISBLANK(INDEX('Policy Characteristics'!A:A,MATCH($C2026,'Policy Characteristics'!$C:$C,0))),"",INDEX('Policy Characteristics'!A:A,MATCH($C2026,'Policy Characteristics'!$C:$C,0)))</f>
        <v>Control Settings</v>
      </c>
      <c r="B2026" s="200" t="str">
        <f>IF(ISBLANK(INDEX('Policy Characteristics'!B:B,MATCH($C2026,'Policy Characteristics'!$C:$C,0))),"",INDEX('Policy Characteristics'!B:B,MATCH($C2026,'Policy Characteristics'!$C:$C,0)))</f>
        <v>Use 20-Year GWP Values</v>
      </c>
      <c r="C2026" t="s">
        <v>1477</v>
      </c>
      <c r="H2026" s="15">
        <v>1601</v>
      </c>
      <c r="I2026" s="204" t="s">
        <v>44</v>
      </c>
      <c r="J2026" s="202"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06">
        <f>IF(ISBLANK(INDEX('Policy Characteristics'!F:F,MATCH($C2026,'Policy Characteristics'!$C:$C,0))),"",INDEX('Policy Characteristics'!F:F,MATCH($C2026,'Policy Characteristics'!$C:$C,0)))</f>
        <v>0</v>
      </c>
      <c r="M2026" s="206">
        <f>IF(ISBLANK(INDEX('Policy Characteristics'!G:G,MATCH($C2026,'Policy Characteristics'!$C:$C,0))),"",INDEX('Policy Characteristics'!G:G,MATCH($C2026,'Policy Characteristics'!$C:$C,0)))</f>
        <v>1</v>
      </c>
      <c r="N2026" s="206">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328125" defaultRowHeight="14.75" x14ac:dyDescent="0.75"/>
  <cols>
    <col min="1" max="1" width="43" customWidth="1"/>
    <col min="2" max="2" width="76.86328125" customWidth="1"/>
  </cols>
  <sheetData>
    <row r="1" spans="1:2" x14ac:dyDescent="0.75">
      <c r="A1" s="265" t="s">
        <v>1054</v>
      </c>
      <c r="B1" s="265"/>
    </row>
    <row r="2" spans="1:2" x14ac:dyDescent="0.75">
      <c r="A2" s="66" t="s">
        <v>1055</v>
      </c>
      <c r="B2" s="66" t="s">
        <v>1056</v>
      </c>
    </row>
    <row r="3" spans="1:2" x14ac:dyDescent="0.75">
      <c r="A3" s="67" t="s">
        <v>350</v>
      </c>
      <c r="B3" t="str">
        <f>A3</f>
        <v>million metric tons / year</v>
      </c>
    </row>
    <row r="4" spans="1:2" x14ac:dyDescent="0.75">
      <c r="A4" s="67" t="s">
        <v>1645</v>
      </c>
      <c r="B4" t="str">
        <f>A4</f>
        <v>million metric tons</v>
      </c>
    </row>
    <row r="5" spans="1:2" x14ac:dyDescent="0.75">
      <c r="A5" s="67" t="s">
        <v>2602</v>
      </c>
      <c r="B5" t="str">
        <f>A5</f>
        <v>g CO2e / 2024 dollar</v>
      </c>
    </row>
    <row r="6" spans="1:2" x14ac:dyDescent="0.75">
      <c r="A6" s="68" t="s">
        <v>563</v>
      </c>
      <c r="B6" t="str">
        <f t="shared" ref="B6:B46" si="0">A6</f>
        <v>thousand metric tons / year</v>
      </c>
    </row>
    <row r="7" spans="1:2" x14ac:dyDescent="0.75">
      <c r="A7" s="68" t="s">
        <v>2603</v>
      </c>
      <c r="B7" t="str">
        <f>A7</f>
        <v>g CO2 / 2024 dollar</v>
      </c>
    </row>
    <row r="8" spans="1:2" ht="29.5" x14ac:dyDescent="0.75">
      <c r="A8" s="68" t="s">
        <v>2604</v>
      </c>
      <c r="B8" t="str">
        <f t="shared" si="0"/>
        <v>2024 dollars / metric ton CO2e abated, Annual average abatement (million metric tons CO2e)</v>
      </c>
    </row>
    <row r="9" spans="1:2" x14ac:dyDescent="0.75">
      <c r="A9" s="68" t="s">
        <v>2605</v>
      </c>
      <c r="B9" t="str">
        <f t="shared" si="0"/>
        <v>billion 2024 dollars / year</v>
      </c>
    </row>
    <row r="10" spans="1:2" x14ac:dyDescent="0.75">
      <c r="A10" s="68" t="s">
        <v>2606</v>
      </c>
      <c r="B10" t="str">
        <f t="shared" si="0"/>
        <v>billion 2024 dollars</v>
      </c>
    </row>
    <row r="11" spans="1:2" x14ac:dyDescent="0.75">
      <c r="A11" s="68" t="s">
        <v>1096</v>
      </c>
      <c r="B11" t="str">
        <f t="shared" si="0"/>
        <v>jobs</v>
      </c>
    </row>
    <row r="12" spans="1:2" x14ac:dyDescent="0.75">
      <c r="A12" s="68" t="s">
        <v>1138</v>
      </c>
      <c r="B12" t="str">
        <f t="shared" si="0"/>
        <v>incidents / year</v>
      </c>
    </row>
    <row r="13" spans="1:2" x14ac:dyDescent="0.75">
      <c r="A13" s="68" t="s">
        <v>1115</v>
      </c>
      <c r="B13" t="str">
        <f t="shared" si="0"/>
        <v>% change</v>
      </c>
    </row>
    <row r="14" spans="1:2" x14ac:dyDescent="0.75">
      <c r="A14" s="68" t="s">
        <v>2607</v>
      </c>
      <c r="B14" t="str">
        <f t="shared" si="0"/>
        <v>2024 dollars / employee-year</v>
      </c>
    </row>
    <row r="15" spans="1:2" x14ac:dyDescent="0.75">
      <c r="A15" s="68" t="s">
        <v>351</v>
      </c>
      <c r="B15" t="str">
        <f t="shared" si="0"/>
        <v>lives / year</v>
      </c>
    </row>
    <row r="16" spans="1:2" x14ac:dyDescent="0.75">
      <c r="A16" s="68" t="s">
        <v>352</v>
      </c>
      <c r="B16" t="str">
        <f t="shared" si="0"/>
        <v>terawatt-hours (TWh) / year</v>
      </c>
    </row>
    <row r="17" spans="1:2" x14ac:dyDescent="0.75">
      <c r="A17" s="68" t="s">
        <v>1723</v>
      </c>
      <c r="B17" t="str">
        <f t="shared" si="0"/>
        <v>terawatt-hours (TWh)</v>
      </c>
    </row>
    <row r="18" spans="1:2" x14ac:dyDescent="0.75">
      <c r="A18" s="68" t="s">
        <v>1521</v>
      </c>
      <c r="B18" t="str">
        <f t="shared" si="0"/>
        <v>%</v>
      </c>
    </row>
    <row r="19" spans="1:2" x14ac:dyDescent="0.75">
      <c r="A19" s="68" t="s">
        <v>1522</v>
      </c>
      <c r="B19" t="str">
        <f t="shared" si="0"/>
        <v>metric tons CO2e / megawatt-hour (MWh)</v>
      </c>
    </row>
    <row r="20" spans="1:2" x14ac:dyDescent="0.75">
      <c r="A20" s="68" t="s">
        <v>2608</v>
      </c>
      <c r="B20" t="str">
        <f t="shared" si="0"/>
        <v>kilowatt-hour / 2024 dollar</v>
      </c>
    </row>
    <row r="21" spans="1:2" x14ac:dyDescent="0.75">
      <c r="A21" s="68" t="s">
        <v>353</v>
      </c>
      <c r="B21" t="str">
        <f t="shared" si="0"/>
        <v>gigawatts (GW) / year</v>
      </c>
    </row>
    <row r="22" spans="1:2" x14ac:dyDescent="0.75">
      <c r="A22" s="68" t="s">
        <v>2609</v>
      </c>
      <c r="B22" t="str">
        <f t="shared" si="0"/>
        <v>2024 dollars / megawatt-hour (MWh)</v>
      </c>
    </row>
    <row r="23" spans="1:2" x14ac:dyDescent="0.75">
      <c r="A23" s="68" t="s">
        <v>702</v>
      </c>
      <c r="B23" t="str">
        <f t="shared" si="0"/>
        <v>cubic km / yr</v>
      </c>
    </row>
    <row r="24" spans="1:2" x14ac:dyDescent="0.75">
      <c r="A24" s="68" t="s">
        <v>622</v>
      </c>
      <c r="B24" t="str">
        <f t="shared" si="0"/>
        <v>trillion passenger-miles / year</v>
      </c>
    </row>
    <row r="25" spans="1:2" x14ac:dyDescent="0.75">
      <c r="A25" s="68" t="s">
        <v>623</v>
      </c>
      <c r="B25" t="str">
        <f t="shared" si="0"/>
        <v>trillion freight ton-miles / year</v>
      </c>
    </row>
    <row r="26" spans="1:2" x14ac:dyDescent="0.75">
      <c r="A26" s="68" t="s">
        <v>473</v>
      </c>
      <c r="B26" t="str">
        <f t="shared" si="0"/>
        <v>million vehicles / year</v>
      </c>
    </row>
    <row r="27" spans="1:2" x14ac:dyDescent="0.75">
      <c r="A27" s="68" t="s">
        <v>600</v>
      </c>
      <c r="B27" t="str">
        <f t="shared" si="0"/>
        <v>thousand vehicles / year</v>
      </c>
    </row>
    <row r="28" spans="1:2" x14ac:dyDescent="0.75">
      <c r="A28" s="68" t="s">
        <v>599</v>
      </c>
      <c r="B28" t="str">
        <f t="shared" si="0"/>
        <v>million vehicles</v>
      </c>
    </row>
    <row r="29" spans="1:2" x14ac:dyDescent="0.75">
      <c r="A29" s="68" t="s">
        <v>632</v>
      </c>
      <c r="B29" t="str">
        <f t="shared" si="0"/>
        <v>thousand vehicles</v>
      </c>
    </row>
    <row r="30" spans="1:2" x14ac:dyDescent="0.75">
      <c r="A30" s="68" t="s">
        <v>455</v>
      </c>
      <c r="B30" t="str">
        <f t="shared" si="0"/>
        <v>quads / year</v>
      </c>
    </row>
    <row r="31" spans="1:2" x14ac:dyDescent="0.75">
      <c r="A31" s="68" t="s">
        <v>2610</v>
      </c>
      <c r="B31" t="str">
        <f>A31</f>
        <v>thousand BTU / 2024 dollar</v>
      </c>
    </row>
    <row r="32" spans="1:2" x14ac:dyDescent="0.75">
      <c r="A32" s="68" t="s">
        <v>605</v>
      </c>
      <c r="B32" t="str">
        <f t="shared" si="0"/>
        <v>millions of short tons / year</v>
      </c>
    </row>
    <row r="33" spans="1:2" x14ac:dyDescent="0.75">
      <c r="A33" s="68" t="s">
        <v>606</v>
      </c>
      <c r="B33" t="str">
        <f t="shared" si="0"/>
        <v>trillion cubic feet / year</v>
      </c>
    </row>
    <row r="34" spans="1:2" x14ac:dyDescent="0.75">
      <c r="A34" s="68" t="s">
        <v>1491</v>
      </c>
      <c r="B34" t="str">
        <f t="shared" si="0"/>
        <v>million barrels of oil / year</v>
      </c>
    </row>
    <row r="35" spans="1:2" x14ac:dyDescent="0.75">
      <c r="A35" s="68" t="s">
        <v>874</v>
      </c>
      <c r="B35" t="str">
        <f t="shared" si="0"/>
        <v>million gallons / year</v>
      </c>
    </row>
    <row r="36" spans="1:2" x14ac:dyDescent="0.75">
      <c r="A36" s="68" t="s">
        <v>667</v>
      </c>
      <c r="B36" t="str">
        <f t="shared" si="0"/>
        <v>trillion BTU / year</v>
      </c>
    </row>
    <row r="37" spans="1:2" x14ac:dyDescent="0.75">
      <c r="A37" s="68" t="s">
        <v>2611</v>
      </c>
      <c r="B37" t="str">
        <f t="shared" si="0"/>
        <v>2024 dollars / short ton</v>
      </c>
    </row>
    <row r="38" spans="1:2" x14ac:dyDescent="0.75">
      <c r="A38" s="68" t="s">
        <v>2612</v>
      </c>
      <c r="B38" t="str">
        <f t="shared" si="0"/>
        <v>2024 dollars / thousand cubic feet</v>
      </c>
    </row>
    <row r="39" spans="1:2" x14ac:dyDescent="0.75">
      <c r="A39" s="68" t="s">
        <v>2613</v>
      </c>
      <c r="B39" t="str">
        <f t="shared" si="0"/>
        <v>2024 dollars / gallon</v>
      </c>
    </row>
    <row r="40" spans="1:2" x14ac:dyDescent="0.75">
      <c r="A40" s="68" t="s">
        <v>2614</v>
      </c>
      <c r="B40" t="str">
        <f t="shared" si="0"/>
        <v>2024 dollars / barrel of oil</v>
      </c>
    </row>
    <row r="41" spans="1:2" x14ac:dyDescent="0.75">
      <c r="A41" s="68" t="s">
        <v>2615</v>
      </c>
      <c r="B41" t="str">
        <f t="shared" si="0"/>
        <v>2024 dollars / kg</v>
      </c>
    </row>
    <row r="42" spans="1:2" x14ac:dyDescent="0.75">
      <c r="A42" s="68" t="s">
        <v>2616</v>
      </c>
      <c r="B42" t="str">
        <f t="shared" si="0"/>
        <v>2024 dollars / kilowatt-hour (kWh)</v>
      </c>
    </row>
    <row r="43" spans="1:2" x14ac:dyDescent="0.75">
      <c r="A43" s="68" t="s">
        <v>2609</v>
      </c>
      <c r="B43" t="str">
        <f t="shared" ref="B43" si="1">A43</f>
        <v>2024 dollars / megawatt-hour (MWh)</v>
      </c>
    </row>
    <row r="44" spans="1:2" ht="29.5" x14ac:dyDescent="0.75">
      <c r="A44" s="68" t="s">
        <v>1480</v>
      </c>
      <c r="B44" t="str">
        <f t="shared" si="0"/>
        <v>cost of eqpt. to capture 1 metric ton CO2e/yr (2020 dollars)</v>
      </c>
    </row>
    <row r="45" spans="1:2" x14ac:dyDescent="0.75">
      <c r="A45" s="68" t="s">
        <v>2617</v>
      </c>
      <c r="B45" t="str">
        <f t="shared" si="0"/>
        <v>million 2024 dollars / megawatt (MW)</v>
      </c>
    </row>
    <row r="46" spans="1:2" x14ac:dyDescent="0.75">
      <c r="A46" s="68" t="s">
        <v>2618</v>
      </c>
      <c r="B46" t="str">
        <f t="shared" si="0"/>
        <v>cost of eqpt. to produce 1 kg H2/yr (2024 dollars)</v>
      </c>
    </row>
    <row r="48" spans="1:2" x14ac:dyDescent="0.75">
      <c r="A48" s="265" t="s">
        <v>1058</v>
      </c>
      <c r="B48" s="265"/>
    </row>
    <row r="49" spans="1:2" x14ac:dyDescent="0.75">
      <c r="A49" s="66" t="s">
        <v>1055</v>
      </c>
      <c r="B49" s="66" t="s">
        <v>1056</v>
      </c>
    </row>
    <row r="50" spans="1:2" x14ac:dyDescent="0.75">
      <c r="A50" s="38" t="s">
        <v>137</v>
      </c>
      <c r="B50" t="str">
        <f t="shared" ref="B50:B51" si="2">A50</f>
        <v>$/metric ton CO2e</v>
      </c>
    </row>
    <row r="51" spans="1:2" x14ac:dyDescent="0.75">
      <c r="A51" s="38" t="s">
        <v>139</v>
      </c>
      <c r="B51" t="str">
        <f t="shared" si="2"/>
        <v>$/MWh</v>
      </c>
    </row>
    <row r="62" spans="1:2" x14ac:dyDescent="0.7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328125" defaultRowHeight="14.75" x14ac:dyDescent="0.75"/>
  <cols>
    <col min="1" max="1" width="37.40625" customWidth="1"/>
    <col min="2" max="2" width="27.40625" customWidth="1"/>
    <col min="3" max="3" width="9" customWidth="1"/>
    <col min="4" max="6" width="9.54296875" customWidth="1"/>
    <col min="7" max="7" width="50.40625" customWidth="1"/>
    <col min="8" max="8" width="26.54296875" customWidth="1"/>
    <col min="9" max="10" width="34.40625" customWidth="1"/>
  </cols>
  <sheetData>
    <row r="1" spans="1:10" s="4" customFormat="1" x14ac:dyDescent="0.75">
      <c r="A1" s="139" t="s">
        <v>554</v>
      </c>
      <c r="B1" s="140" t="s">
        <v>555</v>
      </c>
      <c r="C1" s="141" t="s">
        <v>1057</v>
      </c>
      <c r="D1" s="140" t="s">
        <v>60</v>
      </c>
      <c r="E1" s="140" t="s">
        <v>62</v>
      </c>
      <c r="F1" s="140" t="s">
        <v>437</v>
      </c>
      <c r="G1" s="140" t="s">
        <v>61</v>
      </c>
      <c r="H1" s="140" t="s">
        <v>564</v>
      </c>
      <c r="I1" s="142" t="s">
        <v>301</v>
      </c>
      <c r="J1" s="98" t="s">
        <v>1733</v>
      </c>
    </row>
    <row r="2" spans="1:10" x14ac:dyDescent="0.75">
      <c r="A2" s="218" t="s">
        <v>569</v>
      </c>
      <c r="B2" s="58" t="s">
        <v>571</v>
      </c>
      <c r="C2" s="219">
        <v>1</v>
      </c>
      <c r="D2" s="218" t="s">
        <v>63</v>
      </c>
      <c r="E2" s="218" t="s">
        <v>64</v>
      </c>
      <c r="F2" s="58" t="str">
        <f>UnitControlCenter!$B$3</f>
        <v>million metric tons / year</v>
      </c>
      <c r="G2" s="58" t="s">
        <v>553</v>
      </c>
      <c r="H2" s="58"/>
      <c r="I2" s="58"/>
      <c r="J2" s="58" t="s">
        <v>1739</v>
      </c>
    </row>
    <row r="3" spans="1:10" x14ac:dyDescent="0.75">
      <c r="A3" s="218" t="s">
        <v>569</v>
      </c>
      <c r="B3" s="58" t="s">
        <v>570</v>
      </c>
      <c r="C3" s="158">
        <v>1</v>
      </c>
      <c r="D3" s="58" t="s">
        <v>63</v>
      </c>
      <c r="E3" s="58" t="s">
        <v>64</v>
      </c>
      <c r="F3" s="58" t="str">
        <f>UnitControlCenter!$B$3</f>
        <v>million metric tons / year</v>
      </c>
      <c r="G3" s="58" t="s">
        <v>173</v>
      </c>
      <c r="H3" s="58"/>
      <c r="I3" s="58"/>
      <c r="J3" s="58"/>
    </row>
    <row r="4" spans="1:10" x14ac:dyDescent="0.75">
      <c r="A4" s="143" t="s">
        <v>569</v>
      </c>
      <c r="B4" t="s">
        <v>1644</v>
      </c>
      <c r="C4" s="80">
        <v>1</v>
      </c>
      <c r="D4" s="143" t="s">
        <v>63</v>
      </c>
      <c r="E4" s="143" t="s">
        <v>64</v>
      </c>
      <c r="F4" t="str">
        <f>UnitControlCenter!B4</f>
        <v>million metric tons</v>
      </c>
      <c r="G4" t="s">
        <v>1647</v>
      </c>
    </row>
    <row r="5" spans="1:10" x14ac:dyDescent="0.75">
      <c r="A5" s="143" t="s">
        <v>569</v>
      </c>
      <c r="B5" t="s">
        <v>1643</v>
      </c>
      <c r="C5" s="15">
        <v>1</v>
      </c>
      <c r="D5" t="s">
        <v>63</v>
      </c>
      <c r="E5" t="s">
        <v>64</v>
      </c>
      <c r="F5" t="str">
        <f>UnitControlCenter!B4</f>
        <v>million metric tons</v>
      </c>
      <c r="G5" t="s">
        <v>1646</v>
      </c>
    </row>
    <row r="6" spans="1:10" x14ac:dyDescent="0.75">
      <c r="A6" s="143" t="s">
        <v>569</v>
      </c>
      <c r="B6" s="143" t="s">
        <v>572</v>
      </c>
      <c r="C6" s="15">
        <v>1</v>
      </c>
      <c r="D6" t="s">
        <v>65</v>
      </c>
      <c r="E6" t="s">
        <v>66</v>
      </c>
      <c r="F6" t="str">
        <f>UnitControlCenter!$B$3</f>
        <v>million metric tons / year</v>
      </c>
      <c r="G6" t="s">
        <v>1035</v>
      </c>
      <c r="H6" t="s">
        <v>1036</v>
      </c>
      <c r="I6" t="s">
        <v>1037</v>
      </c>
    </row>
    <row r="7" spans="1:10" x14ac:dyDescent="0.75">
      <c r="A7" s="143" t="s">
        <v>569</v>
      </c>
      <c r="B7" s="143" t="s">
        <v>573</v>
      </c>
      <c r="C7" s="15">
        <v>1</v>
      </c>
      <c r="D7" t="s">
        <v>65</v>
      </c>
      <c r="E7" t="s">
        <v>66</v>
      </c>
      <c r="F7" t="str">
        <f>UnitControlCenter!$B$3</f>
        <v>million metric tons / year</v>
      </c>
      <c r="G7" t="s">
        <v>1038</v>
      </c>
      <c r="H7" t="s">
        <v>1039</v>
      </c>
      <c r="I7" t="s">
        <v>1040</v>
      </c>
    </row>
    <row r="8" spans="1:10" x14ac:dyDescent="0.75">
      <c r="A8" s="143" t="s">
        <v>569</v>
      </c>
      <c r="B8" s="143" t="s">
        <v>574</v>
      </c>
      <c r="C8" s="15">
        <v>1</v>
      </c>
      <c r="D8" t="s">
        <v>65</v>
      </c>
      <c r="E8" t="s">
        <v>66</v>
      </c>
      <c r="F8" t="str">
        <f>UnitControlCenter!$B$3</f>
        <v>million metric tons / year</v>
      </c>
      <c r="G8" t="s">
        <v>842</v>
      </c>
      <c r="H8" t="s">
        <v>843</v>
      </c>
      <c r="I8" t="s">
        <v>844</v>
      </c>
    </row>
    <row r="9" spans="1:10" x14ac:dyDescent="0.75">
      <c r="A9" s="143" t="s">
        <v>569</v>
      </c>
      <c r="B9" s="143" t="s">
        <v>1106</v>
      </c>
      <c r="C9" s="15">
        <v>0</v>
      </c>
      <c r="D9" t="s">
        <v>63</v>
      </c>
      <c r="E9" t="s">
        <v>64</v>
      </c>
      <c r="F9" t="str">
        <f>UnitControlCenter!$B$5</f>
        <v>g CO2e / 2024 dollar</v>
      </c>
      <c r="G9" t="s">
        <v>1060</v>
      </c>
    </row>
    <row r="10" spans="1:10" x14ac:dyDescent="0.75">
      <c r="A10" s="143" t="s">
        <v>569</v>
      </c>
      <c r="B10" s="143" t="s">
        <v>131</v>
      </c>
      <c r="C10" s="15">
        <v>1</v>
      </c>
      <c r="D10" t="s">
        <v>63</v>
      </c>
      <c r="E10" t="s">
        <v>64</v>
      </c>
      <c r="F10" t="str">
        <f>UnitControlCenter!$B$3</f>
        <v>million metric tons / year</v>
      </c>
      <c r="G10" t="s">
        <v>672</v>
      </c>
    </row>
    <row r="11" spans="1:10" x14ac:dyDescent="0.75">
      <c r="A11" s="143" t="s">
        <v>569</v>
      </c>
      <c r="B11" s="143" t="s">
        <v>670</v>
      </c>
      <c r="C11" s="15">
        <v>1</v>
      </c>
      <c r="D11" t="s">
        <v>63</v>
      </c>
      <c r="E11" t="s">
        <v>64</v>
      </c>
      <c r="F11" t="str">
        <f>UnitControlCenter!$B$3</f>
        <v>million metric tons / year</v>
      </c>
      <c r="G11" t="s">
        <v>673</v>
      </c>
    </row>
    <row r="12" spans="1:10" x14ac:dyDescent="0.75">
      <c r="A12" s="143" t="s">
        <v>569</v>
      </c>
      <c r="B12" s="143" t="s">
        <v>728</v>
      </c>
      <c r="C12" s="15">
        <v>1</v>
      </c>
      <c r="D12" t="s">
        <v>63</v>
      </c>
      <c r="E12" t="s">
        <v>64</v>
      </c>
      <c r="F12" t="str">
        <f>UnitControlCenter!$B$3</f>
        <v>million metric tons / year</v>
      </c>
      <c r="G12" t="s">
        <v>736</v>
      </c>
    </row>
    <row r="13" spans="1:10" x14ac:dyDescent="0.75">
      <c r="A13" s="143" t="s">
        <v>569</v>
      </c>
      <c r="B13" s="143" t="s">
        <v>93</v>
      </c>
      <c r="C13" s="15">
        <v>1</v>
      </c>
      <c r="D13" t="s">
        <v>63</v>
      </c>
      <c r="E13" t="s">
        <v>64</v>
      </c>
      <c r="F13" t="str">
        <f>UnitControlCenter!$B$3</f>
        <v>million metric tons / year</v>
      </c>
      <c r="G13" t="s">
        <v>674</v>
      </c>
    </row>
    <row r="14" spans="1:10" x14ac:dyDescent="0.75">
      <c r="A14" s="143" t="s">
        <v>569</v>
      </c>
      <c r="B14" s="143" t="s">
        <v>9</v>
      </c>
      <c r="C14" s="15">
        <v>1</v>
      </c>
      <c r="D14" t="s">
        <v>63</v>
      </c>
      <c r="E14" t="s">
        <v>64</v>
      </c>
      <c r="F14" t="str">
        <f>UnitControlCenter!$B$3</f>
        <v>million metric tons / year</v>
      </c>
      <c r="G14" t="s">
        <v>693</v>
      </c>
    </row>
    <row r="15" spans="1:10" x14ac:dyDescent="0.75">
      <c r="A15" s="143" t="s">
        <v>569</v>
      </c>
      <c r="B15" s="143" t="s">
        <v>671</v>
      </c>
      <c r="C15" s="15">
        <v>1</v>
      </c>
      <c r="D15" t="s">
        <v>63</v>
      </c>
      <c r="E15" t="s">
        <v>64</v>
      </c>
      <c r="F15" t="str">
        <f>UnitControlCenter!$B$3</f>
        <v>million metric tons / year</v>
      </c>
      <c r="G15" t="s">
        <v>675</v>
      </c>
    </row>
    <row r="16" spans="1:10" x14ac:dyDescent="0.75">
      <c r="A16" s="143" t="s">
        <v>569</v>
      </c>
      <c r="B16" s="143" t="s">
        <v>4</v>
      </c>
      <c r="C16" s="15">
        <v>1</v>
      </c>
      <c r="D16" t="s">
        <v>63</v>
      </c>
      <c r="E16" t="s">
        <v>64</v>
      </c>
      <c r="F16" t="str">
        <f>UnitControlCenter!$B$3</f>
        <v>million metric tons / year</v>
      </c>
      <c r="G16" t="s">
        <v>676</v>
      </c>
    </row>
    <row r="17" spans="1:10" x14ac:dyDescent="0.75">
      <c r="A17" s="143" t="s">
        <v>569</v>
      </c>
      <c r="B17" s="143" t="s">
        <v>680</v>
      </c>
      <c r="C17" s="15">
        <v>1</v>
      </c>
      <c r="D17" t="s">
        <v>63</v>
      </c>
      <c r="E17" t="s">
        <v>64</v>
      </c>
      <c r="F17" t="str">
        <f>UnitControlCenter!$B$3</f>
        <v>million metric tons / year</v>
      </c>
      <c r="G17" t="s">
        <v>677</v>
      </c>
    </row>
    <row r="18" spans="1:10" ht="15.5" thickBot="1" x14ac:dyDescent="0.9">
      <c r="A18" s="144" t="s">
        <v>569</v>
      </c>
      <c r="B18" s="144" t="s">
        <v>1836</v>
      </c>
      <c r="C18" s="145">
        <v>1</v>
      </c>
      <c r="D18" s="146" t="s">
        <v>65</v>
      </c>
      <c r="E18" s="146" t="s">
        <v>66</v>
      </c>
      <c r="F18" s="146" t="s">
        <v>350</v>
      </c>
      <c r="G18" s="146" t="s">
        <v>1837</v>
      </c>
      <c r="H18" s="146" t="s">
        <v>1869</v>
      </c>
      <c r="I18" s="146" t="s">
        <v>1838</v>
      </c>
      <c r="J18" s="146"/>
    </row>
    <row r="19" spans="1:10" x14ac:dyDescent="0.75">
      <c r="A19" s="143" t="s">
        <v>575</v>
      </c>
      <c r="B19" s="143" t="s">
        <v>479</v>
      </c>
      <c r="C19" s="15">
        <v>1</v>
      </c>
      <c r="D19" t="s">
        <v>65</v>
      </c>
      <c r="E19" t="s">
        <v>66</v>
      </c>
      <c r="F19" t="str">
        <f>UnitControlCenter!$B$3</f>
        <v>million metric tons / year</v>
      </c>
      <c r="G19" t="s">
        <v>1496</v>
      </c>
      <c r="H19" t="s">
        <v>1036</v>
      </c>
      <c r="I19" t="s">
        <v>1037</v>
      </c>
    </row>
    <row r="20" spans="1:10" x14ac:dyDescent="0.75">
      <c r="A20" s="143" t="s">
        <v>575</v>
      </c>
      <c r="B20" s="143" t="s">
        <v>487</v>
      </c>
      <c r="C20" s="15">
        <v>1</v>
      </c>
      <c r="D20" t="s">
        <v>65</v>
      </c>
      <c r="E20" t="s">
        <v>66</v>
      </c>
      <c r="F20" t="str">
        <f>UnitControlCenter!$B$3</f>
        <v>million metric tons / year</v>
      </c>
      <c r="G20" t="s">
        <v>1508</v>
      </c>
      <c r="H20" t="s">
        <v>1036</v>
      </c>
      <c r="I20" t="s">
        <v>1497</v>
      </c>
    </row>
    <row r="21" spans="1:10" x14ac:dyDescent="0.75">
      <c r="A21" s="143" t="s">
        <v>575</v>
      </c>
      <c r="B21" s="143" t="s">
        <v>488</v>
      </c>
      <c r="C21" s="15">
        <v>1</v>
      </c>
      <c r="D21" t="s">
        <v>65</v>
      </c>
      <c r="E21" t="s">
        <v>66</v>
      </c>
      <c r="F21" t="str">
        <f>UnitControlCenter!$B$3</f>
        <v>million metric tons / year</v>
      </c>
      <c r="G21" t="s">
        <v>1509</v>
      </c>
      <c r="H21" t="s">
        <v>1036</v>
      </c>
      <c r="I21" t="s">
        <v>1498</v>
      </c>
    </row>
    <row r="22" spans="1:10" x14ac:dyDescent="0.75">
      <c r="A22" s="143" t="s">
        <v>575</v>
      </c>
      <c r="B22" s="143" t="s">
        <v>562</v>
      </c>
      <c r="C22" s="15">
        <v>1</v>
      </c>
      <c r="D22" t="s">
        <v>65</v>
      </c>
      <c r="E22" t="s">
        <v>66</v>
      </c>
      <c r="F22" t="str">
        <f>UnitControlCenter!$B$3</f>
        <v>million metric tons / year</v>
      </c>
      <c r="G22" t="s">
        <v>1510</v>
      </c>
      <c r="H22" t="s">
        <v>1036</v>
      </c>
      <c r="I22" t="s">
        <v>1499</v>
      </c>
    </row>
    <row r="23" spans="1:10" x14ac:dyDescent="0.75">
      <c r="A23" s="143" t="s">
        <v>575</v>
      </c>
      <c r="B23" s="143" t="s">
        <v>561</v>
      </c>
      <c r="C23" s="15">
        <v>1</v>
      </c>
      <c r="D23" t="s">
        <v>65</v>
      </c>
      <c r="E23" t="s">
        <v>66</v>
      </c>
      <c r="F23" t="str">
        <f>UnitControlCenter!$B$6</f>
        <v>thousand metric tons / year</v>
      </c>
      <c r="G23" t="s">
        <v>1511</v>
      </c>
      <c r="H23" t="s">
        <v>1036</v>
      </c>
      <c r="I23" t="s">
        <v>1500</v>
      </c>
    </row>
    <row r="24" spans="1:10" x14ac:dyDescent="0.75">
      <c r="A24" s="143" t="s">
        <v>575</v>
      </c>
      <c r="B24" s="143" t="s">
        <v>482</v>
      </c>
      <c r="C24" s="15">
        <v>1</v>
      </c>
      <c r="D24" t="s">
        <v>65</v>
      </c>
      <c r="E24" t="s">
        <v>66</v>
      </c>
      <c r="F24" t="str">
        <f>UnitControlCenter!$B$6</f>
        <v>thousand metric tons / year</v>
      </c>
      <c r="G24" t="s">
        <v>1512</v>
      </c>
      <c r="H24" t="s">
        <v>1036</v>
      </c>
      <c r="I24" t="s">
        <v>1501</v>
      </c>
    </row>
    <row r="25" spans="1:10" x14ac:dyDescent="0.75">
      <c r="A25" s="143" t="s">
        <v>575</v>
      </c>
      <c r="B25" s="143" t="s">
        <v>485</v>
      </c>
      <c r="C25" s="15">
        <v>1</v>
      </c>
      <c r="D25" t="s">
        <v>65</v>
      </c>
      <c r="E25" t="s">
        <v>66</v>
      </c>
      <c r="F25" t="str">
        <f>UnitControlCenter!$B$6</f>
        <v>thousand metric tons / year</v>
      </c>
      <c r="G25" t="s">
        <v>1513</v>
      </c>
      <c r="H25" t="s">
        <v>1036</v>
      </c>
      <c r="I25" t="s">
        <v>1502</v>
      </c>
    </row>
    <row r="26" spans="1:10" x14ac:dyDescent="0.75">
      <c r="A26" s="143" t="s">
        <v>575</v>
      </c>
      <c r="B26" s="143" t="s">
        <v>486</v>
      </c>
      <c r="C26" s="15">
        <v>1</v>
      </c>
      <c r="D26" t="s">
        <v>65</v>
      </c>
      <c r="E26" t="s">
        <v>66</v>
      </c>
      <c r="F26" t="str">
        <f>UnitControlCenter!$B$6</f>
        <v>thousand metric tons / year</v>
      </c>
      <c r="G26" t="s">
        <v>1514</v>
      </c>
      <c r="H26" t="s">
        <v>1036</v>
      </c>
      <c r="I26" t="s">
        <v>1503</v>
      </c>
    </row>
    <row r="27" spans="1:10" x14ac:dyDescent="0.75">
      <c r="A27" s="143" t="s">
        <v>575</v>
      </c>
      <c r="B27" s="143" t="s">
        <v>481</v>
      </c>
      <c r="C27" s="15">
        <v>1</v>
      </c>
      <c r="D27" t="s">
        <v>65</v>
      </c>
      <c r="E27" t="s">
        <v>66</v>
      </c>
      <c r="F27" t="str">
        <f>UnitControlCenter!$B$3</f>
        <v>million metric tons / year</v>
      </c>
      <c r="G27" t="s">
        <v>1515</v>
      </c>
      <c r="H27" t="s">
        <v>1036</v>
      </c>
      <c r="I27" t="s">
        <v>1504</v>
      </c>
    </row>
    <row r="28" spans="1:10" x14ac:dyDescent="0.75">
      <c r="A28" s="143" t="s">
        <v>575</v>
      </c>
      <c r="B28" s="143" t="s">
        <v>480</v>
      </c>
      <c r="C28" s="15">
        <v>1</v>
      </c>
      <c r="D28" t="s">
        <v>65</v>
      </c>
      <c r="E28" t="s">
        <v>66</v>
      </c>
      <c r="F28" t="str">
        <f>UnitControlCenter!$B$6</f>
        <v>thousand metric tons / year</v>
      </c>
      <c r="G28" t="s">
        <v>1516</v>
      </c>
      <c r="H28" t="s">
        <v>1036</v>
      </c>
      <c r="I28" t="s">
        <v>1505</v>
      </c>
    </row>
    <row r="29" spans="1:10" x14ac:dyDescent="0.75">
      <c r="A29" s="143" t="s">
        <v>575</v>
      </c>
      <c r="B29" s="143" t="s">
        <v>484</v>
      </c>
      <c r="C29" s="15">
        <v>1</v>
      </c>
      <c r="D29" t="s">
        <v>65</v>
      </c>
      <c r="E29" t="s">
        <v>66</v>
      </c>
      <c r="F29" t="str">
        <f>UnitControlCenter!$B$3</f>
        <v>million metric tons / year</v>
      </c>
      <c r="G29" t="s">
        <v>1517</v>
      </c>
      <c r="H29" t="s">
        <v>1036</v>
      </c>
      <c r="I29" t="s">
        <v>1506</v>
      </c>
    </row>
    <row r="30" spans="1:10" ht="15.5" thickBot="1" x14ac:dyDescent="0.9">
      <c r="A30" s="144" t="s">
        <v>575</v>
      </c>
      <c r="B30" s="144" t="s">
        <v>474</v>
      </c>
      <c r="C30" s="145">
        <v>1</v>
      </c>
      <c r="D30" t="s">
        <v>65</v>
      </c>
      <c r="E30" t="s">
        <v>66</v>
      </c>
      <c r="F30" s="146" t="str">
        <f>UnitControlCenter!$B$3</f>
        <v>million metric tons / year</v>
      </c>
      <c r="G30" t="s">
        <v>1518</v>
      </c>
      <c r="H30" t="s">
        <v>1036</v>
      </c>
      <c r="I30" t="s">
        <v>1507</v>
      </c>
    </row>
    <row r="31" spans="1:10" x14ac:dyDescent="0.75">
      <c r="A31" s="143" t="s">
        <v>576</v>
      </c>
      <c r="B31" s="143" t="s">
        <v>572</v>
      </c>
      <c r="C31" s="15">
        <v>1</v>
      </c>
      <c r="D31" t="s">
        <v>65</v>
      </c>
      <c r="E31" t="s">
        <v>66</v>
      </c>
      <c r="F31" t="str">
        <f>UnitControlCenter!$B$3</f>
        <v>million metric tons / year</v>
      </c>
      <c r="G31" t="s">
        <v>1118</v>
      </c>
      <c r="H31" t="s">
        <v>1119</v>
      </c>
      <c r="I31" t="s">
        <v>1120</v>
      </c>
    </row>
    <row r="32" spans="1:10" x14ac:dyDescent="0.75">
      <c r="A32" s="143" t="s">
        <v>576</v>
      </c>
      <c r="B32" s="143" t="s">
        <v>737</v>
      </c>
      <c r="C32" s="15">
        <v>1</v>
      </c>
      <c r="D32" t="s">
        <v>65</v>
      </c>
      <c r="E32" t="s">
        <v>66</v>
      </c>
      <c r="F32" t="str">
        <f>UnitControlCenter!$B$3</f>
        <v>million metric tons / year</v>
      </c>
      <c r="G32" t="s">
        <v>1121</v>
      </c>
      <c r="H32" t="s">
        <v>1122</v>
      </c>
      <c r="I32" t="s">
        <v>1123</v>
      </c>
    </row>
    <row r="33" spans="1:10" x14ac:dyDescent="0.75">
      <c r="A33" s="143" t="s">
        <v>576</v>
      </c>
      <c r="B33" s="143" t="s">
        <v>577</v>
      </c>
      <c r="C33" s="15">
        <v>1</v>
      </c>
      <c r="D33" t="s">
        <v>65</v>
      </c>
      <c r="E33" t="s">
        <v>66</v>
      </c>
      <c r="F33" t="str">
        <f>UnitControlCenter!$B$3</f>
        <v>million metric tons / year</v>
      </c>
      <c r="G33" t="s">
        <v>1124</v>
      </c>
      <c r="H33" t="s">
        <v>1125</v>
      </c>
      <c r="I33" t="s">
        <v>1126</v>
      </c>
    </row>
    <row r="34" spans="1:10" ht="15.5" thickBot="1" x14ac:dyDescent="0.9">
      <c r="A34" s="144" t="s">
        <v>576</v>
      </c>
      <c r="B34" s="144" t="s">
        <v>1106</v>
      </c>
      <c r="C34" s="145">
        <v>0</v>
      </c>
      <c r="D34" s="146" t="s">
        <v>63</v>
      </c>
      <c r="E34" s="146" t="s">
        <v>64</v>
      </c>
      <c r="F34" s="146" t="str">
        <f>UnitControlCenter!$B$7</f>
        <v>g CO2 / 2024 dollar</v>
      </c>
      <c r="G34" s="146" t="s">
        <v>1059</v>
      </c>
      <c r="H34" s="146"/>
      <c r="I34" s="146"/>
      <c r="J34" s="146"/>
    </row>
    <row r="35" spans="1:10" x14ac:dyDescent="0.75">
      <c r="A35" s="143" t="s">
        <v>968</v>
      </c>
      <c r="B35" s="143" t="s">
        <v>807</v>
      </c>
      <c r="C35" s="15">
        <v>1</v>
      </c>
      <c r="D35" t="s">
        <v>63</v>
      </c>
      <c r="E35" t="s">
        <v>1211</v>
      </c>
      <c r="F35" t="str">
        <f>UnitControlCenter!$B$3</f>
        <v>million metric tons / year</v>
      </c>
      <c r="G35" t="s">
        <v>1254</v>
      </c>
    </row>
    <row r="36" spans="1:10" x14ac:dyDescent="0.75">
      <c r="A36" s="143" t="s">
        <v>968</v>
      </c>
      <c r="B36" s="143" t="s">
        <v>131</v>
      </c>
      <c r="C36" s="15">
        <v>1</v>
      </c>
      <c r="D36" t="s">
        <v>63</v>
      </c>
      <c r="E36" t="s">
        <v>1211</v>
      </c>
      <c r="F36" t="str">
        <f>UnitControlCenter!$B$3</f>
        <v>million metric tons / year</v>
      </c>
      <c r="G36" t="s">
        <v>672</v>
      </c>
    </row>
    <row r="37" spans="1:10" x14ac:dyDescent="0.75">
      <c r="A37" s="143" t="s">
        <v>968</v>
      </c>
      <c r="B37" s="143" t="s">
        <v>670</v>
      </c>
      <c r="C37" s="15">
        <v>1</v>
      </c>
      <c r="D37" t="s">
        <v>63</v>
      </c>
      <c r="E37" t="s">
        <v>1211</v>
      </c>
      <c r="F37" t="str">
        <f>UnitControlCenter!$B$3</f>
        <v>million metric tons / year</v>
      </c>
      <c r="G37" t="s">
        <v>673</v>
      </c>
    </row>
    <row r="38" spans="1:10" x14ac:dyDescent="0.75">
      <c r="A38" s="143" t="s">
        <v>968</v>
      </c>
      <c r="B38" s="143" t="s">
        <v>728</v>
      </c>
      <c r="C38" s="15">
        <v>1</v>
      </c>
      <c r="D38" t="s">
        <v>63</v>
      </c>
      <c r="E38" t="s">
        <v>1211</v>
      </c>
      <c r="F38" t="str">
        <f>UnitControlCenter!$B$3</f>
        <v>million metric tons / year</v>
      </c>
      <c r="G38" t="s">
        <v>736</v>
      </c>
    </row>
    <row r="39" spans="1:10" x14ac:dyDescent="0.75">
      <c r="A39" s="143" t="s">
        <v>968</v>
      </c>
      <c r="B39" s="143" t="s">
        <v>93</v>
      </c>
      <c r="C39" s="15">
        <v>1</v>
      </c>
      <c r="D39" t="s">
        <v>63</v>
      </c>
      <c r="E39" t="s">
        <v>1211</v>
      </c>
      <c r="F39" t="str">
        <f>UnitControlCenter!$B$3</f>
        <v>million metric tons / year</v>
      </c>
      <c r="G39" t="s">
        <v>674</v>
      </c>
    </row>
    <row r="40" spans="1:10" x14ac:dyDescent="0.75">
      <c r="A40" s="143" t="s">
        <v>968</v>
      </c>
      <c r="B40" s="143" t="s">
        <v>9</v>
      </c>
      <c r="C40" s="15">
        <v>1</v>
      </c>
      <c r="D40" t="s">
        <v>63</v>
      </c>
      <c r="E40" t="s">
        <v>1211</v>
      </c>
      <c r="F40" t="str">
        <f>UnitControlCenter!$B$3</f>
        <v>million metric tons / year</v>
      </c>
      <c r="G40" t="s">
        <v>1255</v>
      </c>
    </row>
    <row r="41" spans="1:10" ht="15.5" thickBot="1" x14ac:dyDescent="0.9">
      <c r="A41" s="144" t="s">
        <v>968</v>
      </c>
      <c r="B41" s="144" t="s">
        <v>4</v>
      </c>
      <c r="C41" s="145">
        <v>1</v>
      </c>
      <c r="D41" s="146" t="s">
        <v>63</v>
      </c>
      <c r="E41" s="146" t="s">
        <v>1211</v>
      </c>
      <c r="F41" s="146" t="str">
        <f>UnitControlCenter!$B$3</f>
        <v>million metric tons / year</v>
      </c>
      <c r="G41" s="146" t="s">
        <v>676</v>
      </c>
      <c r="H41" s="146"/>
      <c r="I41" s="146"/>
      <c r="J41" s="146"/>
    </row>
    <row r="42" spans="1:10" x14ac:dyDescent="0.75">
      <c r="A42" s="143" t="s">
        <v>354</v>
      </c>
      <c r="B42" s="143" t="s">
        <v>1178</v>
      </c>
      <c r="C42" s="15">
        <v>1</v>
      </c>
      <c r="D42" t="s">
        <v>65</v>
      </c>
      <c r="E42" t="s">
        <v>436</v>
      </c>
      <c r="F42" t="str">
        <f>UnitControlCenter!$B$8</f>
        <v>2024 dollars / metric ton CO2e abated, Annual average abatement (million metric tons CO2e)</v>
      </c>
      <c r="G42" t="s">
        <v>1256</v>
      </c>
    </row>
    <row r="43" spans="1:10" ht="15.5" thickBot="1" x14ac:dyDescent="0.9">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75">
      <c r="A44" s="143" t="s">
        <v>578</v>
      </c>
      <c r="B44" s="143" t="s">
        <v>1182</v>
      </c>
      <c r="C44" s="15">
        <v>1</v>
      </c>
      <c r="D44" t="s">
        <v>65</v>
      </c>
      <c r="E44" t="s">
        <v>64</v>
      </c>
      <c r="F44" t="str">
        <f>UnitControlCenter!$B$9</f>
        <v>billion 2024 dollars / year</v>
      </c>
      <c r="G44" t="s">
        <v>1180</v>
      </c>
      <c r="H44" t="s">
        <v>656</v>
      </c>
      <c r="I44" t="s">
        <v>640</v>
      </c>
    </row>
    <row r="45" spans="1:10" x14ac:dyDescent="0.75">
      <c r="A45" s="143" t="s">
        <v>578</v>
      </c>
      <c r="B45" s="147" t="s">
        <v>987</v>
      </c>
      <c r="C45" s="15">
        <v>1</v>
      </c>
      <c r="D45" t="s">
        <v>63</v>
      </c>
      <c r="E45" t="s">
        <v>64</v>
      </c>
      <c r="F45" t="str">
        <f>UnitControlCenter!$B$9</f>
        <v>billion 2024 dollars / year</v>
      </c>
      <c r="G45" t="s">
        <v>981</v>
      </c>
    </row>
    <row r="46" spans="1:10" x14ac:dyDescent="0.75">
      <c r="A46" s="143" t="s">
        <v>578</v>
      </c>
      <c r="B46" s="143" t="s">
        <v>1169</v>
      </c>
      <c r="C46" s="15">
        <v>1</v>
      </c>
      <c r="D46" t="s">
        <v>65</v>
      </c>
      <c r="E46" t="s">
        <v>66</v>
      </c>
      <c r="F46" t="str">
        <f>UnitControlCenter!$B$9</f>
        <v>billion 2024 dollars / year</v>
      </c>
      <c r="G46" t="s">
        <v>1170</v>
      </c>
      <c r="H46" t="s">
        <v>1171</v>
      </c>
      <c r="I46" t="s">
        <v>1172</v>
      </c>
    </row>
    <row r="47" spans="1:10" x14ac:dyDescent="0.75">
      <c r="A47" s="143" t="s">
        <v>578</v>
      </c>
      <c r="B47" s="147" t="s">
        <v>1173</v>
      </c>
      <c r="C47" s="15">
        <v>0</v>
      </c>
      <c r="D47" t="s">
        <v>63</v>
      </c>
      <c r="E47" t="s">
        <v>64</v>
      </c>
      <c r="F47" t="str">
        <f>UnitControlCenter!$B$10</f>
        <v>billion 2024 dollars</v>
      </c>
      <c r="G47" t="s">
        <v>1174</v>
      </c>
    </row>
    <row r="48" spans="1:10" x14ac:dyDescent="0.75">
      <c r="A48" s="143" t="s">
        <v>578</v>
      </c>
      <c r="B48" s="147" t="s">
        <v>1175</v>
      </c>
      <c r="C48" s="15">
        <v>1</v>
      </c>
      <c r="D48" t="s">
        <v>63</v>
      </c>
      <c r="E48" t="s">
        <v>64</v>
      </c>
      <c r="F48" t="str">
        <f>UnitControlCenter!$B$9</f>
        <v>billion 2024 dollars / year</v>
      </c>
      <c r="G48" t="s">
        <v>1176</v>
      </c>
    </row>
    <row r="49" spans="1:10" ht="15.5" thickBot="1" x14ac:dyDescent="0.9">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75">
      <c r="A50" s="143" t="s">
        <v>1093</v>
      </c>
      <c r="B50" s="147" t="s">
        <v>1110</v>
      </c>
      <c r="C50" s="15">
        <v>1</v>
      </c>
      <c r="D50" t="s">
        <v>65</v>
      </c>
      <c r="E50" t="s">
        <v>64</v>
      </c>
      <c r="F50" t="str">
        <f>UnitControlCenter!$B$11</f>
        <v>jobs</v>
      </c>
      <c r="G50" t="s">
        <v>1101</v>
      </c>
      <c r="H50" t="s">
        <v>1100</v>
      </c>
      <c r="I50" t="s">
        <v>641</v>
      </c>
    </row>
    <row r="51" spans="1:10" x14ac:dyDescent="0.75">
      <c r="A51" s="143" t="s">
        <v>1093</v>
      </c>
      <c r="B51" s="147" t="s">
        <v>1460</v>
      </c>
      <c r="C51" s="15">
        <v>0</v>
      </c>
      <c r="D51" t="s">
        <v>65</v>
      </c>
      <c r="E51" t="s">
        <v>66</v>
      </c>
      <c r="F51" t="str">
        <f>UnitControlCenter!$B$11</f>
        <v>jobs</v>
      </c>
      <c r="G51" t="s">
        <v>1379</v>
      </c>
      <c r="H51" t="s">
        <v>1380</v>
      </c>
      <c r="I51" t="s">
        <v>1381</v>
      </c>
    </row>
    <row r="52" spans="1:10" x14ac:dyDescent="0.75">
      <c r="A52" s="143" t="s">
        <v>1093</v>
      </c>
      <c r="B52" s="147" t="s">
        <v>1461</v>
      </c>
      <c r="C52" s="15">
        <v>0</v>
      </c>
      <c r="D52" t="s">
        <v>65</v>
      </c>
      <c r="E52" t="s">
        <v>64</v>
      </c>
      <c r="F52" t="str">
        <f>UnitControlCenter!$B$13</f>
        <v>% change</v>
      </c>
      <c r="G52" t="s">
        <v>1398</v>
      </c>
      <c r="H52" t="s">
        <v>1380</v>
      </c>
      <c r="I52" t="s">
        <v>1381</v>
      </c>
    </row>
    <row r="53" spans="1:10" x14ac:dyDescent="0.75">
      <c r="A53" s="143" t="s">
        <v>1093</v>
      </c>
      <c r="B53" s="147" t="s">
        <v>1363</v>
      </c>
      <c r="C53" s="15">
        <v>0</v>
      </c>
      <c r="D53" t="s">
        <v>65</v>
      </c>
      <c r="E53" t="s">
        <v>66</v>
      </c>
      <c r="F53" t="str">
        <f>UnitControlCenter!$B$11</f>
        <v>jobs</v>
      </c>
      <c r="G53" t="s">
        <v>1402</v>
      </c>
      <c r="H53" t="s">
        <v>1382</v>
      </c>
      <c r="I53" s="15" t="s">
        <v>1383</v>
      </c>
      <c r="J53" s="15"/>
    </row>
    <row r="54" spans="1:10" x14ac:dyDescent="0.75">
      <c r="A54" s="143" t="s">
        <v>1093</v>
      </c>
      <c r="B54" s="147" t="s">
        <v>1395</v>
      </c>
      <c r="C54" s="15">
        <v>0</v>
      </c>
      <c r="D54" t="s">
        <v>65</v>
      </c>
      <c r="E54" t="s">
        <v>64</v>
      </c>
      <c r="F54" t="str">
        <f>UnitControlCenter!$B$13</f>
        <v>% change</v>
      </c>
      <c r="G54" t="s">
        <v>1401</v>
      </c>
      <c r="H54" t="s">
        <v>1382</v>
      </c>
      <c r="I54" s="15" t="s">
        <v>1383</v>
      </c>
      <c r="J54" s="15"/>
    </row>
    <row r="55" spans="1:10" x14ac:dyDescent="0.75">
      <c r="A55" s="143" t="s">
        <v>1093</v>
      </c>
      <c r="B55" s="147" t="s">
        <v>1368</v>
      </c>
      <c r="C55" s="15">
        <v>0</v>
      </c>
      <c r="D55" t="s">
        <v>65</v>
      </c>
      <c r="E55" t="s">
        <v>66</v>
      </c>
      <c r="F55" t="str">
        <f>UnitControlCenter!$B$11</f>
        <v>jobs</v>
      </c>
      <c r="G55" t="s">
        <v>1384</v>
      </c>
      <c r="H55" t="s">
        <v>1385</v>
      </c>
      <c r="I55" t="s">
        <v>1386</v>
      </c>
    </row>
    <row r="56" spans="1:10" x14ac:dyDescent="0.75">
      <c r="A56" s="143" t="s">
        <v>1093</v>
      </c>
      <c r="B56" s="147" t="s">
        <v>1396</v>
      </c>
      <c r="C56" s="15">
        <v>0</v>
      </c>
      <c r="D56" t="s">
        <v>65</v>
      </c>
      <c r="E56" t="s">
        <v>64</v>
      </c>
      <c r="F56" t="str">
        <f>UnitControlCenter!$B$13</f>
        <v>% change</v>
      </c>
      <c r="G56" t="s">
        <v>1399</v>
      </c>
      <c r="H56" t="s">
        <v>1385</v>
      </c>
      <c r="I56" t="s">
        <v>1386</v>
      </c>
    </row>
    <row r="57" spans="1:10" x14ac:dyDescent="0.75">
      <c r="A57" s="143" t="s">
        <v>1093</v>
      </c>
      <c r="B57" s="147" t="s">
        <v>1371</v>
      </c>
      <c r="C57" s="15">
        <v>0</v>
      </c>
      <c r="D57" t="s">
        <v>65</v>
      </c>
      <c r="E57" t="s">
        <v>66</v>
      </c>
      <c r="F57" t="str">
        <f>UnitControlCenter!$B$11</f>
        <v>jobs</v>
      </c>
      <c r="G57" t="s">
        <v>1387</v>
      </c>
      <c r="H57" t="s">
        <v>1388</v>
      </c>
      <c r="I57" t="s">
        <v>1389</v>
      </c>
    </row>
    <row r="58" spans="1:10" x14ac:dyDescent="0.75">
      <c r="A58" s="143" t="s">
        <v>1093</v>
      </c>
      <c r="B58" s="147" t="s">
        <v>1397</v>
      </c>
      <c r="C58" s="15">
        <v>0</v>
      </c>
      <c r="D58" t="s">
        <v>65</v>
      </c>
      <c r="E58" t="s">
        <v>64</v>
      </c>
      <c r="F58" t="str">
        <f>UnitControlCenter!$B$13</f>
        <v>% change</v>
      </c>
      <c r="G58" t="s">
        <v>1400</v>
      </c>
      <c r="H58" t="s">
        <v>1388</v>
      </c>
      <c r="I58" t="s">
        <v>1389</v>
      </c>
    </row>
    <row r="59" spans="1:10" x14ac:dyDescent="0.75">
      <c r="A59" s="143" t="s">
        <v>1093</v>
      </c>
      <c r="B59" s="147" t="s">
        <v>1448</v>
      </c>
      <c r="C59" s="15">
        <v>1</v>
      </c>
      <c r="D59" t="s">
        <v>65</v>
      </c>
      <c r="E59" t="s">
        <v>66</v>
      </c>
      <c r="F59" t="str">
        <f>UnitControlCenter!$B$11</f>
        <v>jobs</v>
      </c>
      <c r="G59" t="s">
        <v>1449</v>
      </c>
      <c r="H59" t="s">
        <v>1450</v>
      </c>
      <c r="I59" t="s">
        <v>1451</v>
      </c>
    </row>
    <row r="60" spans="1:10" x14ac:dyDescent="0.75">
      <c r="A60" s="143" t="s">
        <v>1093</v>
      </c>
      <c r="B60" s="147" t="s">
        <v>1452</v>
      </c>
      <c r="C60" s="15">
        <v>1</v>
      </c>
      <c r="D60" t="s">
        <v>65</v>
      </c>
      <c r="E60" t="s">
        <v>64</v>
      </c>
      <c r="F60" t="str">
        <f>UnitControlCenter!$B$13</f>
        <v>% change</v>
      </c>
      <c r="G60" t="s">
        <v>1453</v>
      </c>
      <c r="H60" t="s">
        <v>1450</v>
      </c>
      <c r="I60" t="s">
        <v>1451</v>
      </c>
    </row>
    <row r="61" spans="1:10" x14ac:dyDescent="0.75">
      <c r="A61" s="143" t="s">
        <v>1093</v>
      </c>
      <c r="B61" s="147" t="s">
        <v>1154</v>
      </c>
      <c r="C61" s="15">
        <v>1</v>
      </c>
      <c r="D61" t="s">
        <v>65</v>
      </c>
      <c r="E61" t="s">
        <v>64</v>
      </c>
      <c r="F61" t="str">
        <f>UnitControlCenter!$B$11</f>
        <v>jobs</v>
      </c>
      <c r="G61" t="s">
        <v>1158</v>
      </c>
      <c r="H61" t="s">
        <v>1157</v>
      </c>
      <c r="I61" t="s">
        <v>1168</v>
      </c>
    </row>
    <row r="62" spans="1:10" x14ac:dyDescent="0.75">
      <c r="A62" s="143" t="s">
        <v>1093</v>
      </c>
      <c r="B62" s="147" t="s">
        <v>1209</v>
      </c>
      <c r="C62" s="15">
        <v>1</v>
      </c>
      <c r="D62" t="s">
        <v>65</v>
      </c>
      <c r="E62" t="s">
        <v>64</v>
      </c>
      <c r="F62" t="str">
        <f>UnitControlCenter!$B$11</f>
        <v>jobs</v>
      </c>
      <c r="G62" t="s">
        <v>1208</v>
      </c>
      <c r="H62" t="s">
        <v>1100</v>
      </c>
      <c r="I62" t="s">
        <v>641</v>
      </c>
    </row>
    <row r="63" spans="1:10" x14ac:dyDescent="0.75">
      <c r="A63" s="143" t="s">
        <v>1093</v>
      </c>
      <c r="B63" s="147" t="s">
        <v>1095</v>
      </c>
      <c r="C63" s="15">
        <v>1</v>
      </c>
      <c r="D63" t="s">
        <v>65</v>
      </c>
      <c r="E63" t="s">
        <v>64</v>
      </c>
      <c r="F63" t="str">
        <f>UnitControlCenter!$B$9</f>
        <v>billion 2024 dollars / year</v>
      </c>
      <c r="G63" t="s">
        <v>1102</v>
      </c>
      <c r="H63" t="s">
        <v>1104</v>
      </c>
      <c r="I63" t="s">
        <v>641</v>
      </c>
    </row>
    <row r="64" spans="1:10" x14ac:dyDescent="0.75">
      <c r="A64" s="143" t="s">
        <v>1093</v>
      </c>
      <c r="B64" s="147" t="s">
        <v>1114</v>
      </c>
      <c r="C64" s="15">
        <v>1</v>
      </c>
      <c r="D64" t="s">
        <v>65</v>
      </c>
      <c r="E64" t="s">
        <v>64</v>
      </c>
      <c r="F64" t="str">
        <f>UnitControlCenter!$B$13</f>
        <v>% change</v>
      </c>
      <c r="G64" t="s">
        <v>1116</v>
      </c>
      <c r="H64" t="s">
        <v>1104</v>
      </c>
      <c r="I64" t="s">
        <v>641</v>
      </c>
    </row>
    <row r="65" spans="1:10" x14ac:dyDescent="0.75">
      <c r="A65" s="143" t="s">
        <v>1093</v>
      </c>
      <c r="B65" s="147" t="s">
        <v>1155</v>
      </c>
      <c r="C65" s="15">
        <v>1</v>
      </c>
      <c r="D65" t="s">
        <v>65</v>
      </c>
      <c r="E65" t="s">
        <v>64</v>
      </c>
      <c r="F65" t="str">
        <f>UnitControlCenter!$B$9</f>
        <v>billion 2024 dollars / year</v>
      </c>
      <c r="G65" t="s">
        <v>1159</v>
      </c>
      <c r="H65" t="s">
        <v>1157</v>
      </c>
      <c r="I65" t="s">
        <v>1168</v>
      </c>
    </row>
    <row r="66" spans="1:10" x14ac:dyDescent="0.75">
      <c r="A66" s="143" t="s">
        <v>1093</v>
      </c>
      <c r="B66" s="147" t="s">
        <v>1109</v>
      </c>
      <c r="C66" s="15">
        <v>1</v>
      </c>
      <c r="D66" t="s">
        <v>65</v>
      </c>
      <c r="E66" t="s">
        <v>64</v>
      </c>
      <c r="F66" t="str">
        <f>UnitControlCenter!$B$9</f>
        <v>billion 2024 dollars / year</v>
      </c>
      <c r="G66" t="s">
        <v>1105</v>
      </c>
      <c r="H66" t="s">
        <v>1103</v>
      </c>
      <c r="I66" t="s">
        <v>641</v>
      </c>
    </row>
    <row r="67" spans="1:10" x14ac:dyDescent="0.75">
      <c r="A67" s="143" t="s">
        <v>1093</v>
      </c>
      <c r="B67" s="147" t="s">
        <v>1107</v>
      </c>
      <c r="C67" s="15">
        <v>1</v>
      </c>
      <c r="D67" t="s">
        <v>63</v>
      </c>
      <c r="E67" t="s">
        <v>64</v>
      </c>
      <c r="F67" t="str">
        <f>UnitControlCenter!$B$14</f>
        <v>2024 dollars / employee-year</v>
      </c>
      <c r="G67" t="s">
        <v>1108</v>
      </c>
    </row>
    <row r="68" spans="1:10" ht="15.5" thickBot="1" x14ac:dyDescent="0.9">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75">
      <c r="A69" s="143" t="s">
        <v>1094</v>
      </c>
      <c r="B69" s="143" t="s">
        <v>900</v>
      </c>
      <c r="C69" s="15">
        <v>0</v>
      </c>
      <c r="D69" t="s">
        <v>65</v>
      </c>
      <c r="E69" t="s">
        <v>64</v>
      </c>
      <c r="F69" t="str">
        <f>UnitControlCenter!$B$9</f>
        <v>billion 2024 dollars / year</v>
      </c>
      <c r="G69" t="s">
        <v>901</v>
      </c>
      <c r="H69" t="s">
        <v>902</v>
      </c>
      <c r="I69" t="s">
        <v>881</v>
      </c>
    </row>
    <row r="70" spans="1:10" x14ac:dyDescent="0.75">
      <c r="A70" s="143" t="s">
        <v>1094</v>
      </c>
      <c r="B70" s="143" t="s">
        <v>904</v>
      </c>
      <c r="C70" s="15">
        <v>0</v>
      </c>
      <c r="D70" t="s">
        <v>65</v>
      </c>
      <c r="E70" t="s">
        <v>64</v>
      </c>
      <c r="F70" t="str">
        <f>UnitControlCenter!$B$9</f>
        <v>billion 2024 dollars / year</v>
      </c>
      <c r="G70" t="s">
        <v>914</v>
      </c>
      <c r="H70" t="s">
        <v>915</v>
      </c>
      <c r="I70" t="s">
        <v>916</v>
      </c>
    </row>
    <row r="71" spans="1:10" x14ac:dyDescent="0.75">
      <c r="A71" s="143" t="s">
        <v>1094</v>
      </c>
      <c r="B71" s="143" t="s">
        <v>905</v>
      </c>
      <c r="C71" s="15">
        <v>0</v>
      </c>
      <c r="D71" t="s">
        <v>65</v>
      </c>
      <c r="E71" t="s">
        <v>64</v>
      </c>
      <c r="F71" t="str">
        <f>UnitControlCenter!$B$9</f>
        <v>billion 2024 dollars / year</v>
      </c>
      <c r="G71" t="s">
        <v>925</v>
      </c>
      <c r="H71" t="s">
        <v>923</v>
      </c>
      <c r="I71" t="s">
        <v>924</v>
      </c>
    </row>
    <row r="72" spans="1:10" x14ac:dyDescent="0.75">
      <c r="A72" s="143" t="s">
        <v>1094</v>
      </c>
      <c r="B72" s="143" t="s">
        <v>906</v>
      </c>
      <c r="C72" s="15">
        <v>0</v>
      </c>
      <c r="D72" t="s">
        <v>65</v>
      </c>
      <c r="E72" t="s">
        <v>64</v>
      </c>
      <c r="F72" t="str">
        <f>UnitControlCenter!$B$9</f>
        <v>billion 2024 dollars / year</v>
      </c>
      <c r="G72" t="s">
        <v>919</v>
      </c>
      <c r="H72" t="s">
        <v>915</v>
      </c>
      <c r="I72" t="s">
        <v>917</v>
      </c>
    </row>
    <row r="73" spans="1:10" x14ac:dyDescent="0.75">
      <c r="A73" s="143" t="s">
        <v>1094</v>
      </c>
      <c r="B73" s="143" t="s">
        <v>907</v>
      </c>
      <c r="C73" s="15">
        <v>0</v>
      </c>
      <c r="D73" t="s">
        <v>65</v>
      </c>
      <c r="E73" t="s">
        <v>64</v>
      </c>
      <c r="F73" t="str">
        <f>UnitControlCenter!$B$9</f>
        <v>billion 2024 dollars / year</v>
      </c>
      <c r="G73" t="s">
        <v>920</v>
      </c>
      <c r="H73" t="s">
        <v>915</v>
      </c>
      <c r="I73" t="s">
        <v>918</v>
      </c>
    </row>
    <row r="74" spans="1:10" x14ac:dyDescent="0.75">
      <c r="A74" s="143" t="s">
        <v>1094</v>
      </c>
      <c r="B74" s="143" t="s">
        <v>908</v>
      </c>
      <c r="C74" s="15">
        <v>0</v>
      </c>
      <c r="D74" t="s">
        <v>65</v>
      </c>
      <c r="E74" t="s">
        <v>64</v>
      </c>
      <c r="F74" t="str">
        <f>UnitControlCenter!$B$9</f>
        <v>billion 2024 dollars / year</v>
      </c>
      <c r="G74" t="s">
        <v>926</v>
      </c>
      <c r="H74" t="s">
        <v>923</v>
      </c>
      <c r="I74" t="s">
        <v>924</v>
      </c>
    </row>
    <row r="75" spans="1:10" x14ac:dyDescent="0.75">
      <c r="A75" s="143" t="s">
        <v>1094</v>
      </c>
      <c r="B75" s="143" t="s">
        <v>909</v>
      </c>
      <c r="C75" s="15">
        <v>0</v>
      </c>
      <c r="D75" t="s">
        <v>65</v>
      </c>
      <c r="E75" t="s">
        <v>64</v>
      </c>
      <c r="F75" t="str">
        <f>UnitControlCenter!$B$9</f>
        <v>billion 2024 dollars / year</v>
      </c>
      <c r="G75" t="s">
        <v>927</v>
      </c>
      <c r="H75" t="s">
        <v>923</v>
      </c>
      <c r="I75" t="s">
        <v>924</v>
      </c>
    </row>
    <row r="76" spans="1:10" x14ac:dyDescent="0.75">
      <c r="A76" s="143" t="s">
        <v>1094</v>
      </c>
      <c r="B76" s="143" t="s">
        <v>910</v>
      </c>
      <c r="C76" s="15">
        <v>0</v>
      </c>
      <c r="D76" t="s">
        <v>65</v>
      </c>
      <c r="E76" t="s">
        <v>64</v>
      </c>
      <c r="F76" t="str">
        <f>UnitControlCenter!$B$9</f>
        <v>billion 2024 dollars / year</v>
      </c>
      <c r="G76" t="s">
        <v>928</v>
      </c>
      <c r="H76" t="s">
        <v>923</v>
      </c>
      <c r="I76" t="s">
        <v>924</v>
      </c>
    </row>
    <row r="77" spans="1:10" x14ac:dyDescent="0.75">
      <c r="A77" s="143" t="s">
        <v>1094</v>
      </c>
      <c r="B77" s="143" t="s">
        <v>933</v>
      </c>
      <c r="C77" s="15">
        <v>0</v>
      </c>
      <c r="D77" t="s">
        <v>65</v>
      </c>
      <c r="E77" t="s">
        <v>64</v>
      </c>
      <c r="F77" t="str">
        <f>UnitControlCenter!$B$9</f>
        <v>billion 2024 dollars / year</v>
      </c>
      <c r="G77" t="s">
        <v>931</v>
      </c>
      <c r="H77" t="s">
        <v>923</v>
      </c>
      <c r="I77" t="s">
        <v>929</v>
      </c>
    </row>
    <row r="78" spans="1:10" ht="15.5" thickBot="1" x14ac:dyDescent="0.9">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75">
      <c r="A79" s="143" t="s">
        <v>579</v>
      </c>
      <c r="B79" s="143" t="s">
        <v>1210</v>
      </c>
      <c r="C79" s="15">
        <v>0</v>
      </c>
      <c r="D79" t="s">
        <v>63</v>
      </c>
      <c r="E79" t="s">
        <v>1212</v>
      </c>
      <c r="F79" t="str">
        <f>UnitControlCenter!$B$12</f>
        <v>incidents / year</v>
      </c>
      <c r="G79" t="s">
        <v>1139</v>
      </c>
    </row>
    <row r="80" spans="1:10" x14ac:dyDescent="0.75">
      <c r="A80" s="143" t="s">
        <v>579</v>
      </c>
      <c r="B80" s="143" t="s">
        <v>1408</v>
      </c>
      <c r="C80" s="15">
        <v>1</v>
      </c>
      <c r="D80" t="s">
        <v>63</v>
      </c>
      <c r="E80" t="s">
        <v>64</v>
      </c>
      <c r="F80" t="str">
        <f>UnitControlCenter!$B$13</f>
        <v>% change</v>
      </c>
      <c r="G80" t="s">
        <v>1409</v>
      </c>
    </row>
    <row r="81" spans="1:10" x14ac:dyDescent="0.75">
      <c r="A81" s="143" t="s">
        <v>579</v>
      </c>
      <c r="B81" s="143" t="s">
        <v>1458</v>
      </c>
      <c r="C81" s="15">
        <v>1</v>
      </c>
      <c r="D81" t="s">
        <v>65</v>
      </c>
      <c r="E81" t="s">
        <v>66</v>
      </c>
      <c r="F81" t="str">
        <f>UnitControlCenter!$B$12</f>
        <v>incidents / year</v>
      </c>
      <c r="G81" t="s">
        <v>1392</v>
      </c>
      <c r="H81" t="s">
        <v>1380</v>
      </c>
      <c r="I81" t="s">
        <v>1381</v>
      </c>
    </row>
    <row r="82" spans="1:10" x14ac:dyDescent="0.75">
      <c r="A82" s="143" t="s">
        <v>579</v>
      </c>
      <c r="B82" s="143" t="s">
        <v>1459</v>
      </c>
      <c r="C82" s="15">
        <v>1</v>
      </c>
      <c r="D82" t="s">
        <v>65</v>
      </c>
      <c r="E82" t="s">
        <v>64</v>
      </c>
      <c r="F82" t="str">
        <f>UnitControlCenter!$B$13</f>
        <v>% change</v>
      </c>
      <c r="G82" t="s">
        <v>1403</v>
      </c>
      <c r="H82" t="s">
        <v>1380</v>
      </c>
      <c r="I82" t="s">
        <v>1381</v>
      </c>
    </row>
    <row r="83" spans="1:10" x14ac:dyDescent="0.75">
      <c r="A83" s="143" t="s">
        <v>579</v>
      </c>
      <c r="B83" s="143" t="s">
        <v>1390</v>
      </c>
      <c r="C83" s="15">
        <v>1</v>
      </c>
      <c r="D83" t="s">
        <v>65</v>
      </c>
      <c r="E83" t="s">
        <v>66</v>
      </c>
      <c r="F83" t="str">
        <f>UnitControlCenter!$B$12</f>
        <v>incidents / year</v>
      </c>
      <c r="G83" t="s">
        <v>1393</v>
      </c>
      <c r="H83" t="s">
        <v>1382</v>
      </c>
      <c r="I83" s="15" t="s">
        <v>1383</v>
      </c>
      <c r="J83" s="15"/>
    </row>
    <row r="84" spans="1:10" x14ac:dyDescent="0.75">
      <c r="A84" s="143" t="s">
        <v>579</v>
      </c>
      <c r="B84" s="143" t="s">
        <v>1406</v>
      </c>
      <c r="C84" s="15">
        <v>1</v>
      </c>
      <c r="D84" t="s">
        <v>65</v>
      </c>
      <c r="E84" t="s">
        <v>64</v>
      </c>
      <c r="F84" t="str">
        <f>UnitControlCenter!$B$13</f>
        <v>% change</v>
      </c>
      <c r="G84" t="s">
        <v>1404</v>
      </c>
      <c r="H84" t="s">
        <v>1382</v>
      </c>
      <c r="I84" s="15" t="s">
        <v>1383</v>
      </c>
      <c r="J84" s="15"/>
    </row>
    <row r="85" spans="1:10" x14ac:dyDescent="0.75">
      <c r="A85" s="143" t="s">
        <v>579</v>
      </c>
      <c r="B85" s="143" t="s">
        <v>1391</v>
      </c>
      <c r="C85" s="15">
        <v>1</v>
      </c>
      <c r="D85" t="s">
        <v>65</v>
      </c>
      <c r="E85" t="s">
        <v>66</v>
      </c>
      <c r="F85" t="str">
        <f>UnitControlCenter!$B$12</f>
        <v>incidents / year</v>
      </c>
      <c r="G85" t="s">
        <v>1394</v>
      </c>
      <c r="H85" t="s">
        <v>1385</v>
      </c>
      <c r="I85" t="s">
        <v>1386</v>
      </c>
    </row>
    <row r="86" spans="1:10" x14ac:dyDescent="0.75">
      <c r="A86" s="143" t="s">
        <v>579</v>
      </c>
      <c r="B86" s="143" t="s">
        <v>1407</v>
      </c>
      <c r="C86" s="15">
        <v>1</v>
      </c>
      <c r="D86" t="s">
        <v>65</v>
      </c>
      <c r="E86" t="s">
        <v>64</v>
      </c>
      <c r="F86" t="str">
        <f>UnitControlCenter!$B$13</f>
        <v>% change</v>
      </c>
      <c r="G86" t="s">
        <v>1405</v>
      </c>
      <c r="H86" t="s">
        <v>1385</v>
      </c>
      <c r="I86" t="s">
        <v>1386</v>
      </c>
    </row>
    <row r="87" spans="1:10" x14ac:dyDescent="0.75">
      <c r="A87" s="143" t="s">
        <v>579</v>
      </c>
      <c r="B87" s="143" t="s">
        <v>1131</v>
      </c>
      <c r="C87" s="15">
        <v>0</v>
      </c>
      <c r="D87" t="s">
        <v>63</v>
      </c>
      <c r="E87" t="s">
        <v>64</v>
      </c>
      <c r="F87" t="str">
        <f>UnitControlCenter!$B$12</f>
        <v>incidents / year</v>
      </c>
      <c r="G87" t="s">
        <v>1139</v>
      </c>
    </row>
    <row r="88" spans="1:10" x14ac:dyDescent="0.75">
      <c r="A88" s="143" t="s">
        <v>579</v>
      </c>
      <c r="B88" s="143" t="s">
        <v>580</v>
      </c>
      <c r="C88" s="15">
        <v>1</v>
      </c>
      <c r="D88" t="s">
        <v>63</v>
      </c>
      <c r="E88" t="s">
        <v>64</v>
      </c>
      <c r="F88" t="str">
        <f>UnitControlCenter!$B$9</f>
        <v>billion 2024 dollars / year</v>
      </c>
      <c r="G88" t="s">
        <v>67</v>
      </c>
    </row>
    <row r="89" spans="1:10" x14ac:dyDescent="0.75">
      <c r="A89" s="143" t="s">
        <v>579</v>
      </c>
      <c r="B89" s="143" t="s">
        <v>1132</v>
      </c>
      <c r="C89" s="15">
        <v>1</v>
      </c>
      <c r="D89" t="s">
        <v>63</v>
      </c>
      <c r="E89" t="s">
        <v>64</v>
      </c>
      <c r="F89" t="str">
        <f>UnitControlCenter!$B$12</f>
        <v>incidents / year</v>
      </c>
      <c r="G89" t="s">
        <v>1140</v>
      </c>
    </row>
    <row r="90" spans="1:10" x14ac:dyDescent="0.75">
      <c r="A90" s="143" t="s">
        <v>579</v>
      </c>
      <c r="B90" s="143" t="s">
        <v>1133</v>
      </c>
      <c r="C90" s="15">
        <v>1</v>
      </c>
      <c r="D90" t="s">
        <v>63</v>
      </c>
      <c r="E90" t="s">
        <v>64</v>
      </c>
      <c r="F90" t="str">
        <f>UnitControlCenter!$B$12</f>
        <v>incidents / year</v>
      </c>
      <c r="G90" t="s">
        <v>1141</v>
      </c>
    </row>
    <row r="91" spans="1:10" x14ac:dyDescent="0.75">
      <c r="A91" s="143" t="s">
        <v>579</v>
      </c>
      <c r="B91" s="143" t="s">
        <v>1146</v>
      </c>
      <c r="C91" s="15">
        <v>1</v>
      </c>
      <c r="D91" t="s">
        <v>63</v>
      </c>
      <c r="E91" t="s">
        <v>64</v>
      </c>
      <c r="F91" t="str">
        <f>UnitControlCenter!$B$12</f>
        <v>incidents / year</v>
      </c>
      <c r="G91" t="s">
        <v>1147</v>
      </c>
    </row>
    <row r="92" spans="1:10" x14ac:dyDescent="0.75">
      <c r="A92" s="143" t="s">
        <v>579</v>
      </c>
      <c r="B92" s="143" t="s">
        <v>1134</v>
      </c>
      <c r="C92" s="15">
        <v>1</v>
      </c>
      <c r="D92" t="s">
        <v>63</v>
      </c>
      <c r="E92" t="s">
        <v>64</v>
      </c>
      <c r="F92" t="str">
        <f>UnitControlCenter!$B$12</f>
        <v>incidents / year</v>
      </c>
      <c r="G92" t="s">
        <v>1142</v>
      </c>
    </row>
    <row r="93" spans="1:10" x14ac:dyDescent="0.75">
      <c r="A93" s="143" t="s">
        <v>579</v>
      </c>
      <c r="B93" s="143" t="s">
        <v>1135</v>
      </c>
      <c r="C93" s="15">
        <v>1</v>
      </c>
      <c r="D93" t="s">
        <v>63</v>
      </c>
      <c r="E93" t="s">
        <v>64</v>
      </c>
      <c r="F93" t="str">
        <f>UnitControlCenter!$B$12</f>
        <v>incidents / year</v>
      </c>
      <c r="G93" t="s">
        <v>1143</v>
      </c>
    </row>
    <row r="94" spans="1:10" x14ac:dyDescent="0.75">
      <c r="A94" s="143" t="s">
        <v>579</v>
      </c>
      <c r="B94" s="143" t="s">
        <v>1136</v>
      </c>
      <c r="C94" s="15">
        <v>1</v>
      </c>
      <c r="D94" t="s">
        <v>63</v>
      </c>
      <c r="E94" t="s">
        <v>64</v>
      </c>
      <c r="F94" t="str">
        <f>UnitControlCenter!$B$12</f>
        <v>incidents / year</v>
      </c>
      <c r="G94" t="s">
        <v>1144</v>
      </c>
    </row>
    <row r="95" spans="1:10" ht="15.5" thickBot="1" x14ac:dyDescent="0.9">
      <c r="A95" s="144" t="s">
        <v>579</v>
      </c>
      <c r="B95" s="144" t="s">
        <v>1137</v>
      </c>
      <c r="C95" s="145">
        <v>1</v>
      </c>
      <c r="D95" s="146" t="s">
        <v>63</v>
      </c>
      <c r="E95" s="146" t="s">
        <v>64</v>
      </c>
      <c r="F95" s="146" t="str">
        <f>UnitControlCenter!$B$12</f>
        <v>incidents / year</v>
      </c>
      <c r="G95" s="146" t="s">
        <v>1145</v>
      </c>
      <c r="H95" s="146"/>
      <c r="I95" s="146"/>
      <c r="J95" s="146"/>
    </row>
    <row r="96" spans="1:10" x14ac:dyDescent="0.75">
      <c r="A96" s="143" t="s">
        <v>706</v>
      </c>
      <c r="B96" s="143" t="s">
        <v>581</v>
      </c>
      <c r="C96" s="15">
        <v>1</v>
      </c>
      <c r="D96" t="s">
        <v>65</v>
      </c>
      <c r="E96" t="s">
        <v>66</v>
      </c>
      <c r="F96" t="str">
        <f>UnitControlCenter!$B$16</f>
        <v>terawatt-hours (TWh) / year</v>
      </c>
      <c r="G96" s="58" t="s">
        <v>2421</v>
      </c>
      <c r="H96" s="58" t="s">
        <v>2422</v>
      </c>
      <c r="I96" t="s">
        <v>2423</v>
      </c>
    </row>
    <row r="97" spans="1:10" x14ac:dyDescent="0.75">
      <c r="A97" s="143" t="s">
        <v>706</v>
      </c>
      <c r="B97" s="143" t="s">
        <v>582</v>
      </c>
      <c r="C97" s="15">
        <v>1</v>
      </c>
      <c r="D97" t="s">
        <v>65</v>
      </c>
      <c r="E97" t="s">
        <v>64</v>
      </c>
      <c r="F97" t="str">
        <f>UnitControlCenter!$B$16</f>
        <v>terawatt-hours (TWh) / year</v>
      </c>
      <c r="G97" s="58" t="s">
        <v>2424</v>
      </c>
      <c r="H97" s="58" t="s">
        <v>2425</v>
      </c>
      <c r="I97" t="s">
        <v>2423</v>
      </c>
    </row>
    <row r="98" spans="1:10" x14ac:dyDescent="0.75">
      <c r="A98" s="143" t="s">
        <v>706</v>
      </c>
      <c r="B98" s="143" t="s">
        <v>583</v>
      </c>
      <c r="C98" s="15">
        <v>1</v>
      </c>
      <c r="D98" t="s">
        <v>65</v>
      </c>
      <c r="E98" t="s">
        <v>66</v>
      </c>
      <c r="F98" t="str">
        <f>UnitControlCenter!$B$21</f>
        <v>gigawatts (GW) / year</v>
      </c>
      <c r="G98" s="58" t="s">
        <v>2426</v>
      </c>
      <c r="H98" s="58" t="s">
        <v>2427</v>
      </c>
      <c r="I98" t="s">
        <v>2428</v>
      </c>
    </row>
    <row r="99" spans="1:10" x14ac:dyDescent="0.75">
      <c r="A99" s="143" t="s">
        <v>706</v>
      </c>
      <c r="B99" s="143" t="s">
        <v>584</v>
      </c>
      <c r="C99" s="15">
        <v>1</v>
      </c>
      <c r="D99" t="s">
        <v>65</v>
      </c>
      <c r="E99" t="s">
        <v>64</v>
      </c>
      <c r="F99" t="str">
        <f>UnitControlCenter!$B$21</f>
        <v>gigawatts (GW) / year</v>
      </c>
      <c r="G99" s="58" t="s">
        <v>2429</v>
      </c>
      <c r="H99" s="58" t="s">
        <v>2430</v>
      </c>
      <c r="I99" t="s">
        <v>2431</v>
      </c>
    </row>
    <row r="100" spans="1:10" x14ac:dyDescent="0.75">
      <c r="A100" s="143" t="s">
        <v>706</v>
      </c>
      <c r="B100" s="143" t="s">
        <v>707</v>
      </c>
      <c r="C100" s="15">
        <v>1</v>
      </c>
      <c r="D100" t="s">
        <v>65</v>
      </c>
      <c r="E100" t="s">
        <v>66</v>
      </c>
      <c r="F100" t="str">
        <f>UnitControlCenter!$B$16</f>
        <v>terawatt-hours (TWh) / year</v>
      </c>
      <c r="G100" t="s">
        <v>1918</v>
      </c>
      <c r="H100" t="s">
        <v>1919</v>
      </c>
      <c r="I100" t="s">
        <v>1920</v>
      </c>
    </row>
    <row r="101" spans="1:10" x14ac:dyDescent="0.75">
      <c r="A101" s="143" t="s">
        <v>706</v>
      </c>
      <c r="B101" s="143" t="s">
        <v>1894</v>
      </c>
      <c r="C101" s="15">
        <v>0</v>
      </c>
      <c r="D101" t="s">
        <v>63</v>
      </c>
      <c r="E101" t="s">
        <v>64</v>
      </c>
      <c r="F101" t="str">
        <f>UnitControlCenter!B18</f>
        <v>%</v>
      </c>
      <c r="G101" t="s">
        <v>1523</v>
      </c>
    </row>
    <row r="102" spans="1:10" x14ac:dyDescent="0.75">
      <c r="A102" s="143" t="s">
        <v>706</v>
      </c>
      <c r="B102" s="143" t="s">
        <v>1525</v>
      </c>
      <c r="C102" s="15">
        <v>1</v>
      </c>
      <c r="D102" t="s">
        <v>63</v>
      </c>
      <c r="E102" t="s">
        <v>64</v>
      </c>
      <c r="F102" t="str">
        <f>UnitControlCenter!B19</f>
        <v>metric tons CO2e / megawatt-hour (MWh)</v>
      </c>
      <c r="G102" t="s">
        <v>1524</v>
      </c>
    </row>
    <row r="103" spans="1:10" ht="15.5" thickBot="1" x14ac:dyDescent="0.9">
      <c r="A103" s="144" t="s">
        <v>706</v>
      </c>
      <c r="B103" s="144" t="s">
        <v>1532</v>
      </c>
      <c r="C103" s="145">
        <v>1</v>
      </c>
      <c r="D103" s="146" t="s">
        <v>63</v>
      </c>
      <c r="E103" s="146" t="s">
        <v>64</v>
      </c>
      <c r="F103" s="146" t="str">
        <f>UnitControlCenter!B20</f>
        <v>kilowatt-hour / 2024 dollar</v>
      </c>
      <c r="G103" s="146" t="s">
        <v>1533</v>
      </c>
      <c r="H103" s="146"/>
      <c r="I103" s="146"/>
      <c r="J103" s="146"/>
    </row>
    <row r="104" spans="1:10" x14ac:dyDescent="0.75">
      <c r="A104" s="143" t="s">
        <v>1351</v>
      </c>
      <c r="B104" s="143" t="s">
        <v>585</v>
      </c>
      <c r="C104" s="15">
        <v>0</v>
      </c>
      <c r="D104" t="s">
        <v>65</v>
      </c>
      <c r="E104" t="s">
        <v>597</v>
      </c>
      <c r="F104" t="str">
        <f>UnitControlCenter!$B$22</f>
        <v>2024 dollars / megawatt-hour (MWh)</v>
      </c>
      <c r="G104" t="s">
        <v>1752</v>
      </c>
      <c r="H104" t="s">
        <v>1818</v>
      </c>
      <c r="I104" s="15" t="s">
        <v>1820</v>
      </c>
    </row>
    <row r="105" spans="1:10" x14ac:dyDescent="0.75">
      <c r="A105" s="143" t="s">
        <v>1351</v>
      </c>
      <c r="B105" s="143" t="s">
        <v>1921</v>
      </c>
      <c r="C105" s="15">
        <v>0</v>
      </c>
      <c r="D105" t="s">
        <v>63</v>
      </c>
      <c r="E105" t="s">
        <v>64</v>
      </c>
      <c r="F105" t="str">
        <f>UnitControlCenter!B22</f>
        <v>2024 dollars / megawatt-hour (MWh)</v>
      </c>
      <c r="G105" t="s">
        <v>1922</v>
      </c>
    </row>
    <row r="106" spans="1:10" x14ac:dyDescent="0.75">
      <c r="A106" s="143" t="s">
        <v>1351</v>
      </c>
      <c r="B106" s="143" t="s">
        <v>586</v>
      </c>
      <c r="C106" s="15">
        <v>1</v>
      </c>
      <c r="D106" t="s">
        <v>65</v>
      </c>
      <c r="E106" t="s">
        <v>66</v>
      </c>
      <c r="F106" t="str">
        <f>UnitControlCenter!$B$16</f>
        <v>terawatt-hours (TWh) / year</v>
      </c>
      <c r="G106" t="s">
        <v>1005</v>
      </c>
      <c r="H106" t="s">
        <v>1006</v>
      </c>
      <c r="I106" t="s">
        <v>1007</v>
      </c>
    </row>
    <row r="107" spans="1:10" x14ac:dyDescent="0.75">
      <c r="A107" s="143" t="s">
        <v>1351</v>
      </c>
      <c r="B107" s="143" t="s">
        <v>1352</v>
      </c>
      <c r="C107" s="15">
        <v>1</v>
      </c>
      <c r="D107" t="s">
        <v>65</v>
      </c>
      <c r="E107" t="s">
        <v>66</v>
      </c>
      <c r="F107" t="str">
        <f>UnitControlCenter!$B$3</f>
        <v>million metric tons / year</v>
      </c>
      <c r="G107" t="s">
        <v>1754</v>
      </c>
      <c r="H107" t="s">
        <v>1819</v>
      </c>
      <c r="I107" s="15" t="s">
        <v>1821</v>
      </c>
    </row>
    <row r="108" spans="1:10" x14ac:dyDescent="0.75">
      <c r="A108" s="143" t="s">
        <v>1351</v>
      </c>
      <c r="B108" s="143" t="s">
        <v>700</v>
      </c>
      <c r="C108" s="15">
        <v>1</v>
      </c>
      <c r="D108" t="s">
        <v>65</v>
      </c>
      <c r="E108" t="s">
        <v>66</v>
      </c>
      <c r="F108" t="str">
        <f>UnitControlCenter!$B$23</f>
        <v>cubic km / yr</v>
      </c>
      <c r="G108" t="s">
        <v>1753</v>
      </c>
      <c r="H108" t="s">
        <v>1818</v>
      </c>
      <c r="I108" s="15" t="s">
        <v>1820</v>
      </c>
    </row>
    <row r="109" spans="1:10" s="146" customFormat="1" ht="15.5" thickBot="1" x14ac:dyDescent="0.9">
      <c r="A109" s="144" t="s">
        <v>1351</v>
      </c>
      <c r="B109" s="144" t="s">
        <v>701</v>
      </c>
      <c r="C109" s="145">
        <v>1</v>
      </c>
      <c r="D109" s="146" t="s">
        <v>65</v>
      </c>
      <c r="E109" s="146" t="s">
        <v>66</v>
      </c>
      <c r="F109" s="146" t="str">
        <f>UnitControlCenter!$B$23</f>
        <v>cubic km / yr</v>
      </c>
      <c r="G109" s="146" t="s">
        <v>1755</v>
      </c>
      <c r="H109" t="s">
        <v>1818</v>
      </c>
      <c r="I109" s="15" t="s">
        <v>1820</v>
      </c>
    </row>
    <row r="110" spans="1:10" x14ac:dyDescent="0.75">
      <c r="A110" s="143" t="s">
        <v>1714</v>
      </c>
      <c r="B110" s="143" t="s">
        <v>1715</v>
      </c>
      <c r="C110" s="15">
        <v>1</v>
      </c>
      <c r="D110" t="s">
        <v>65</v>
      </c>
      <c r="E110" t="s">
        <v>1721</v>
      </c>
      <c r="F110" t="str">
        <f>UnitControlCenter!$B$17</f>
        <v>terawatt-hours (TWh)</v>
      </c>
      <c r="G110" t="s">
        <v>1780</v>
      </c>
      <c r="H110" s="58" t="s">
        <v>2432</v>
      </c>
      <c r="I110" t="s">
        <v>1777</v>
      </c>
    </row>
    <row r="111" spans="1:10" x14ac:dyDescent="0.75">
      <c r="A111" s="143" t="s">
        <v>1714</v>
      </c>
      <c r="B111" s="143" t="s">
        <v>1716</v>
      </c>
      <c r="C111" s="15">
        <v>1</v>
      </c>
      <c r="D111" t="s">
        <v>65</v>
      </c>
      <c r="E111" t="s">
        <v>1721</v>
      </c>
      <c r="F111" t="str">
        <f>UnitControlCenter!$B$17</f>
        <v>terawatt-hours (TWh)</v>
      </c>
      <c r="G111" t="s">
        <v>1781</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75">
      <c r="A112" s="143" t="s">
        <v>1714</v>
      </c>
      <c r="B112" s="143" t="s">
        <v>1717</v>
      </c>
      <c r="C112" s="15">
        <v>1</v>
      </c>
      <c r="D112" t="s">
        <v>65</v>
      </c>
      <c r="E112" t="s">
        <v>1721</v>
      </c>
      <c r="F112" t="str">
        <f>UnitControlCenter!$B$17</f>
        <v>terawatt-hours (TWh)</v>
      </c>
      <c r="G112" t="s">
        <v>1782</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75">
      <c r="A113" s="143" t="s">
        <v>1714</v>
      </c>
      <c r="B113" s="143" t="s">
        <v>1718</v>
      </c>
      <c r="C113" s="15">
        <v>1</v>
      </c>
      <c r="D113" t="s">
        <v>65</v>
      </c>
      <c r="E113" t="s">
        <v>1721</v>
      </c>
      <c r="F113" t="str">
        <f>UnitControlCenter!$B$17</f>
        <v>terawatt-hours (TWh)</v>
      </c>
      <c r="G113" t="s">
        <v>1783</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75">
      <c r="A114" s="143" t="s">
        <v>1714</v>
      </c>
      <c r="B114" s="143" t="s">
        <v>1719</v>
      </c>
      <c r="C114" s="15">
        <v>0</v>
      </c>
      <c r="D114" t="s">
        <v>65</v>
      </c>
      <c r="E114" t="s">
        <v>1721</v>
      </c>
      <c r="F114" t="str">
        <f>UnitControlCenter!$B$17</f>
        <v>terawatt-hours (TWh)</v>
      </c>
      <c r="G114" t="s">
        <v>1778</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75">
      <c r="A115" s="143" t="s">
        <v>1714</v>
      </c>
      <c r="B115" s="143" t="s">
        <v>1720</v>
      </c>
      <c r="C115" s="15">
        <v>0</v>
      </c>
      <c r="D115" t="s">
        <v>65</v>
      </c>
      <c r="E115" t="s">
        <v>1721</v>
      </c>
      <c r="F115" t="str">
        <f>UnitControlCenter!$B$17</f>
        <v>terawatt-hours (TWh)</v>
      </c>
      <c r="G115" t="s">
        <v>1779</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75">
      <c r="A116" s="143" t="s">
        <v>1714</v>
      </c>
      <c r="B116" s="143" t="s">
        <v>1724</v>
      </c>
      <c r="C116" s="15">
        <v>1</v>
      </c>
      <c r="D116" t="s">
        <v>65</v>
      </c>
      <c r="E116" t="s">
        <v>1722</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75">
      <c r="A117" s="143" t="s">
        <v>1714</v>
      </c>
      <c r="B117" s="143" t="s">
        <v>1725</v>
      </c>
      <c r="C117" s="15">
        <v>1</v>
      </c>
      <c r="D117" t="s">
        <v>65</v>
      </c>
      <c r="E117" t="s">
        <v>1722</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75">
      <c r="A118" s="143" t="s">
        <v>1714</v>
      </c>
      <c r="B118" s="143" t="s">
        <v>1726</v>
      </c>
      <c r="C118" s="15">
        <v>1</v>
      </c>
      <c r="D118" t="s">
        <v>65</v>
      </c>
      <c r="E118" t="s">
        <v>1722</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75">
      <c r="A119" s="143" t="s">
        <v>1714</v>
      </c>
      <c r="B119" s="143" t="s">
        <v>1727</v>
      </c>
      <c r="C119" s="15">
        <v>1</v>
      </c>
      <c r="D119" t="s">
        <v>65</v>
      </c>
      <c r="E119" t="s">
        <v>1722</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75">
      <c r="A120" s="143" t="s">
        <v>1714</v>
      </c>
      <c r="B120" s="143" t="s">
        <v>1728</v>
      </c>
      <c r="C120" s="15">
        <v>0</v>
      </c>
      <c r="D120" t="s">
        <v>65</v>
      </c>
      <c r="E120" t="s">
        <v>1722</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5" thickBot="1" x14ac:dyDescent="0.9">
      <c r="A121" s="144" t="s">
        <v>1714</v>
      </c>
      <c r="B121" s="144" t="s">
        <v>1729</v>
      </c>
      <c r="C121" s="145">
        <v>0</v>
      </c>
      <c r="D121" s="146" t="s">
        <v>65</v>
      </c>
      <c r="E121" s="146" t="s">
        <v>1722</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75">
      <c r="A122" s="143" t="s">
        <v>982</v>
      </c>
      <c r="B122" s="143" t="s">
        <v>983</v>
      </c>
      <c r="C122" s="15">
        <v>1</v>
      </c>
      <c r="D122" t="s">
        <v>65</v>
      </c>
      <c r="E122" t="s">
        <v>66</v>
      </c>
      <c r="F122" t="str">
        <f>UnitControlCenter!$B$26</f>
        <v>million vehicles / year</v>
      </c>
      <c r="G122" t="s">
        <v>847</v>
      </c>
      <c r="H122" t="s">
        <v>848</v>
      </c>
      <c r="I122" t="s">
        <v>849</v>
      </c>
    </row>
    <row r="123" spans="1:10" x14ac:dyDescent="0.75">
      <c r="A123" s="143" t="s">
        <v>982</v>
      </c>
      <c r="B123" s="143" t="s">
        <v>984</v>
      </c>
      <c r="C123" s="15">
        <v>1</v>
      </c>
      <c r="D123" t="s">
        <v>65</v>
      </c>
      <c r="E123" t="s">
        <v>66</v>
      </c>
      <c r="F123" t="str">
        <f>UnitControlCenter!$B$27</f>
        <v>thousand vehicles / year</v>
      </c>
      <c r="G123" t="s">
        <v>850</v>
      </c>
      <c r="H123" t="s">
        <v>851</v>
      </c>
      <c r="I123" t="s">
        <v>852</v>
      </c>
    </row>
    <row r="124" spans="1:10" x14ac:dyDescent="0.75">
      <c r="A124" s="143" t="s">
        <v>982</v>
      </c>
      <c r="B124" s="143" t="s">
        <v>1353</v>
      </c>
      <c r="C124" s="15">
        <v>1</v>
      </c>
      <c r="D124" t="s">
        <v>65</v>
      </c>
      <c r="E124" t="s">
        <v>66</v>
      </c>
      <c r="F124" t="str">
        <f>UnitControlCenter!$B$27</f>
        <v>thousand vehicles / year</v>
      </c>
      <c r="G124" t="s">
        <v>853</v>
      </c>
      <c r="H124" t="s">
        <v>848</v>
      </c>
      <c r="I124" t="s">
        <v>849</v>
      </c>
    </row>
    <row r="125" spans="1:10" x14ac:dyDescent="0.75">
      <c r="A125" s="143" t="s">
        <v>982</v>
      </c>
      <c r="B125" s="143" t="s">
        <v>1356</v>
      </c>
      <c r="C125" s="15">
        <v>1</v>
      </c>
      <c r="D125" t="s">
        <v>65</v>
      </c>
      <c r="E125" t="s">
        <v>66</v>
      </c>
      <c r="F125" t="str">
        <f>UnitControlCenter!$B$27</f>
        <v>thousand vehicles / year</v>
      </c>
      <c r="G125" t="s">
        <v>854</v>
      </c>
      <c r="H125" t="s">
        <v>851</v>
      </c>
      <c r="I125" t="s">
        <v>852</v>
      </c>
    </row>
    <row r="126" spans="1:10" x14ac:dyDescent="0.75">
      <c r="A126" s="143" t="s">
        <v>982</v>
      </c>
      <c r="B126" s="143" t="s">
        <v>1555</v>
      </c>
      <c r="C126" s="15">
        <v>1</v>
      </c>
      <c r="D126" t="s">
        <v>65</v>
      </c>
      <c r="E126" t="s">
        <v>66</v>
      </c>
      <c r="F126" t="str">
        <f>UnitControlCenter!$B$27</f>
        <v>thousand vehicles / year</v>
      </c>
      <c r="G126" t="s">
        <v>738</v>
      </c>
      <c r="H126" t="s">
        <v>739</v>
      </c>
      <c r="I126" t="s">
        <v>838</v>
      </c>
    </row>
    <row r="127" spans="1:10" x14ac:dyDescent="0.75">
      <c r="A127" s="143" t="s">
        <v>982</v>
      </c>
      <c r="B127" s="143" t="s">
        <v>1556</v>
      </c>
      <c r="C127" s="15">
        <v>0</v>
      </c>
      <c r="D127" t="s">
        <v>65</v>
      </c>
      <c r="E127" t="s">
        <v>66</v>
      </c>
      <c r="F127" t="str">
        <f>UnitControlCenter!$B$27</f>
        <v>thousand vehicles / year</v>
      </c>
      <c r="G127" t="s">
        <v>1557</v>
      </c>
      <c r="H127" t="s">
        <v>739</v>
      </c>
      <c r="I127" t="s">
        <v>838</v>
      </c>
    </row>
    <row r="128" spans="1:10" x14ac:dyDescent="0.75">
      <c r="A128" s="143" t="s">
        <v>982</v>
      </c>
      <c r="B128" s="143" t="s">
        <v>985</v>
      </c>
      <c r="C128" s="15">
        <v>1</v>
      </c>
      <c r="D128" t="s">
        <v>65</v>
      </c>
      <c r="E128" t="s">
        <v>66</v>
      </c>
      <c r="F128" t="str">
        <f>UnitControlCenter!$B$28</f>
        <v>million vehicles</v>
      </c>
      <c r="G128" t="s">
        <v>855</v>
      </c>
      <c r="H128" t="s">
        <v>848</v>
      </c>
      <c r="I128" t="s">
        <v>849</v>
      </c>
    </row>
    <row r="129" spans="1:10" x14ac:dyDescent="0.75">
      <c r="A129" s="143" t="s">
        <v>982</v>
      </c>
      <c r="B129" s="143" t="s">
        <v>986</v>
      </c>
      <c r="C129" s="15">
        <v>1</v>
      </c>
      <c r="D129" t="s">
        <v>65</v>
      </c>
      <c r="E129" t="s">
        <v>66</v>
      </c>
      <c r="F129" t="str">
        <f>UnitControlCenter!$B$29</f>
        <v>thousand vehicles</v>
      </c>
      <c r="G129" t="s">
        <v>1065</v>
      </c>
      <c r="H129" t="s">
        <v>851</v>
      </c>
      <c r="I129" t="s">
        <v>852</v>
      </c>
    </row>
    <row r="130" spans="1:10" x14ac:dyDescent="0.75">
      <c r="A130" s="143" t="s">
        <v>982</v>
      </c>
      <c r="B130" s="143" t="s">
        <v>1354</v>
      </c>
      <c r="C130" s="15">
        <v>1</v>
      </c>
      <c r="D130" t="s">
        <v>65</v>
      </c>
      <c r="E130" t="s">
        <v>66</v>
      </c>
      <c r="F130" t="str">
        <f>UnitControlCenter!$B$28</f>
        <v>million vehicles</v>
      </c>
      <c r="G130" t="s">
        <v>856</v>
      </c>
      <c r="H130" t="s">
        <v>848</v>
      </c>
      <c r="I130" t="s">
        <v>849</v>
      </c>
    </row>
    <row r="131" spans="1:10" x14ac:dyDescent="0.75">
      <c r="A131" s="143" t="s">
        <v>982</v>
      </c>
      <c r="B131" s="143" t="s">
        <v>1357</v>
      </c>
      <c r="C131" s="15">
        <v>1</v>
      </c>
      <c r="D131" t="s">
        <v>65</v>
      </c>
      <c r="E131" t="s">
        <v>66</v>
      </c>
      <c r="F131" t="str">
        <f>UnitControlCenter!$B$28</f>
        <v>million vehicles</v>
      </c>
      <c r="G131" t="s">
        <v>857</v>
      </c>
      <c r="H131" t="s">
        <v>851</v>
      </c>
      <c r="I131" t="s">
        <v>852</v>
      </c>
    </row>
    <row r="132" spans="1:10" x14ac:dyDescent="0.75">
      <c r="A132" s="143" t="s">
        <v>982</v>
      </c>
      <c r="B132" s="143" t="s">
        <v>1558</v>
      </c>
      <c r="C132" s="15">
        <v>1</v>
      </c>
      <c r="D132" t="s">
        <v>65</v>
      </c>
      <c r="E132" t="s">
        <v>66</v>
      </c>
      <c r="F132" t="str">
        <f>UnitControlCenter!$B$28</f>
        <v>million vehicles</v>
      </c>
      <c r="G132" t="s">
        <v>839</v>
      </c>
      <c r="H132" t="s">
        <v>739</v>
      </c>
      <c r="I132" t="s">
        <v>838</v>
      </c>
    </row>
    <row r="133" spans="1:10" s="146" customFormat="1" ht="15.5" thickBot="1" x14ac:dyDescent="0.9">
      <c r="A133" s="144" t="s">
        <v>982</v>
      </c>
      <c r="B133" s="144" t="s">
        <v>1559</v>
      </c>
      <c r="C133" s="145">
        <v>0</v>
      </c>
      <c r="D133" s="146" t="s">
        <v>65</v>
      </c>
      <c r="E133" s="146" t="s">
        <v>66</v>
      </c>
      <c r="F133" s="146" t="str">
        <f>UnitControlCenter!$B$28</f>
        <v>million vehicles</v>
      </c>
      <c r="G133" s="146" t="s">
        <v>1560</v>
      </c>
      <c r="H133" s="146" t="s">
        <v>739</v>
      </c>
      <c r="I133" s="146" t="s">
        <v>838</v>
      </c>
    </row>
    <row r="134" spans="1:10" x14ac:dyDescent="0.75">
      <c r="A134" s="143" t="s">
        <v>1090</v>
      </c>
      <c r="B134" s="143" t="s">
        <v>588</v>
      </c>
      <c r="C134" s="15">
        <v>1</v>
      </c>
      <c r="D134" t="s">
        <v>65</v>
      </c>
      <c r="E134" t="s">
        <v>66</v>
      </c>
      <c r="F134" t="str">
        <f>UnitControlCenter!$B$3</f>
        <v>million metric tons / year</v>
      </c>
      <c r="G134" t="s">
        <v>1463</v>
      </c>
      <c r="H134" t="s">
        <v>1462</v>
      </c>
      <c r="I134" t="s">
        <v>840</v>
      </c>
    </row>
    <row r="135" spans="1:10" x14ac:dyDescent="0.75">
      <c r="A135" s="143" t="s">
        <v>1090</v>
      </c>
      <c r="B135" s="143" t="s">
        <v>589</v>
      </c>
      <c r="C135" s="15">
        <v>1</v>
      </c>
      <c r="D135" t="s">
        <v>65</v>
      </c>
      <c r="E135" t="s">
        <v>66</v>
      </c>
      <c r="F135" t="str">
        <f>UnitControlCenter!$B$30</f>
        <v>quads / year</v>
      </c>
      <c r="G135" t="s">
        <v>1004</v>
      </c>
      <c r="H135" t="s">
        <v>858</v>
      </c>
      <c r="I135" t="s">
        <v>859</v>
      </c>
    </row>
    <row r="136" spans="1:10" x14ac:dyDescent="0.75">
      <c r="A136" s="143" t="s">
        <v>1090</v>
      </c>
      <c r="B136" s="143" t="s">
        <v>639</v>
      </c>
      <c r="C136" s="15">
        <v>1</v>
      </c>
      <c r="D136" t="s">
        <v>65</v>
      </c>
      <c r="E136" t="s">
        <v>66</v>
      </c>
      <c r="F136" t="str">
        <f>UnitControlCenter!$B$30</f>
        <v>quads / year</v>
      </c>
      <c r="G136" t="s">
        <v>1464</v>
      </c>
      <c r="H136" t="s">
        <v>1462</v>
      </c>
      <c r="I136" t="s">
        <v>840</v>
      </c>
    </row>
    <row r="137" spans="1:10" x14ac:dyDescent="0.75">
      <c r="A137" s="143" t="s">
        <v>1090</v>
      </c>
      <c r="B137" s="143" t="s">
        <v>1470</v>
      </c>
      <c r="C137" s="15">
        <v>1</v>
      </c>
      <c r="D137" t="s">
        <v>63</v>
      </c>
      <c r="E137" t="s">
        <v>64</v>
      </c>
      <c r="F137" t="str">
        <f>UnitControlCenter!$B$30</f>
        <v>quads / year</v>
      </c>
      <c r="G137" t="s">
        <v>1471</v>
      </c>
    </row>
    <row r="138" spans="1:10" x14ac:dyDescent="0.75">
      <c r="A138" s="143" t="s">
        <v>1090</v>
      </c>
      <c r="B138" s="143" t="s">
        <v>1091</v>
      </c>
      <c r="C138" s="15">
        <v>1</v>
      </c>
      <c r="D138" t="s">
        <v>65</v>
      </c>
      <c r="E138" t="s">
        <v>66</v>
      </c>
      <c r="F138" t="str">
        <f>UnitControlCenter!$B$24</f>
        <v>trillion passenger-miles / year</v>
      </c>
      <c r="G138" t="s">
        <v>598</v>
      </c>
      <c r="H138" t="s">
        <v>799</v>
      </c>
      <c r="I138" t="s">
        <v>800</v>
      </c>
    </row>
    <row r="139" spans="1:10" ht="15.5" thickBot="1" x14ac:dyDescent="0.9">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75">
      <c r="A140" s="143" t="s">
        <v>590</v>
      </c>
      <c r="B140" s="143" t="s">
        <v>974</v>
      </c>
      <c r="C140" s="15">
        <v>1</v>
      </c>
      <c r="D140" t="s">
        <v>65</v>
      </c>
      <c r="E140" t="s">
        <v>66</v>
      </c>
      <c r="F140" t="str">
        <f>UnitControlCenter!$B$30</f>
        <v>quads / year</v>
      </c>
      <c r="G140" t="s">
        <v>1297</v>
      </c>
      <c r="H140" t="s">
        <v>1295</v>
      </c>
      <c r="I140" s="12" t="s">
        <v>1296</v>
      </c>
      <c r="J140" s="12"/>
    </row>
    <row r="141" spans="1:10" x14ac:dyDescent="0.75">
      <c r="A141" s="143" t="s">
        <v>590</v>
      </c>
      <c r="B141" s="143" t="s">
        <v>975</v>
      </c>
      <c r="C141" s="15">
        <v>1</v>
      </c>
      <c r="D141" t="s">
        <v>65</v>
      </c>
      <c r="E141" t="s">
        <v>66</v>
      </c>
      <c r="F141" t="str">
        <f>UnitControlCenter!$B$30</f>
        <v>quads / year</v>
      </c>
      <c r="G141" t="s">
        <v>976</v>
      </c>
      <c r="H141" t="s">
        <v>970</v>
      </c>
      <c r="I141" t="s">
        <v>971</v>
      </c>
    </row>
    <row r="142" spans="1:10" x14ac:dyDescent="0.75">
      <c r="A142" s="143" t="s">
        <v>590</v>
      </c>
      <c r="B142" s="143" t="s">
        <v>1472</v>
      </c>
      <c r="C142" s="15">
        <v>1</v>
      </c>
      <c r="D142" t="s">
        <v>63</v>
      </c>
      <c r="E142" t="s">
        <v>64</v>
      </c>
      <c r="F142" t="str">
        <f>UnitControlCenter!$B$30</f>
        <v>quads / year</v>
      </c>
      <c r="G142" t="s">
        <v>1473</v>
      </c>
    </row>
    <row r="143" spans="1:10" x14ac:dyDescent="0.75">
      <c r="A143" s="143" t="s">
        <v>590</v>
      </c>
      <c r="B143" s="143" t="s">
        <v>972</v>
      </c>
      <c r="C143" s="15">
        <v>1</v>
      </c>
      <c r="D143" t="s">
        <v>65</v>
      </c>
      <c r="E143" t="s">
        <v>66</v>
      </c>
      <c r="F143" t="str">
        <f>UnitControlCenter!$B$30</f>
        <v>quads / year</v>
      </c>
      <c r="G143" t="s">
        <v>1294</v>
      </c>
      <c r="H143" t="s">
        <v>1295</v>
      </c>
      <c r="I143" s="12" t="s">
        <v>1296</v>
      </c>
      <c r="J143" s="12"/>
    </row>
    <row r="144" spans="1:10" x14ac:dyDescent="0.75">
      <c r="A144" s="143" t="s">
        <v>590</v>
      </c>
      <c r="B144" s="143" t="s">
        <v>973</v>
      </c>
      <c r="C144" s="15">
        <v>1</v>
      </c>
      <c r="D144" t="s">
        <v>65</v>
      </c>
      <c r="E144" t="s">
        <v>66</v>
      </c>
      <c r="F144" t="str">
        <f>UnitControlCenter!$B$30</f>
        <v>quads / year</v>
      </c>
      <c r="G144" t="s">
        <v>969</v>
      </c>
      <c r="H144" t="s">
        <v>970</v>
      </c>
      <c r="I144" t="s">
        <v>971</v>
      </c>
    </row>
    <row r="145" spans="1:10" x14ac:dyDescent="0.75">
      <c r="A145" s="143" t="s">
        <v>590</v>
      </c>
      <c r="B145" s="143" t="s">
        <v>1474</v>
      </c>
      <c r="C145" s="15">
        <v>1</v>
      </c>
      <c r="D145" t="s">
        <v>63</v>
      </c>
      <c r="E145" t="s">
        <v>64</v>
      </c>
      <c r="F145" t="str">
        <f>UnitControlCenter!$B$30</f>
        <v>quads / year</v>
      </c>
      <c r="G145" t="s">
        <v>1475</v>
      </c>
    </row>
    <row r="146" spans="1:10" x14ac:dyDescent="0.75">
      <c r="A146" s="143" t="s">
        <v>590</v>
      </c>
      <c r="B146" s="143" t="s">
        <v>1697</v>
      </c>
      <c r="C146" s="15">
        <v>1</v>
      </c>
      <c r="D146" t="s">
        <v>65</v>
      </c>
      <c r="E146" t="s">
        <v>66</v>
      </c>
      <c r="F146" t="str">
        <f>UnitControlCenter!$B$30</f>
        <v>quads / year</v>
      </c>
      <c r="G146" t="s">
        <v>1829</v>
      </c>
      <c r="H146" t="s">
        <v>1701</v>
      </c>
      <c r="I146" t="s">
        <v>1702</v>
      </c>
    </row>
    <row r="147" spans="1:10" s="146" customFormat="1" ht="15.5" thickBot="1" x14ac:dyDescent="0.9">
      <c r="A147" s="144" t="s">
        <v>590</v>
      </c>
      <c r="B147" s="144" t="s">
        <v>1698</v>
      </c>
      <c r="C147" s="145">
        <v>1</v>
      </c>
      <c r="D147" s="146" t="s">
        <v>65</v>
      </c>
      <c r="E147" s="146" t="s">
        <v>66</v>
      </c>
      <c r="F147" s="146" t="str">
        <f>UnitControlCenter!$B$16</f>
        <v>terawatt-hours (TWh) / year</v>
      </c>
      <c r="G147" s="146" t="s">
        <v>1830</v>
      </c>
      <c r="H147" s="146" t="s">
        <v>1699</v>
      </c>
      <c r="I147" s="146" t="s">
        <v>1700</v>
      </c>
    </row>
    <row r="148" spans="1:10" x14ac:dyDescent="0.7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75">
      <c r="A149" s="143" t="s">
        <v>1050</v>
      </c>
      <c r="B149" s="143" t="s">
        <v>636</v>
      </c>
      <c r="C149" s="15">
        <v>1</v>
      </c>
      <c r="D149" t="s">
        <v>65</v>
      </c>
      <c r="E149" t="s">
        <v>66</v>
      </c>
      <c r="F149" t="str">
        <f>UnitControlCenter!$B$3</f>
        <v>million metric tons / year</v>
      </c>
      <c r="G149" t="s">
        <v>845</v>
      </c>
      <c r="H149" t="s">
        <v>843</v>
      </c>
      <c r="I149" t="s">
        <v>844</v>
      </c>
    </row>
    <row r="150" spans="1:10" x14ac:dyDescent="0.7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75">
      <c r="A151" s="143" t="s">
        <v>1050</v>
      </c>
      <c r="B151" s="143" t="s">
        <v>638</v>
      </c>
      <c r="C151" s="15">
        <v>1</v>
      </c>
      <c r="D151" t="s">
        <v>65</v>
      </c>
      <c r="E151" t="s">
        <v>66</v>
      </c>
      <c r="F151" t="str">
        <f>UnitControlCenter!$B$3</f>
        <v>million metric tons / year</v>
      </c>
      <c r="G151" t="s">
        <v>846</v>
      </c>
      <c r="H151" t="s">
        <v>843</v>
      </c>
      <c r="I151" t="s">
        <v>844</v>
      </c>
    </row>
    <row r="152" spans="1:10" x14ac:dyDescent="0.7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75">
      <c r="A153" s="143" t="s">
        <v>1050</v>
      </c>
      <c r="B153" s="143" t="s">
        <v>1049</v>
      </c>
      <c r="C153" s="15">
        <v>1</v>
      </c>
      <c r="D153" t="s">
        <v>65</v>
      </c>
      <c r="E153" t="s">
        <v>66</v>
      </c>
      <c r="F153" t="str">
        <f>UnitControlCenter!$B$3</f>
        <v>million metric tons / year</v>
      </c>
      <c r="G153" t="s">
        <v>1087</v>
      </c>
      <c r="H153" t="s">
        <v>1051</v>
      </c>
      <c r="I153" t="s">
        <v>1052</v>
      </c>
    </row>
    <row r="154" spans="1:10" x14ac:dyDescent="0.75">
      <c r="A154" s="143" t="s">
        <v>1050</v>
      </c>
      <c r="B154" s="143" t="s">
        <v>1534</v>
      </c>
      <c r="C154" s="15">
        <v>1</v>
      </c>
      <c r="D154" t="s">
        <v>65</v>
      </c>
      <c r="E154" t="s">
        <v>66</v>
      </c>
      <c r="F154" t="str">
        <f>UnitControlCenter!$B$3</f>
        <v>million metric tons / year</v>
      </c>
      <c r="G154" t="s">
        <v>1608</v>
      </c>
      <c r="H154" t="s">
        <v>1528</v>
      </c>
      <c r="I154" t="s">
        <v>1531</v>
      </c>
    </row>
    <row r="155" spans="1:10" x14ac:dyDescent="0.75">
      <c r="A155" s="143" t="s">
        <v>1050</v>
      </c>
      <c r="B155" s="143" t="s">
        <v>1526</v>
      </c>
      <c r="C155" s="15">
        <v>1</v>
      </c>
      <c r="D155" t="s">
        <v>65</v>
      </c>
      <c r="E155" t="s">
        <v>66</v>
      </c>
      <c r="F155" t="str">
        <f>UnitControlCenter!$B$3</f>
        <v>million metric tons / year</v>
      </c>
      <c r="G155" t="s">
        <v>1529</v>
      </c>
      <c r="H155" t="s">
        <v>1295</v>
      </c>
      <c r="I155" s="12" t="s">
        <v>1296</v>
      </c>
      <c r="J155" s="12"/>
    </row>
    <row r="156" spans="1:10" ht="15.5" thickBot="1" x14ac:dyDescent="0.9">
      <c r="A156" s="144" t="s">
        <v>1050</v>
      </c>
      <c r="B156" s="144" t="s">
        <v>1527</v>
      </c>
      <c r="C156" s="145">
        <v>1</v>
      </c>
      <c r="D156" s="144" t="s">
        <v>65</v>
      </c>
      <c r="E156" s="144" t="s">
        <v>66</v>
      </c>
      <c r="F156" s="144" t="str">
        <f>UnitControlCenter!$B$3</f>
        <v>million metric tons / year</v>
      </c>
      <c r="G156" s="144" t="s">
        <v>1530</v>
      </c>
      <c r="H156" s="144" t="s">
        <v>1295</v>
      </c>
      <c r="I156" s="144" t="s">
        <v>1296</v>
      </c>
      <c r="J156" s="144"/>
    </row>
    <row r="157" spans="1:10" x14ac:dyDescent="0.75">
      <c r="A157" s="143" t="s">
        <v>1634</v>
      </c>
      <c r="B157" s="143" t="s">
        <v>1635</v>
      </c>
      <c r="C157" s="15">
        <v>1</v>
      </c>
      <c r="D157" t="s">
        <v>65</v>
      </c>
      <c r="E157" t="s">
        <v>66</v>
      </c>
      <c r="F157" t="str">
        <f>UnitControlCenter!$B$30</f>
        <v>quads / year</v>
      </c>
      <c r="G157" t="s">
        <v>601</v>
      </c>
      <c r="H157" t="s">
        <v>602</v>
      </c>
      <c r="I157" t="s">
        <v>829</v>
      </c>
    </row>
    <row r="158" spans="1:10" s="143" customFormat="1" x14ac:dyDescent="0.75">
      <c r="A158" s="143" t="s">
        <v>1634</v>
      </c>
      <c r="B158" s="143" t="s">
        <v>1636</v>
      </c>
      <c r="C158" s="15">
        <v>1</v>
      </c>
      <c r="D158" s="143" t="s">
        <v>65</v>
      </c>
      <c r="E158" s="143" t="s">
        <v>66</v>
      </c>
      <c r="F158" s="143" t="str">
        <f>UnitControlCenter!$B$30</f>
        <v>quads / year</v>
      </c>
      <c r="G158" s="143" t="s">
        <v>619</v>
      </c>
      <c r="H158" s="143" t="s">
        <v>603</v>
      </c>
      <c r="I158" s="143" t="s">
        <v>604</v>
      </c>
    </row>
    <row r="159" spans="1:10" x14ac:dyDescent="0.75">
      <c r="A159" s="143" t="s">
        <v>1634</v>
      </c>
      <c r="B159" s="143" t="s">
        <v>1637</v>
      </c>
      <c r="C159" s="15">
        <v>1</v>
      </c>
      <c r="D159" t="s">
        <v>65</v>
      </c>
      <c r="E159" t="s">
        <v>66</v>
      </c>
      <c r="F159" t="str">
        <f>UnitControlCenter!$B$30</f>
        <v>quads / year</v>
      </c>
      <c r="G159" t="s">
        <v>868</v>
      </c>
      <c r="H159" t="s">
        <v>870</v>
      </c>
      <c r="I159" t="s">
        <v>869</v>
      </c>
    </row>
    <row r="160" spans="1:10" s="143" customFormat="1" x14ac:dyDescent="0.75">
      <c r="A160" s="143" t="s">
        <v>1634</v>
      </c>
      <c r="B160" s="143" t="s">
        <v>1638</v>
      </c>
      <c r="C160" s="15">
        <v>1</v>
      </c>
      <c r="D160" s="143" t="s">
        <v>63</v>
      </c>
      <c r="E160" s="143" t="s">
        <v>64</v>
      </c>
      <c r="F160" s="143" t="str">
        <f>UnitControlCenter!$B$30</f>
        <v>quads / year</v>
      </c>
      <c r="G160" s="143" t="s">
        <v>1476</v>
      </c>
    </row>
    <row r="161" spans="1:10" x14ac:dyDescent="0.75">
      <c r="A161" s="143" t="s">
        <v>1634</v>
      </c>
      <c r="B161" s="143" t="s">
        <v>1639</v>
      </c>
      <c r="C161" s="15">
        <v>1</v>
      </c>
      <c r="D161" t="s">
        <v>65</v>
      </c>
      <c r="E161" t="s">
        <v>66</v>
      </c>
      <c r="F161" s="143" t="str">
        <f>UnitControlCenter!B3</f>
        <v>million metric tons / year</v>
      </c>
      <c r="G161" t="s">
        <v>1784</v>
      </c>
      <c r="H161" t="s">
        <v>1641</v>
      </c>
      <c r="I161" s="143" t="s">
        <v>1642</v>
      </c>
      <c r="J161" s="143"/>
    </row>
    <row r="162" spans="1:10" s="146" customFormat="1" ht="15.5" thickBot="1" x14ac:dyDescent="0.9">
      <c r="A162" s="143" t="s">
        <v>1634</v>
      </c>
      <c r="B162" s="144" t="s">
        <v>1640</v>
      </c>
      <c r="C162" s="145">
        <v>1</v>
      </c>
      <c r="D162" s="146" t="s">
        <v>65</v>
      </c>
      <c r="E162" s="146" t="s">
        <v>66</v>
      </c>
      <c r="F162" s="144" t="str">
        <f>UnitControlCenter!B3</f>
        <v>million metric tons / year</v>
      </c>
      <c r="G162" s="146" t="s">
        <v>1785</v>
      </c>
      <c r="H162" s="146" t="s">
        <v>1641</v>
      </c>
      <c r="I162" s="144" t="s">
        <v>1642</v>
      </c>
      <c r="J162" s="144"/>
    </row>
    <row r="163" spans="1:10" x14ac:dyDescent="0.75">
      <c r="A163" s="143" t="s">
        <v>657</v>
      </c>
      <c r="B163" s="143" t="s">
        <v>658</v>
      </c>
      <c r="C163" s="15">
        <v>1</v>
      </c>
      <c r="D163" t="s">
        <v>65</v>
      </c>
      <c r="E163" t="s">
        <v>66</v>
      </c>
      <c r="F163" t="str">
        <f>UnitControlCenter!$B$30</f>
        <v>quads / year</v>
      </c>
      <c r="G163" t="s">
        <v>1812</v>
      </c>
      <c r="H163" t="s">
        <v>1811</v>
      </c>
      <c r="I163" t="s">
        <v>1810</v>
      </c>
    </row>
    <row r="164" spans="1:10" x14ac:dyDescent="0.75">
      <c r="A164" s="143" t="s">
        <v>657</v>
      </c>
      <c r="B164" s="143" t="s">
        <v>659</v>
      </c>
      <c r="C164" s="15">
        <v>1</v>
      </c>
      <c r="D164" t="s">
        <v>65</v>
      </c>
      <c r="E164" t="s">
        <v>66</v>
      </c>
      <c r="F164" t="str">
        <f>UnitControlCenter!$B$30</f>
        <v>quads / year</v>
      </c>
      <c r="G164" t="s">
        <v>1813</v>
      </c>
      <c r="H164" t="s">
        <v>1468</v>
      </c>
      <c r="I164" t="s">
        <v>1469</v>
      </c>
    </row>
    <row r="165" spans="1:10" x14ac:dyDescent="0.75">
      <c r="A165" s="143" t="s">
        <v>657</v>
      </c>
      <c r="B165" s="143" t="s">
        <v>1808</v>
      </c>
      <c r="C165" s="15">
        <v>1</v>
      </c>
      <c r="D165" t="s">
        <v>65</v>
      </c>
      <c r="E165" t="s">
        <v>66</v>
      </c>
      <c r="F165" t="str">
        <f>UnitControlCenter!$B$30</f>
        <v>quads / year</v>
      </c>
      <c r="G165" t="s">
        <v>1822</v>
      </c>
      <c r="H165" t="s">
        <v>1814</v>
      </c>
      <c r="I165" s="15" t="s">
        <v>1815</v>
      </c>
    </row>
    <row r="166" spans="1:10" x14ac:dyDescent="0.75">
      <c r="A166" s="143" t="s">
        <v>657</v>
      </c>
      <c r="B166" s="143" t="s">
        <v>1809</v>
      </c>
      <c r="C166" s="15">
        <v>1</v>
      </c>
      <c r="D166" t="s">
        <v>65</v>
      </c>
      <c r="E166" t="s">
        <v>66</v>
      </c>
      <c r="F166" t="str">
        <f>UnitControlCenter!$B$30</f>
        <v>quads / year</v>
      </c>
      <c r="G166" t="s">
        <v>1823</v>
      </c>
      <c r="H166" t="s">
        <v>1468</v>
      </c>
      <c r="I166" t="s">
        <v>1469</v>
      </c>
    </row>
    <row r="167" spans="1:10" x14ac:dyDescent="0.75">
      <c r="A167" s="143" t="s">
        <v>657</v>
      </c>
      <c r="B167" s="143" t="s">
        <v>1106</v>
      </c>
      <c r="C167" s="15">
        <v>0</v>
      </c>
      <c r="D167" t="s">
        <v>63</v>
      </c>
      <c r="E167" t="s">
        <v>64</v>
      </c>
      <c r="F167" t="str">
        <f>UnitControlCenter!$B$31</f>
        <v>thousand BTU / 2024 dollar</v>
      </c>
      <c r="G167" t="s">
        <v>1061</v>
      </c>
    </row>
    <row r="168" spans="1:10" x14ac:dyDescent="0.75">
      <c r="A168" s="143" t="s">
        <v>657</v>
      </c>
      <c r="B168" s="143" t="s">
        <v>660</v>
      </c>
      <c r="C168" s="15">
        <v>1</v>
      </c>
      <c r="D168" t="s">
        <v>63</v>
      </c>
      <c r="E168" t="s">
        <v>64</v>
      </c>
      <c r="F168" t="str">
        <f>UnitControlCenter!$B$16</f>
        <v>terawatt-hours (TWh) / year</v>
      </c>
      <c r="G168" t="s">
        <v>560</v>
      </c>
    </row>
    <row r="169" spans="1:10" x14ac:dyDescent="0.75">
      <c r="A169" s="143" t="s">
        <v>657</v>
      </c>
      <c r="B169" s="143" t="s">
        <v>661</v>
      </c>
      <c r="C169" s="15">
        <v>1</v>
      </c>
      <c r="D169" t="s">
        <v>63</v>
      </c>
      <c r="E169" t="s">
        <v>64</v>
      </c>
      <c r="F169" t="str">
        <f>UnitControlCenter!$B$32</f>
        <v>millions of short tons / year</v>
      </c>
      <c r="G169" t="s">
        <v>559</v>
      </c>
    </row>
    <row r="170" spans="1:10" x14ac:dyDescent="0.75">
      <c r="A170" s="143" t="s">
        <v>657</v>
      </c>
      <c r="B170" s="143" t="s">
        <v>662</v>
      </c>
      <c r="C170" s="15">
        <v>1</v>
      </c>
      <c r="D170" t="s">
        <v>63</v>
      </c>
      <c r="E170" t="s">
        <v>64</v>
      </c>
      <c r="F170" t="str">
        <f>UnitControlCenter!$B$32</f>
        <v>millions of short tons / year</v>
      </c>
      <c r="G170" t="s">
        <v>558</v>
      </c>
    </row>
    <row r="171" spans="1:10" x14ac:dyDescent="0.75">
      <c r="A171" s="143" t="s">
        <v>657</v>
      </c>
      <c r="B171" s="143" t="s">
        <v>663</v>
      </c>
      <c r="C171" s="15">
        <v>1</v>
      </c>
      <c r="D171" t="s">
        <v>63</v>
      </c>
      <c r="E171" t="s">
        <v>64</v>
      </c>
      <c r="F171" t="str">
        <f>UnitControlCenter!$B$33</f>
        <v>trillion cubic feet / year</v>
      </c>
      <c r="G171" t="s">
        <v>557</v>
      </c>
    </row>
    <row r="172" spans="1:10" x14ac:dyDescent="0.75">
      <c r="A172" s="143" t="s">
        <v>657</v>
      </c>
      <c r="B172" s="143" t="s">
        <v>664</v>
      </c>
      <c r="C172" s="15">
        <v>1</v>
      </c>
      <c r="D172" t="s">
        <v>63</v>
      </c>
      <c r="E172" t="s">
        <v>64</v>
      </c>
      <c r="F172" t="str">
        <f>UnitControlCenter!$B$34</f>
        <v>million barrels of oil / year</v>
      </c>
      <c r="G172" t="s">
        <v>556</v>
      </c>
    </row>
    <row r="173" spans="1:10" x14ac:dyDescent="0.75">
      <c r="A173" s="143" t="s">
        <v>657</v>
      </c>
      <c r="B173" s="143" t="s">
        <v>665</v>
      </c>
      <c r="C173" s="15">
        <v>1</v>
      </c>
      <c r="D173" t="s">
        <v>63</v>
      </c>
      <c r="E173" t="s">
        <v>64</v>
      </c>
      <c r="F173" t="str">
        <f>UnitControlCenter!$B$34</f>
        <v>million barrels of oil / year</v>
      </c>
      <c r="G173" t="s">
        <v>607</v>
      </c>
    </row>
    <row r="174" spans="1:10" x14ac:dyDescent="0.75">
      <c r="A174" s="143" t="s">
        <v>657</v>
      </c>
      <c r="B174" s="143" t="s">
        <v>666</v>
      </c>
      <c r="C174" s="15">
        <v>1</v>
      </c>
      <c r="D174" t="s">
        <v>63</v>
      </c>
      <c r="E174" t="s">
        <v>64</v>
      </c>
      <c r="F174" t="str">
        <f>UnitControlCenter!$B$32</f>
        <v>millions of short tons / year</v>
      </c>
      <c r="G174" t="s">
        <v>608</v>
      </c>
    </row>
    <row r="175" spans="1:10" x14ac:dyDescent="0.75">
      <c r="A175" s="143" t="s">
        <v>657</v>
      </c>
      <c r="B175" s="143" t="s">
        <v>871</v>
      </c>
      <c r="C175" s="15">
        <v>1</v>
      </c>
      <c r="D175" t="s">
        <v>63</v>
      </c>
      <c r="E175" t="s">
        <v>64</v>
      </c>
      <c r="F175" t="str">
        <f>UnitControlCenter!$B$35</f>
        <v>million gallons / year</v>
      </c>
      <c r="G175" t="s">
        <v>875</v>
      </c>
    </row>
    <row r="176" spans="1:10" x14ac:dyDescent="0.75">
      <c r="A176" s="143" t="s">
        <v>657</v>
      </c>
      <c r="B176" s="143" t="s">
        <v>872</v>
      </c>
      <c r="C176" s="15">
        <v>1</v>
      </c>
      <c r="D176" t="s">
        <v>63</v>
      </c>
      <c r="E176" t="s">
        <v>64</v>
      </c>
      <c r="F176" t="str">
        <f>UnitControlCenter!$B$32</f>
        <v>millions of short tons / year</v>
      </c>
      <c r="G176" t="s">
        <v>876</v>
      </c>
    </row>
    <row r="177" spans="1:10" ht="15.5" thickBot="1" x14ac:dyDescent="0.9">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75">
      <c r="A178" s="143" t="s">
        <v>1537</v>
      </c>
      <c r="B178" s="143" t="s">
        <v>1564</v>
      </c>
      <c r="C178" s="15">
        <v>1</v>
      </c>
      <c r="D178" t="s">
        <v>65</v>
      </c>
      <c r="E178" t="s">
        <v>66</v>
      </c>
      <c r="F178" t="str">
        <f>UnitControlCenter!$B$36</f>
        <v>trillion BTU / year</v>
      </c>
      <c r="G178" t="s">
        <v>882</v>
      </c>
      <c r="H178" t="s">
        <v>883</v>
      </c>
      <c r="I178" t="s">
        <v>884</v>
      </c>
    </row>
    <row r="179" spans="1:10" x14ac:dyDescent="0.75">
      <c r="A179" s="143" t="s">
        <v>1537</v>
      </c>
      <c r="B179" s="143" t="s">
        <v>1565</v>
      </c>
      <c r="C179" s="15">
        <v>1</v>
      </c>
      <c r="D179" t="s">
        <v>65</v>
      </c>
      <c r="E179" t="s">
        <v>66</v>
      </c>
      <c r="F179" t="str">
        <f>UnitControlCenter!$B$36</f>
        <v>trillion BTU / year</v>
      </c>
      <c r="G179" t="s">
        <v>885</v>
      </c>
      <c r="H179" t="s">
        <v>883</v>
      </c>
      <c r="I179" t="s">
        <v>884</v>
      </c>
    </row>
    <row r="180" spans="1:10" x14ac:dyDescent="0.75">
      <c r="A180" s="143" t="s">
        <v>1537</v>
      </c>
      <c r="B180" s="143" t="s">
        <v>1566</v>
      </c>
      <c r="C180" s="15">
        <v>1</v>
      </c>
      <c r="D180" t="s">
        <v>65</v>
      </c>
      <c r="E180" t="s">
        <v>66</v>
      </c>
      <c r="F180" t="str">
        <f>UnitControlCenter!$B$9</f>
        <v>billion 2024 dollars / year</v>
      </c>
      <c r="G180" t="s">
        <v>886</v>
      </c>
      <c r="H180" t="s">
        <v>883</v>
      </c>
      <c r="I180" t="s">
        <v>884</v>
      </c>
    </row>
    <row r="181" spans="1:10" x14ac:dyDescent="0.75">
      <c r="A181" s="143" t="s">
        <v>1537</v>
      </c>
      <c r="B181" s="143" t="s">
        <v>1567</v>
      </c>
      <c r="C181" s="15">
        <v>1</v>
      </c>
      <c r="D181" t="s">
        <v>65</v>
      </c>
      <c r="E181" t="s">
        <v>66</v>
      </c>
      <c r="F181" t="str">
        <f>UnitControlCenter!$B$9</f>
        <v>billion 2024 dollars / year</v>
      </c>
      <c r="G181" t="s">
        <v>887</v>
      </c>
      <c r="H181" t="s">
        <v>883</v>
      </c>
      <c r="I181" t="s">
        <v>884</v>
      </c>
    </row>
    <row r="182" spans="1:10" x14ac:dyDescent="0.75">
      <c r="A182" s="143" t="s">
        <v>1537</v>
      </c>
      <c r="B182" s="143" t="s">
        <v>1568</v>
      </c>
      <c r="C182" s="15">
        <v>1</v>
      </c>
      <c r="D182" t="s">
        <v>65</v>
      </c>
      <c r="E182" t="s">
        <v>66</v>
      </c>
      <c r="F182" t="str">
        <f>UnitControlCenter!B3</f>
        <v>million metric tons / year</v>
      </c>
      <c r="G182" t="s">
        <v>1129</v>
      </c>
      <c r="H182" t="s">
        <v>1127</v>
      </c>
      <c r="I182" t="s">
        <v>1128</v>
      </c>
    </row>
    <row r="183" spans="1:10" x14ac:dyDescent="0.75">
      <c r="A183" s="143" t="s">
        <v>1537</v>
      </c>
      <c r="B183" s="143" t="s">
        <v>1569</v>
      </c>
      <c r="C183" s="15">
        <v>1</v>
      </c>
      <c r="D183" t="s">
        <v>65</v>
      </c>
      <c r="E183" t="s">
        <v>66</v>
      </c>
      <c r="F183" t="str">
        <f>UnitControlCenter!B3</f>
        <v>million metric tons / year</v>
      </c>
      <c r="G183" t="s">
        <v>1130</v>
      </c>
      <c r="H183" t="s">
        <v>1127</v>
      </c>
      <c r="I183" t="s">
        <v>1128</v>
      </c>
    </row>
    <row r="184" spans="1:10" x14ac:dyDescent="0.75">
      <c r="A184" s="143" t="s">
        <v>1537</v>
      </c>
      <c r="B184" s="143" t="s">
        <v>1570</v>
      </c>
      <c r="C184" s="15">
        <v>1</v>
      </c>
      <c r="D184" t="s">
        <v>65</v>
      </c>
      <c r="E184" t="s">
        <v>66</v>
      </c>
      <c r="F184" t="str">
        <f>UnitControlCenter!$B$36</f>
        <v>trillion BTU / year</v>
      </c>
      <c r="G184" t="s">
        <v>964</v>
      </c>
      <c r="H184" t="s">
        <v>959</v>
      </c>
      <c r="I184" t="s">
        <v>960</v>
      </c>
    </row>
    <row r="185" spans="1:10" x14ac:dyDescent="0.75">
      <c r="A185" s="143" t="s">
        <v>1537</v>
      </c>
      <c r="B185" s="143" t="s">
        <v>1571</v>
      </c>
      <c r="C185" s="15">
        <v>1</v>
      </c>
      <c r="D185" t="s">
        <v>65</v>
      </c>
      <c r="E185" t="s">
        <v>66</v>
      </c>
      <c r="F185" t="str">
        <f>UnitControlCenter!$B$36</f>
        <v>trillion BTU / year</v>
      </c>
      <c r="G185" t="s">
        <v>965</v>
      </c>
      <c r="H185" t="s">
        <v>959</v>
      </c>
      <c r="I185" t="s">
        <v>961</v>
      </c>
    </row>
    <row r="186" spans="1:10" x14ac:dyDescent="0.75">
      <c r="A186" s="143" t="s">
        <v>1537</v>
      </c>
      <c r="B186" s="143" t="s">
        <v>1572</v>
      </c>
      <c r="C186" s="15">
        <v>1</v>
      </c>
      <c r="D186" t="s">
        <v>65</v>
      </c>
      <c r="E186" t="s">
        <v>66</v>
      </c>
      <c r="F186" t="str">
        <f>UnitControlCenter!$B$9</f>
        <v>billion 2024 dollars / year</v>
      </c>
      <c r="G186" t="s">
        <v>966</v>
      </c>
      <c r="H186" t="s">
        <v>959</v>
      </c>
      <c r="I186" t="s">
        <v>962</v>
      </c>
    </row>
    <row r="187" spans="1:10" x14ac:dyDescent="0.75">
      <c r="A187" s="143" t="s">
        <v>1537</v>
      </c>
      <c r="B187" s="143" t="s">
        <v>1573</v>
      </c>
      <c r="C187" s="15">
        <v>1</v>
      </c>
      <c r="D187" t="s">
        <v>65</v>
      </c>
      <c r="E187" t="s">
        <v>66</v>
      </c>
      <c r="F187" t="str">
        <f>UnitControlCenter!$B$9</f>
        <v>billion 2024 dollars / year</v>
      </c>
      <c r="G187" t="s">
        <v>967</v>
      </c>
      <c r="H187" t="s">
        <v>959</v>
      </c>
      <c r="I187" t="s">
        <v>963</v>
      </c>
    </row>
    <row r="188" spans="1:10" x14ac:dyDescent="0.75">
      <c r="A188" s="143" t="s">
        <v>1537</v>
      </c>
      <c r="B188" s="143" t="s">
        <v>1574</v>
      </c>
      <c r="C188" s="15">
        <v>1</v>
      </c>
      <c r="D188" t="s">
        <v>65</v>
      </c>
      <c r="E188" t="s">
        <v>66</v>
      </c>
      <c r="F188" t="str">
        <f>UnitControlCenter!$B$30</f>
        <v>quads / year</v>
      </c>
      <c r="G188" t="s">
        <v>992</v>
      </c>
      <c r="H188" t="s">
        <v>994</v>
      </c>
      <c r="I188" t="s">
        <v>995</v>
      </c>
    </row>
    <row r="189" spans="1:10" x14ac:dyDescent="0.75">
      <c r="A189" s="143" t="s">
        <v>1537</v>
      </c>
      <c r="B189" s="143" t="s">
        <v>1575</v>
      </c>
      <c r="C189" s="15">
        <v>1</v>
      </c>
      <c r="D189" t="s">
        <v>65</v>
      </c>
      <c r="E189" t="s">
        <v>66</v>
      </c>
      <c r="F189" t="str">
        <f>UnitControlCenter!$B$30</f>
        <v>quads / year</v>
      </c>
      <c r="G189" t="s">
        <v>993</v>
      </c>
      <c r="H189" t="s">
        <v>994</v>
      </c>
      <c r="I189" t="s">
        <v>995</v>
      </c>
    </row>
    <row r="190" spans="1:10" ht="101.45" customHeight="1" x14ac:dyDescent="0.75">
      <c r="A190" s="143" t="s">
        <v>1537</v>
      </c>
      <c r="B190" s="143" t="s">
        <v>1839</v>
      </c>
      <c r="C190" s="15">
        <v>1</v>
      </c>
      <c r="D190" t="s">
        <v>65</v>
      </c>
      <c r="E190" t="s">
        <v>66</v>
      </c>
      <c r="F190" t="s">
        <v>350</v>
      </c>
      <c r="G190" t="s">
        <v>1923</v>
      </c>
      <c r="H190" t="s">
        <v>1924</v>
      </c>
      <c r="I190" t="s">
        <v>1937</v>
      </c>
    </row>
    <row r="191" spans="1:10" x14ac:dyDescent="0.75">
      <c r="A191" s="143" t="s">
        <v>1537</v>
      </c>
      <c r="B191" s="143" t="s">
        <v>1583</v>
      </c>
      <c r="C191" s="15">
        <v>1</v>
      </c>
      <c r="D191" t="s">
        <v>65</v>
      </c>
      <c r="E191" t="s">
        <v>66</v>
      </c>
      <c r="F191" t="str">
        <f>UnitControlCenter!$B$10</f>
        <v>billion 2024 dollars</v>
      </c>
      <c r="G191" t="s">
        <v>1540</v>
      </c>
      <c r="H191" t="s">
        <v>1539</v>
      </c>
      <c r="I191" s="12" t="s">
        <v>1538</v>
      </c>
      <c r="J191" s="12"/>
    </row>
    <row r="192" spans="1:10" x14ac:dyDescent="0.75">
      <c r="A192" s="143" t="s">
        <v>1537</v>
      </c>
      <c r="B192" s="143" t="s">
        <v>1576</v>
      </c>
      <c r="C192" s="15">
        <v>1</v>
      </c>
      <c r="D192" t="s">
        <v>65</v>
      </c>
      <c r="E192" t="s">
        <v>66</v>
      </c>
      <c r="F192" t="str">
        <f>UnitControlCenter!$B$10</f>
        <v>billion 2024 dollars</v>
      </c>
      <c r="G192" t="s">
        <v>1548</v>
      </c>
      <c r="H192" t="s">
        <v>1539</v>
      </c>
      <c r="I192" s="12" t="s">
        <v>1541</v>
      </c>
      <c r="J192" s="12"/>
    </row>
    <row r="193" spans="1:10" x14ac:dyDescent="0.75">
      <c r="A193" s="143" t="s">
        <v>1537</v>
      </c>
      <c r="B193" s="143" t="s">
        <v>1577</v>
      </c>
      <c r="C193" s="15">
        <v>1</v>
      </c>
      <c r="D193" t="s">
        <v>65</v>
      </c>
      <c r="E193" t="s">
        <v>66</v>
      </c>
      <c r="F193" t="str">
        <f>UnitControlCenter!$B$10</f>
        <v>billion 2024 dollars</v>
      </c>
      <c r="G193" t="s">
        <v>1549</v>
      </c>
      <c r="H193" t="s">
        <v>1539</v>
      </c>
      <c r="I193" s="12" t="s">
        <v>1542</v>
      </c>
      <c r="J193" s="12"/>
    </row>
    <row r="194" spans="1:10" x14ac:dyDescent="0.75">
      <c r="A194" s="143" t="s">
        <v>1537</v>
      </c>
      <c r="B194" s="143" t="s">
        <v>1578</v>
      </c>
      <c r="C194" s="15">
        <v>1</v>
      </c>
      <c r="D194" t="s">
        <v>65</v>
      </c>
      <c r="E194" t="s">
        <v>66</v>
      </c>
      <c r="F194" t="str">
        <f>UnitControlCenter!$B$10</f>
        <v>billion 2024 dollars</v>
      </c>
      <c r="G194" t="s">
        <v>1550</v>
      </c>
      <c r="H194" t="s">
        <v>1539</v>
      </c>
      <c r="I194" s="12" t="s">
        <v>1543</v>
      </c>
      <c r="J194" s="12"/>
    </row>
    <row r="195" spans="1:10" x14ac:dyDescent="0.75">
      <c r="A195" s="143" t="s">
        <v>1537</v>
      </c>
      <c r="B195" s="143" t="s">
        <v>1579</v>
      </c>
      <c r="C195" s="15">
        <v>1</v>
      </c>
      <c r="D195" t="s">
        <v>65</v>
      </c>
      <c r="E195" t="s">
        <v>66</v>
      </c>
      <c r="F195" t="str">
        <f>UnitControlCenter!$B$10</f>
        <v>billion 2024 dollars</v>
      </c>
      <c r="G195" t="s">
        <v>1553</v>
      </c>
      <c r="H195" t="s">
        <v>1539</v>
      </c>
      <c r="I195" s="12" t="s">
        <v>1544</v>
      </c>
      <c r="J195" s="12"/>
    </row>
    <row r="196" spans="1:10" x14ac:dyDescent="0.75">
      <c r="A196" s="143" t="s">
        <v>1537</v>
      </c>
      <c r="B196" s="143" t="s">
        <v>1580</v>
      </c>
      <c r="C196" s="15">
        <v>1</v>
      </c>
      <c r="D196" t="s">
        <v>65</v>
      </c>
      <c r="E196" t="s">
        <v>66</v>
      </c>
      <c r="F196" t="str">
        <f>UnitControlCenter!$B$10</f>
        <v>billion 2024 dollars</v>
      </c>
      <c r="G196" t="s">
        <v>1554</v>
      </c>
      <c r="H196" t="s">
        <v>1539</v>
      </c>
      <c r="I196" s="12" t="s">
        <v>1545</v>
      </c>
      <c r="J196" s="12"/>
    </row>
    <row r="197" spans="1:10" x14ac:dyDescent="0.75">
      <c r="A197" s="143" t="s">
        <v>1537</v>
      </c>
      <c r="B197" s="143" t="s">
        <v>1581</v>
      </c>
      <c r="C197" s="15">
        <v>1</v>
      </c>
      <c r="D197" t="s">
        <v>65</v>
      </c>
      <c r="E197" t="s">
        <v>66</v>
      </c>
      <c r="F197" t="str">
        <f>UnitControlCenter!$B$10</f>
        <v>billion 2024 dollars</v>
      </c>
      <c r="G197" t="s">
        <v>1551</v>
      </c>
      <c r="H197" t="s">
        <v>1539</v>
      </c>
      <c r="I197" s="12" t="s">
        <v>1546</v>
      </c>
      <c r="J197" s="12"/>
    </row>
    <row r="198" spans="1:10" ht="15.5" thickBot="1" x14ac:dyDescent="0.9">
      <c r="A198" s="144" t="s">
        <v>1537</v>
      </c>
      <c r="B198" s="144" t="s">
        <v>1582</v>
      </c>
      <c r="C198" s="145">
        <v>1</v>
      </c>
      <c r="D198" s="146" t="s">
        <v>65</v>
      </c>
      <c r="E198" s="146" t="s">
        <v>66</v>
      </c>
      <c r="F198" s="146" t="str">
        <f>UnitControlCenter!$B$10</f>
        <v>billion 2024 dollars</v>
      </c>
      <c r="G198" s="146" t="s">
        <v>1552</v>
      </c>
      <c r="H198" s="146" t="s">
        <v>1539</v>
      </c>
      <c r="I198" s="152" t="s">
        <v>1547</v>
      </c>
      <c r="J198" s="152"/>
    </row>
    <row r="199" spans="1:10" x14ac:dyDescent="0.75">
      <c r="A199" s="143" t="s">
        <v>591</v>
      </c>
      <c r="B199" s="143" t="s">
        <v>93</v>
      </c>
      <c r="C199" s="15">
        <v>1</v>
      </c>
      <c r="D199" t="s">
        <v>65</v>
      </c>
      <c r="E199" t="s">
        <v>597</v>
      </c>
      <c r="F199" t="str">
        <f>UnitControlCenter!$B$22</f>
        <v>2024 dollars / megawatt-hour (MWh)</v>
      </c>
      <c r="G199" t="s">
        <v>1493</v>
      </c>
      <c r="H199" t="s">
        <v>1492</v>
      </c>
      <c r="I199" t="s">
        <v>1816</v>
      </c>
    </row>
    <row r="200" spans="1:10" x14ac:dyDescent="0.75">
      <c r="A200" s="143" t="s">
        <v>591</v>
      </c>
      <c r="B200" s="143" t="s">
        <v>444</v>
      </c>
      <c r="C200" s="15">
        <v>1</v>
      </c>
      <c r="D200" t="s">
        <v>65</v>
      </c>
      <c r="E200" t="s">
        <v>597</v>
      </c>
      <c r="F200" t="str">
        <f>UnitControlCenter!$B$37</f>
        <v>2024 dollars / short ton</v>
      </c>
      <c r="G200" t="s">
        <v>895</v>
      </c>
      <c r="H200" t="s">
        <v>896</v>
      </c>
      <c r="I200" t="s">
        <v>897</v>
      </c>
    </row>
    <row r="201" spans="1:10" x14ac:dyDescent="0.75">
      <c r="A201" s="143" t="s">
        <v>591</v>
      </c>
      <c r="B201" s="143" t="s">
        <v>441</v>
      </c>
      <c r="C201" s="15">
        <v>1</v>
      </c>
      <c r="D201" t="s">
        <v>65</v>
      </c>
      <c r="E201" t="s">
        <v>597</v>
      </c>
      <c r="F201" t="str">
        <f>UnitControlCenter!$B$37</f>
        <v>2024 dollars / short ton</v>
      </c>
      <c r="G201" t="s">
        <v>610</v>
      </c>
      <c r="H201" t="s">
        <v>339</v>
      </c>
      <c r="I201" t="s">
        <v>782</v>
      </c>
    </row>
    <row r="202" spans="1:10" x14ac:dyDescent="0.75">
      <c r="A202" s="143" t="s">
        <v>591</v>
      </c>
      <c r="B202" s="143" t="s">
        <v>87</v>
      </c>
      <c r="C202" s="15">
        <v>1</v>
      </c>
      <c r="D202" t="s">
        <v>65</v>
      </c>
      <c r="E202" t="s">
        <v>597</v>
      </c>
      <c r="F202" t="str">
        <f>UnitControlCenter!$B$38</f>
        <v>2024 dollars / thousand cubic feet</v>
      </c>
      <c r="G202" t="s">
        <v>1495</v>
      </c>
      <c r="H202" t="s">
        <v>1494</v>
      </c>
      <c r="I202" t="s">
        <v>1817</v>
      </c>
    </row>
    <row r="203" spans="1:10" x14ac:dyDescent="0.75">
      <c r="A203" s="143" t="s">
        <v>591</v>
      </c>
      <c r="B203" s="143" t="s">
        <v>95</v>
      </c>
      <c r="C203" s="15">
        <v>1</v>
      </c>
      <c r="D203" t="s">
        <v>65</v>
      </c>
      <c r="E203" t="s">
        <v>597</v>
      </c>
      <c r="F203" t="str">
        <f>UnitControlCenter!$B$39</f>
        <v>2024 dollars / gallon</v>
      </c>
      <c r="G203" t="s">
        <v>612</v>
      </c>
      <c r="H203" t="s">
        <v>334</v>
      </c>
      <c r="I203" s="15">
        <v>969696</v>
      </c>
      <c r="J203" s="15"/>
    </row>
    <row r="204" spans="1:10" x14ac:dyDescent="0.75">
      <c r="A204" s="143" t="s">
        <v>591</v>
      </c>
      <c r="B204" s="143" t="s">
        <v>96</v>
      </c>
      <c r="C204" s="15">
        <v>1</v>
      </c>
      <c r="D204" t="s">
        <v>65</v>
      </c>
      <c r="E204" t="s">
        <v>597</v>
      </c>
      <c r="F204" t="str">
        <f>UnitControlCenter!$B$39</f>
        <v>2024 dollars / gallon</v>
      </c>
      <c r="G204" t="s">
        <v>890</v>
      </c>
      <c r="H204" t="s">
        <v>888</v>
      </c>
      <c r="I204" t="s">
        <v>889</v>
      </c>
    </row>
    <row r="205" spans="1:10" x14ac:dyDescent="0.75">
      <c r="A205" s="143" t="s">
        <v>591</v>
      </c>
      <c r="B205" s="143" t="s">
        <v>92</v>
      </c>
      <c r="C205" s="15">
        <v>1</v>
      </c>
      <c r="D205" t="s">
        <v>65</v>
      </c>
      <c r="E205" t="s">
        <v>597</v>
      </c>
      <c r="F205" t="str">
        <f>UnitControlCenter!$B$37</f>
        <v>2024 dollars / short ton</v>
      </c>
      <c r="G205" t="s">
        <v>891</v>
      </c>
      <c r="H205" t="s">
        <v>892</v>
      </c>
      <c r="I205" t="s">
        <v>893</v>
      </c>
    </row>
    <row r="206" spans="1:10" x14ac:dyDescent="0.75">
      <c r="A206" s="143" t="s">
        <v>591</v>
      </c>
      <c r="B206" s="143" t="s">
        <v>832</v>
      </c>
      <c r="C206" s="15">
        <v>1</v>
      </c>
      <c r="D206" t="s">
        <v>65</v>
      </c>
      <c r="E206" t="s">
        <v>597</v>
      </c>
      <c r="F206" t="str">
        <f>UnitControlCenter!$B$40</f>
        <v>2024 dollars / barrel of oil</v>
      </c>
      <c r="G206" t="s">
        <v>956</v>
      </c>
      <c r="H206" t="s">
        <v>957</v>
      </c>
      <c r="I206" t="s">
        <v>958</v>
      </c>
    </row>
    <row r="207" spans="1:10" x14ac:dyDescent="0.75">
      <c r="A207" s="143" t="s">
        <v>591</v>
      </c>
      <c r="B207" s="143" t="s">
        <v>894</v>
      </c>
      <c r="C207" s="15">
        <v>1</v>
      </c>
      <c r="D207" t="s">
        <v>65</v>
      </c>
      <c r="E207" t="s">
        <v>597</v>
      </c>
      <c r="F207" t="str">
        <f>UnitControlCenter!$B$39</f>
        <v>2024 dollars / gallon</v>
      </c>
      <c r="G207" t="s">
        <v>898</v>
      </c>
      <c r="H207" t="s">
        <v>609</v>
      </c>
      <c r="I207" t="s">
        <v>828</v>
      </c>
    </row>
    <row r="208" spans="1:10" ht="15.5" thickBot="1" x14ac:dyDescent="0.9">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75">
      <c r="A209" s="143" t="s">
        <v>592</v>
      </c>
      <c r="B209" s="143" t="s">
        <v>1648</v>
      </c>
      <c r="C209" s="15">
        <v>1</v>
      </c>
      <c r="D209" t="s">
        <v>63</v>
      </c>
      <c r="E209" t="s">
        <v>64</v>
      </c>
      <c r="F209" t="str">
        <f>UnitControlCenter!$B$42</f>
        <v>2024 dollars / kilowatt-hour (kWh)</v>
      </c>
      <c r="G209" t="s">
        <v>613</v>
      </c>
    </row>
    <row r="210" spans="1:10" x14ac:dyDescent="0.7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75">
      <c r="A211" s="143" t="s">
        <v>592</v>
      </c>
      <c r="B211" s="143" t="s">
        <v>594</v>
      </c>
      <c r="C211" s="15">
        <v>1</v>
      </c>
      <c r="D211" t="s">
        <v>63</v>
      </c>
      <c r="E211" t="s">
        <v>64</v>
      </c>
      <c r="F211" t="str">
        <f>UnitControlCenter!$B$45</f>
        <v>million 2024 dollars / megawatt (MW)</v>
      </c>
      <c r="G211" t="s">
        <v>614</v>
      </c>
    </row>
    <row r="212" spans="1:10" x14ac:dyDescent="0.75">
      <c r="A212" s="143" t="s">
        <v>592</v>
      </c>
      <c r="B212" s="143" t="s">
        <v>595</v>
      </c>
      <c r="C212" s="15">
        <v>1</v>
      </c>
      <c r="D212" t="s">
        <v>63</v>
      </c>
      <c r="E212" t="s">
        <v>64</v>
      </c>
      <c r="F212" t="str">
        <f>UnitControlCenter!$B$45</f>
        <v>million 2024 dollars / megawatt (MW)</v>
      </c>
      <c r="G212" t="s">
        <v>615</v>
      </c>
    </row>
    <row r="213" spans="1:10" x14ac:dyDescent="0.75">
      <c r="A213" s="143" t="s">
        <v>592</v>
      </c>
      <c r="B213" s="143" t="s">
        <v>596</v>
      </c>
      <c r="C213" s="15">
        <v>1</v>
      </c>
      <c r="D213" t="s">
        <v>63</v>
      </c>
      <c r="E213" t="s">
        <v>64</v>
      </c>
      <c r="F213" t="str">
        <f>UnitControlCenter!$B$45</f>
        <v>million 2024 dollars / megawatt (MW)</v>
      </c>
      <c r="G213" t="s">
        <v>616</v>
      </c>
    </row>
    <row r="214" spans="1:10" ht="15.5" thickBot="1" x14ac:dyDescent="0.9">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6328125" defaultRowHeight="14.75" x14ac:dyDescent="0.75"/>
  <cols>
    <col min="1" max="1" width="13.40625" customWidth="1"/>
    <col min="2" max="2" width="8.86328125" style="15"/>
    <col min="4" max="4" width="46" customWidth="1"/>
  </cols>
  <sheetData>
    <row r="1" spans="1:5" x14ac:dyDescent="0.75">
      <c r="A1" s="37" t="s">
        <v>777</v>
      </c>
      <c r="B1" s="43"/>
      <c r="C1" s="38"/>
      <c r="D1" s="38"/>
    </row>
    <row r="2" spans="1:5" x14ac:dyDescent="0.75">
      <c r="A2" s="4" t="s">
        <v>741</v>
      </c>
      <c r="B2" s="44" t="s">
        <v>742</v>
      </c>
      <c r="C2" s="4" t="s">
        <v>743</v>
      </c>
      <c r="D2" s="4" t="s">
        <v>744</v>
      </c>
    </row>
    <row r="3" spans="1:5" x14ac:dyDescent="0.75">
      <c r="A3" s="89" t="s">
        <v>1757</v>
      </c>
      <c r="B3" s="92" t="s">
        <v>1759</v>
      </c>
      <c r="C3" s="90"/>
      <c r="D3" s="91" t="s">
        <v>1758</v>
      </c>
    </row>
    <row r="4" spans="1:5" x14ac:dyDescent="0.75">
      <c r="A4" t="s">
        <v>791</v>
      </c>
      <c r="B4" s="15" t="s">
        <v>785</v>
      </c>
      <c r="C4" s="62"/>
      <c r="D4" s="93" t="s">
        <v>1761</v>
      </c>
      <c r="E4" t="s">
        <v>1764</v>
      </c>
    </row>
    <row r="5" spans="1:5" x14ac:dyDescent="0.75">
      <c r="A5" t="s">
        <v>1768</v>
      </c>
      <c r="B5" s="45" t="s">
        <v>1769</v>
      </c>
      <c r="C5" s="94"/>
      <c r="D5" s="93" t="s">
        <v>1763</v>
      </c>
      <c r="E5" t="s">
        <v>1767</v>
      </c>
    </row>
    <row r="6" spans="1:5" x14ac:dyDescent="0.75">
      <c r="A6" t="s">
        <v>1914</v>
      </c>
      <c r="B6" s="45" t="s">
        <v>1913</v>
      </c>
      <c r="C6" s="112"/>
      <c r="D6" s="109" t="s">
        <v>1907</v>
      </c>
    </row>
    <row r="7" spans="1:5" x14ac:dyDescent="0.75">
      <c r="A7" t="s">
        <v>1911</v>
      </c>
      <c r="B7" s="45" t="s">
        <v>1910</v>
      </c>
      <c r="C7" s="110"/>
      <c r="D7" s="109" t="s">
        <v>1908</v>
      </c>
    </row>
    <row r="8" spans="1:5" x14ac:dyDescent="0.75">
      <c r="A8" t="s">
        <v>1912</v>
      </c>
      <c r="B8" s="15">
        <v>6699</v>
      </c>
      <c r="C8" s="111"/>
      <c r="D8" s="109" t="s">
        <v>1909</v>
      </c>
    </row>
    <row r="9" spans="1:5" x14ac:dyDescent="0.75">
      <c r="A9" t="s">
        <v>1914</v>
      </c>
      <c r="B9" s="45" t="s">
        <v>1770</v>
      </c>
      <c r="C9" s="73"/>
      <c r="D9" t="s">
        <v>1774</v>
      </c>
    </row>
    <row r="10" spans="1:5" x14ac:dyDescent="0.75">
      <c r="A10" t="s">
        <v>1775</v>
      </c>
      <c r="B10" s="45" t="s">
        <v>1776</v>
      </c>
      <c r="C10" s="96"/>
      <c r="D10" s="95" t="s">
        <v>1747</v>
      </c>
    </row>
    <row r="11" spans="1:5" x14ac:dyDescent="0.75">
      <c r="A11" t="s">
        <v>751</v>
      </c>
      <c r="B11" s="15" t="s">
        <v>762</v>
      </c>
      <c r="C11" s="50"/>
      <c r="D11" t="s">
        <v>434</v>
      </c>
    </row>
    <row r="12" spans="1:5" x14ac:dyDescent="0.75">
      <c r="A12" t="s">
        <v>1732</v>
      </c>
      <c r="B12" s="15" t="s">
        <v>1731</v>
      </c>
      <c r="C12" s="83"/>
      <c r="D12" t="s">
        <v>1664</v>
      </c>
    </row>
    <row r="13" spans="1:5" x14ac:dyDescent="0.75">
      <c r="A13" t="s">
        <v>759</v>
      </c>
      <c r="B13" s="45" t="s">
        <v>760</v>
      </c>
      <c r="C13" s="49"/>
      <c r="D13" t="s">
        <v>92</v>
      </c>
    </row>
    <row r="14" spans="1:5" x14ac:dyDescent="0.75">
      <c r="A14" t="s">
        <v>787</v>
      </c>
      <c r="B14" s="15" t="s">
        <v>781</v>
      </c>
      <c r="C14" s="59"/>
      <c r="D14" t="s">
        <v>91</v>
      </c>
    </row>
    <row r="15" spans="1:5" x14ac:dyDescent="0.75">
      <c r="A15" t="s">
        <v>766</v>
      </c>
      <c r="B15" s="15" t="s">
        <v>782</v>
      </c>
      <c r="C15" s="54"/>
      <c r="D15" t="s">
        <v>778</v>
      </c>
    </row>
    <row r="16" spans="1:5" x14ac:dyDescent="0.75">
      <c r="A16" t="s">
        <v>788</v>
      </c>
      <c r="B16" s="15" t="s">
        <v>611</v>
      </c>
      <c r="C16" s="58"/>
      <c r="D16" t="s">
        <v>779</v>
      </c>
    </row>
    <row r="17" spans="1:4" x14ac:dyDescent="0.75">
      <c r="A17" t="s">
        <v>786</v>
      </c>
      <c r="B17" s="15" t="s">
        <v>783</v>
      </c>
      <c r="C17" s="61"/>
      <c r="D17" t="s">
        <v>449</v>
      </c>
    </row>
    <row r="18" spans="1:4" x14ac:dyDescent="0.75">
      <c r="A18" t="s">
        <v>767</v>
      </c>
      <c r="B18" s="15" t="s">
        <v>763</v>
      </c>
      <c r="C18" s="53"/>
      <c r="D18" t="s">
        <v>452</v>
      </c>
    </row>
    <row r="19" spans="1:4" x14ac:dyDescent="0.75">
      <c r="A19" t="s">
        <v>740</v>
      </c>
      <c r="B19" s="46" t="s">
        <v>747</v>
      </c>
      <c r="C19" s="42"/>
      <c r="D19" t="s">
        <v>89</v>
      </c>
    </row>
    <row r="20" spans="1:4" x14ac:dyDescent="0.75">
      <c r="A20" t="s">
        <v>1291</v>
      </c>
      <c r="B20" t="s">
        <v>1771</v>
      </c>
      <c r="C20" s="74"/>
      <c r="D20" t="s">
        <v>1666</v>
      </c>
    </row>
    <row r="21" spans="1:4" x14ac:dyDescent="0.75">
      <c r="A21" t="s">
        <v>768</v>
      </c>
      <c r="B21" s="15" t="s">
        <v>764</v>
      </c>
      <c r="C21" s="55"/>
      <c r="D21" t="s">
        <v>1667</v>
      </c>
    </row>
    <row r="22" spans="1:4" x14ac:dyDescent="0.75">
      <c r="A22" t="s">
        <v>750</v>
      </c>
      <c r="B22" s="45" t="s">
        <v>755</v>
      </c>
      <c r="C22" s="51"/>
      <c r="D22" t="s">
        <v>780</v>
      </c>
    </row>
    <row r="23" spans="1:4" x14ac:dyDescent="0.75">
      <c r="A23" t="s">
        <v>790</v>
      </c>
      <c r="B23" s="15" t="s">
        <v>784</v>
      </c>
      <c r="C23" s="60"/>
      <c r="D23" t="s">
        <v>714</v>
      </c>
    </row>
    <row r="24" spans="1:4" x14ac:dyDescent="0.75">
      <c r="A24" t="s">
        <v>753</v>
      </c>
      <c r="B24" s="45" t="s">
        <v>754</v>
      </c>
      <c r="C24" s="41"/>
      <c r="D24" t="s">
        <v>865</v>
      </c>
    </row>
    <row r="25" spans="1:4" x14ac:dyDescent="0.75">
      <c r="A25" t="s">
        <v>833</v>
      </c>
      <c r="B25" s="45" t="s">
        <v>835</v>
      </c>
      <c r="C25" s="63"/>
      <c r="D25" t="s">
        <v>832</v>
      </c>
    </row>
    <row r="26" spans="1:4" x14ac:dyDescent="0.75">
      <c r="A26" t="s">
        <v>834</v>
      </c>
      <c r="B26" s="45">
        <v>740000</v>
      </c>
      <c r="C26" s="64"/>
      <c r="D26" t="s">
        <v>712</v>
      </c>
    </row>
    <row r="27" spans="1:4" x14ac:dyDescent="0.75">
      <c r="A27" t="s">
        <v>769</v>
      </c>
      <c r="B27" s="15" t="s">
        <v>765</v>
      </c>
      <c r="C27" s="56"/>
      <c r="D27" t="s">
        <v>309</v>
      </c>
    </row>
    <row r="28" spans="1:4" x14ac:dyDescent="0.75">
      <c r="A28" t="s">
        <v>1730</v>
      </c>
      <c r="B28" s="15" t="s">
        <v>1772</v>
      </c>
      <c r="C28" s="82"/>
      <c r="D28" t="s">
        <v>1663</v>
      </c>
    </row>
    <row r="29" spans="1:4" x14ac:dyDescent="0.75">
      <c r="A29" t="s">
        <v>752</v>
      </c>
      <c r="B29" s="45" t="s">
        <v>757</v>
      </c>
      <c r="C29" s="48"/>
      <c r="D29" t="s">
        <v>1598</v>
      </c>
    </row>
    <row r="30" spans="1:4" x14ac:dyDescent="0.75">
      <c r="A30" t="s">
        <v>1599</v>
      </c>
      <c r="B30" s="45" t="s">
        <v>1600</v>
      </c>
      <c r="C30" s="81"/>
      <c r="D30" t="s">
        <v>1597</v>
      </c>
    </row>
    <row r="31" spans="1:4" x14ac:dyDescent="0.75">
      <c r="A31" t="s">
        <v>1292</v>
      </c>
      <c r="B31" s="12" t="s">
        <v>1773</v>
      </c>
      <c r="C31" s="75"/>
      <c r="D31" t="s">
        <v>1665</v>
      </c>
    </row>
    <row r="32" spans="1:4" x14ac:dyDescent="0.75">
      <c r="A32" t="s">
        <v>776</v>
      </c>
      <c r="B32" s="15" t="s">
        <v>775</v>
      </c>
      <c r="C32" s="57"/>
      <c r="D32" t="s">
        <v>441</v>
      </c>
    </row>
    <row r="33" spans="1:5" x14ac:dyDescent="0.75">
      <c r="A33" t="s">
        <v>1293</v>
      </c>
      <c r="B33" s="72" t="s">
        <v>1286</v>
      </c>
      <c r="C33" s="71"/>
      <c r="D33" t="s">
        <v>1662</v>
      </c>
    </row>
    <row r="34" spans="1:5" x14ac:dyDescent="0.75">
      <c r="A34" t="s">
        <v>746</v>
      </c>
      <c r="B34" s="45" t="s">
        <v>756</v>
      </c>
      <c r="C34" s="47"/>
      <c r="D34" t="s">
        <v>444</v>
      </c>
    </row>
    <row r="35" spans="1:5" x14ac:dyDescent="0.75">
      <c r="A35" t="s">
        <v>1768</v>
      </c>
      <c r="B35" s="45" t="s">
        <v>1769</v>
      </c>
      <c r="C35" s="94"/>
      <c r="D35" t="s">
        <v>1762</v>
      </c>
      <c r="E35" t="s">
        <v>1766</v>
      </c>
    </row>
    <row r="36" spans="1:5" x14ac:dyDescent="0.75">
      <c r="A36" t="s">
        <v>791</v>
      </c>
      <c r="B36" s="15" t="s">
        <v>785</v>
      </c>
      <c r="C36" s="62"/>
      <c r="D36" s="93" t="s">
        <v>1760</v>
      </c>
      <c r="E36" t="s">
        <v>1765</v>
      </c>
    </row>
    <row r="38" spans="1:5" x14ac:dyDescent="0.75">
      <c r="A38" s="37" t="s">
        <v>761</v>
      </c>
      <c r="B38" s="43"/>
      <c r="C38" s="38"/>
      <c r="D38" s="38"/>
    </row>
    <row r="39" spans="1:5" s="4" customFormat="1" x14ac:dyDescent="0.75">
      <c r="A39" s="4" t="s">
        <v>741</v>
      </c>
      <c r="B39" s="44" t="s">
        <v>742</v>
      </c>
      <c r="C39" s="4" t="s">
        <v>743</v>
      </c>
      <c r="D39" s="4" t="s">
        <v>825</v>
      </c>
    </row>
    <row r="40" spans="1:5" x14ac:dyDescent="0.75">
      <c r="A40" t="s">
        <v>767</v>
      </c>
      <c r="B40" s="15" t="s">
        <v>763</v>
      </c>
      <c r="C40" s="53"/>
      <c r="D40" t="s">
        <v>827</v>
      </c>
    </row>
    <row r="41" spans="1:5" x14ac:dyDescent="0.75">
      <c r="A41" t="s">
        <v>740</v>
      </c>
      <c r="B41" s="46" t="s">
        <v>747</v>
      </c>
      <c r="C41" s="42"/>
      <c r="D41" t="s">
        <v>826</v>
      </c>
    </row>
    <row r="42" spans="1:5" x14ac:dyDescent="0.75">
      <c r="A42" t="s">
        <v>752</v>
      </c>
      <c r="B42" s="15" t="s">
        <v>757</v>
      </c>
      <c r="C42" s="48"/>
      <c r="D42" t="s">
        <v>4</v>
      </c>
    </row>
    <row r="43" spans="1:5" x14ac:dyDescent="0.75">
      <c r="A43" t="s">
        <v>766</v>
      </c>
      <c r="B43" s="15" t="s">
        <v>782</v>
      </c>
      <c r="C43" s="54"/>
      <c r="D43" t="s">
        <v>93</v>
      </c>
    </row>
    <row r="44" spans="1:5" x14ac:dyDescent="0.75">
      <c r="A44" t="s">
        <v>746</v>
      </c>
      <c r="B44" s="15">
        <v>969696</v>
      </c>
      <c r="C44" s="47"/>
      <c r="D44" t="s">
        <v>9</v>
      </c>
    </row>
    <row r="45" spans="1:5" x14ac:dyDescent="0.75">
      <c r="A45" t="s">
        <v>759</v>
      </c>
      <c r="B45" s="15" t="s">
        <v>760</v>
      </c>
      <c r="C45" s="49"/>
      <c r="D45" t="s">
        <v>671</v>
      </c>
    </row>
    <row r="46" spans="1:5" x14ac:dyDescent="0.75">
      <c r="A46" t="s">
        <v>768</v>
      </c>
      <c r="B46" s="15" t="s">
        <v>764</v>
      </c>
      <c r="C46" s="55"/>
      <c r="D46" t="s">
        <v>131</v>
      </c>
    </row>
    <row r="47" spans="1:5" x14ac:dyDescent="0.75">
      <c r="A47" t="s">
        <v>769</v>
      </c>
      <c r="B47" s="15" t="s">
        <v>765</v>
      </c>
      <c r="C47" s="56"/>
      <c r="D47" t="s">
        <v>680</v>
      </c>
    </row>
    <row r="48" spans="1:5" x14ac:dyDescent="0.75">
      <c r="A48" t="s">
        <v>751</v>
      </c>
      <c r="B48" s="15" t="s">
        <v>762</v>
      </c>
      <c r="C48" s="52"/>
      <c r="D48" t="s">
        <v>1915</v>
      </c>
    </row>
    <row r="49" spans="1:4" x14ac:dyDescent="0.75">
      <c r="A49" t="s">
        <v>787</v>
      </c>
      <c r="B49" s="15" t="s">
        <v>781</v>
      </c>
      <c r="C49" s="59"/>
      <c r="D49" t="s">
        <v>1916</v>
      </c>
    </row>
    <row r="50" spans="1:4" x14ac:dyDescent="0.75">
      <c r="A50" t="s">
        <v>766</v>
      </c>
      <c r="B50" s="15" t="s">
        <v>782</v>
      </c>
      <c r="C50" s="54"/>
      <c r="D50" t="s">
        <v>1917</v>
      </c>
    </row>
    <row r="51" spans="1:4" x14ac:dyDescent="0.75">
      <c r="A51" t="s">
        <v>833</v>
      </c>
      <c r="B51" s="45" t="s">
        <v>835</v>
      </c>
      <c r="C51" s="63"/>
      <c r="D51" t="s">
        <v>1033</v>
      </c>
    </row>
    <row r="53" spans="1:4" x14ac:dyDescent="0.75">
      <c r="A53" s="37" t="s">
        <v>770</v>
      </c>
      <c r="B53" s="43"/>
      <c r="C53" s="38"/>
      <c r="D53" s="38"/>
    </row>
    <row r="54" spans="1:4" x14ac:dyDescent="0.75">
      <c r="A54" s="4" t="s">
        <v>741</v>
      </c>
      <c r="B54" s="44" t="s">
        <v>742</v>
      </c>
      <c r="C54" s="4" t="s">
        <v>743</v>
      </c>
      <c r="D54" s="4" t="s">
        <v>744</v>
      </c>
    </row>
    <row r="55" spans="1:4" x14ac:dyDescent="0.75">
      <c r="A55" t="s">
        <v>752</v>
      </c>
      <c r="B55" s="45" t="s">
        <v>757</v>
      </c>
      <c r="C55" s="48"/>
      <c r="D55" t="s">
        <v>771</v>
      </c>
    </row>
    <row r="56" spans="1:4" x14ac:dyDescent="0.75">
      <c r="A56" t="s">
        <v>746</v>
      </c>
      <c r="B56" s="15">
        <v>969696</v>
      </c>
      <c r="C56" s="47"/>
      <c r="D56" t="s">
        <v>772</v>
      </c>
    </row>
    <row r="57" spans="1:4" x14ac:dyDescent="0.75">
      <c r="A57" t="s">
        <v>759</v>
      </c>
      <c r="B57" s="15" t="s">
        <v>760</v>
      </c>
      <c r="C57" s="49"/>
      <c r="D57" t="s">
        <v>773</v>
      </c>
    </row>
    <row r="58" spans="1:4" x14ac:dyDescent="0.75">
      <c r="A58" t="s">
        <v>833</v>
      </c>
      <c r="B58" s="45" t="s">
        <v>835</v>
      </c>
      <c r="C58" s="63"/>
      <c r="D58" t="s">
        <v>1034</v>
      </c>
    </row>
    <row r="60" spans="1:4" x14ac:dyDescent="0.75">
      <c r="A60" s="37" t="s">
        <v>774</v>
      </c>
      <c r="B60" s="43"/>
      <c r="C60" s="38"/>
      <c r="D60" s="38"/>
    </row>
    <row r="61" spans="1:4" x14ac:dyDescent="0.75">
      <c r="A61" s="4" t="s">
        <v>741</v>
      </c>
      <c r="B61" s="44" t="s">
        <v>742</v>
      </c>
      <c r="C61" s="4" t="s">
        <v>743</v>
      </c>
      <c r="D61" s="4" t="s">
        <v>744</v>
      </c>
    </row>
    <row r="62" spans="1:4" x14ac:dyDescent="0.75">
      <c r="A62" t="s">
        <v>759</v>
      </c>
      <c r="B62" s="15" t="s">
        <v>760</v>
      </c>
      <c r="C62" s="49"/>
      <c r="D62" t="s">
        <v>488</v>
      </c>
    </row>
    <row r="63" spans="1:4" x14ac:dyDescent="0.75">
      <c r="A63" t="s">
        <v>753</v>
      </c>
      <c r="B63" s="45" t="s">
        <v>754</v>
      </c>
      <c r="C63" s="41"/>
      <c r="D63" t="s">
        <v>478</v>
      </c>
    </row>
    <row r="64" spans="1:4" x14ac:dyDescent="0.75">
      <c r="A64" t="s">
        <v>752</v>
      </c>
      <c r="B64" s="45" t="s">
        <v>757</v>
      </c>
      <c r="C64" s="48"/>
      <c r="D64" t="s">
        <v>487</v>
      </c>
    </row>
    <row r="65" spans="1:4" x14ac:dyDescent="0.75">
      <c r="A65" t="s">
        <v>746</v>
      </c>
      <c r="B65" s="45" t="s">
        <v>756</v>
      </c>
      <c r="C65" s="47"/>
      <c r="D65" t="s">
        <v>479</v>
      </c>
    </row>
    <row r="66" spans="1:4" x14ac:dyDescent="0.75">
      <c r="B66" s="45"/>
    </row>
    <row r="67" spans="1:4" x14ac:dyDescent="0.75">
      <c r="A67" s="37" t="s">
        <v>911</v>
      </c>
      <c r="B67" s="43"/>
      <c r="C67" s="38"/>
      <c r="D67" s="38"/>
    </row>
    <row r="68" spans="1:4" x14ac:dyDescent="0.75">
      <c r="A68" s="4" t="s">
        <v>741</v>
      </c>
      <c r="B68" s="44" t="s">
        <v>742</v>
      </c>
      <c r="C68" s="4" t="s">
        <v>743</v>
      </c>
      <c r="D68" s="4" t="s">
        <v>744</v>
      </c>
    </row>
    <row r="69" spans="1:4" x14ac:dyDescent="0.75">
      <c r="A69" t="s">
        <v>752</v>
      </c>
      <c r="B69" s="45" t="s">
        <v>757</v>
      </c>
      <c r="C69" s="48"/>
      <c r="D69" t="s">
        <v>803</v>
      </c>
    </row>
    <row r="70" spans="1:4" x14ac:dyDescent="0.75">
      <c r="A70" t="s">
        <v>767</v>
      </c>
      <c r="B70" s="15" t="s">
        <v>763</v>
      </c>
      <c r="C70" s="53"/>
      <c r="D70" t="s">
        <v>804</v>
      </c>
    </row>
    <row r="71" spans="1:4" x14ac:dyDescent="0.75">
      <c r="A71" t="s">
        <v>766</v>
      </c>
      <c r="B71" s="15" t="s">
        <v>782</v>
      </c>
      <c r="C71" s="54"/>
      <c r="D71" t="s">
        <v>805</v>
      </c>
    </row>
    <row r="72" spans="1:4" x14ac:dyDescent="0.75">
      <c r="A72" t="s">
        <v>759</v>
      </c>
      <c r="B72" s="45" t="s">
        <v>760</v>
      </c>
      <c r="C72" s="49"/>
      <c r="D72" t="s">
        <v>806</v>
      </c>
    </row>
    <row r="73" spans="1:4" x14ac:dyDescent="0.75">
      <c r="A73" t="s">
        <v>753</v>
      </c>
      <c r="B73" s="45" t="s">
        <v>754</v>
      </c>
      <c r="C73" s="41"/>
      <c r="D73" t="s">
        <v>807</v>
      </c>
    </row>
    <row r="75" spans="1:4" x14ac:dyDescent="0.75">
      <c r="A75" s="37" t="s">
        <v>1177</v>
      </c>
      <c r="B75" s="43"/>
      <c r="C75" s="38"/>
      <c r="D75" s="38"/>
    </row>
    <row r="76" spans="1:4" x14ac:dyDescent="0.75">
      <c r="A76" s="4" t="s">
        <v>741</v>
      </c>
      <c r="B76" s="44" t="s">
        <v>742</v>
      </c>
      <c r="C76" s="4" t="s">
        <v>743</v>
      </c>
      <c r="D76" s="4" t="s">
        <v>744</v>
      </c>
    </row>
    <row r="77" spans="1:4" x14ac:dyDescent="0.75">
      <c r="A77" t="s">
        <v>767</v>
      </c>
      <c r="B77" s="15" t="s">
        <v>763</v>
      </c>
      <c r="C77" s="53"/>
      <c r="D77" t="s">
        <v>1167</v>
      </c>
    </row>
    <row r="78" spans="1:4" x14ac:dyDescent="0.75">
      <c r="A78" t="s">
        <v>752</v>
      </c>
      <c r="B78" s="45" t="s">
        <v>757</v>
      </c>
      <c r="C78" s="48"/>
      <c r="D78" t="s">
        <v>1166</v>
      </c>
    </row>
    <row r="79" spans="1:4" x14ac:dyDescent="0.75">
      <c r="A79" t="s">
        <v>751</v>
      </c>
      <c r="B79" s="15" t="s">
        <v>762</v>
      </c>
      <c r="C79" s="52"/>
      <c r="D79" t="s">
        <v>1163</v>
      </c>
    </row>
    <row r="80" spans="1:4" x14ac:dyDescent="0.75">
      <c r="A80" t="s">
        <v>791</v>
      </c>
      <c r="B80" s="15" t="s">
        <v>785</v>
      </c>
      <c r="C80" s="62"/>
      <c r="D80" t="s">
        <v>1164</v>
      </c>
    </row>
    <row r="81" spans="1:4" x14ac:dyDescent="0.75">
      <c r="A81" t="s">
        <v>769</v>
      </c>
      <c r="B81" s="15" t="s">
        <v>765</v>
      </c>
      <c r="C81" s="56"/>
      <c r="D81" t="s">
        <v>1165</v>
      </c>
    </row>
    <row r="83" spans="1:4" x14ac:dyDescent="0.75">
      <c r="A83" s="37" t="s">
        <v>1251</v>
      </c>
      <c r="B83" s="43"/>
      <c r="C83" s="38"/>
      <c r="D83" s="38"/>
    </row>
    <row r="84" spans="1:4" x14ac:dyDescent="0.75">
      <c r="A84" s="4" t="s">
        <v>741</v>
      </c>
      <c r="B84" s="44" t="s">
        <v>742</v>
      </c>
      <c r="C84" s="4" t="s">
        <v>743</v>
      </c>
      <c r="D84" s="4" t="s">
        <v>744</v>
      </c>
    </row>
    <row r="85" spans="1:4" x14ac:dyDescent="0.75">
      <c r="A85" t="s">
        <v>833</v>
      </c>
      <c r="B85" s="45" t="s">
        <v>835</v>
      </c>
      <c r="C85" s="63"/>
      <c r="D85" t="s">
        <v>1184</v>
      </c>
    </row>
    <row r="86" spans="1:4" x14ac:dyDescent="0.75">
      <c r="A86" t="s">
        <v>767</v>
      </c>
      <c r="B86" s="15" t="s">
        <v>763</v>
      </c>
      <c r="C86" s="53"/>
      <c r="D86" t="s">
        <v>1185</v>
      </c>
    </row>
    <row r="87" spans="1:4" x14ac:dyDescent="0.75">
      <c r="A87" t="s">
        <v>769</v>
      </c>
      <c r="B87" s="15" t="s">
        <v>765</v>
      </c>
      <c r="C87" s="56"/>
      <c r="D87" t="s">
        <v>456</v>
      </c>
    </row>
    <row r="88" spans="1:4" x14ac:dyDescent="0.75">
      <c r="A88" t="s">
        <v>768</v>
      </c>
      <c r="B88" s="15" t="s">
        <v>764</v>
      </c>
      <c r="C88" s="55"/>
      <c r="D88" t="s">
        <v>1186</v>
      </c>
    </row>
    <row r="89" spans="1:4" x14ac:dyDescent="0.75">
      <c r="A89" t="s">
        <v>766</v>
      </c>
      <c r="B89" s="15" t="s">
        <v>782</v>
      </c>
      <c r="C89" s="54"/>
      <c r="D89" t="s">
        <v>1187</v>
      </c>
    </row>
    <row r="90" spans="1:4" x14ac:dyDescent="0.75">
      <c r="A90" t="s">
        <v>746</v>
      </c>
      <c r="B90" s="45" t="s">
        <v>756</v>
      </c>
      <c r="C90" s="47"/>
      <c r="D90" t="s">
        <v>261</v>
      </c>
    </row>
    <row r="91" spans="1:4" x14ac:dyDescent="0.75">
      <c r="A91" t="s">
        <v>752</v>
      </c>
      <c r="B91" s="45" t="s">
        <v>757</v>
      </c>
      <c r="C91" s="48"/>
      <c r="D91" t="s">
        <v>1188</v>
      </c>
    </row>
    <row r="92" spans="1:4" x14ac:dyDescent="0.75">
      <c r="A92" t="s">
        <v>759</v>
      </c>
      <c r="B92" s="45" t="s">
        <v>760</v>
      </c>
      <c r="C92" s="49"/>
      <c r="D92" t="s">
        <v>1189</v>
      </c>
    </row>
    <row r="93" spans="1:4" x14ac:dyDescent="0.75">
      <c r="A93" t="s">
        <v>751</v>
      </c>
      <c r="B93" s="15" t="s">
        <v>762</v>
      </c>
      <c r="C93" s="52"/>
      <c r="D93" t="s">
        <v>1190</v>
      </c>
    </row>
    <row r="94" spans="1:4" x14ac:dyDescent="0.75">
      <c r="A94" t="s">
        <v>753</v>
      </c>
      <c r="B94" s="45" t="s">
        <v>754</v>
      </c>
      <c r="C94" s="41"/>
      <c r="D94" t="s">
        <v>807</v>
      </c>
    </row>
    <row r="95" spans="1:4" x14ac:dyDescent="0.75">
      <c r="B95" s="45"/>
    </row>
    <row r="96" spans="1:4" x14ac:dyDescent="0.75">
      <c r="A96" s="37" t="s">
        <v>1149</v>
      </c>
      <c r="B96" s="43"/>
      <c r="C96" s="38"/>
      <c r="D96" s="38"/>
    </row>
    <row r="97" spans="1:4" x14ac:dyDescent="0.75">
      <c r="A97" s="4" t="s">
        <v>741</v>
      </c>
      <c r="B97" s="44" t="s">
        <v>742</v>
      </c>
      <c r="C97" s="4" t="s">
        <v>743</v>
      </c>
      <c r="D97" s="4" t="s">
        <v>744</v>
      </c>
    </row>
    <row r="98" spans="1:4" x14ac:dyDescent="0.75">
      <c r="A98" t="s">
        <v>752</v>
      </c>
      <c r="B98" s="45" t="s">
        <v>757</v>
      </c>
      <c r="C98" s="48"/>
      <c r="D98" t="s">
        <v>1097</v>
      </c>
    </row>
    <row r="99" spans="1:4" x14ac:dyDescent="0.75">
      <c r="A99" t="s">
        <v>767</v>
      </c>
      <c r="B99" s="15" t="s">
        <v>763</v>
      </c>
      <c r="C99" s="53"/>
      <c r="D99" t="s">
        <v>1098</v>
      </c>
    </row>
    <row r="100" spans="1:4" x14ac:dyDescent="0.75">
      <c r="A100" t="s">
        <v>766</v>
      </c>
      <c r="B100" s="15" t="s">
        <v>782</v>
      </c>
      <c r="C100" s="54"/>
      <c r="D100" t="s">
        <v>1099</v>
      </c>
    </row>
    <row r="101" spans="1:4" x14ac:dyDescent="0.75">
      <c r="A101" t="s">
        <v>753</v>
      </c>
      <c r="B101" s="45" t="s">
        <v>754</v>
      </c>
      <c r="C101" s="41"/>
      <c r="D101" t="s">
        <v>807</v>
      </c>
    </row>
    <row r="103" spans="1:4" x14ac:dyDescent="0.75">
      <c r="A103" s="37" t="s">
        <v>1460</v>
      </c>
      <c r="B103" s="43"/>
      <c r="C103" s="38"/>
      <c r="D103" s="38"/>
    </row>
    <row r="104" spans="1:4" x14ac:dyDescent="0.75">
      <c r="A104" s="4" t="s">
        <v>741</v>
      </c>
      <c r="B104" s="44" t="s">
        <v>742</v>
      </c>
      <c r="C104" s="4" t="s">
        <v>743</v>
      </c>
      <c r="D104" s="4" t="s">
        <v>744</v>
      </c>
    </row>
    <row r="105" spans="1:4" x14ac:dyDescent="0.75">
      <c r="A105" t="s">
        <v>787</v>
      </c>
      <c r="B105" s="15" t="s">
        <v>781</v>
      </c>
      <c r="C105" s="59"/>
      <c r="D105" t="s">
        <v>1361</v>
      </c>
    </row>
    <row r="106" spans="1:4" x14ac:dyDescent="0.75">
      <c r="A106" t="s">
        <v>759</v>
      </c>
      <c r="B106" s="45" t="s">
        <v>760</v>
      </c>
      <c r="C106" s="49"/>
      <c r="D106" t="s">
        <v>1362</v>
      </c>
    </row>
    <row r="108" spans="1:4" x14ac:dyDescent="0.75">
      <c r="A108" s="37" t="s">
        <v>1363</v>
      </c>
      <c r="B108" s="43"/>
      <c r="C108" s="38"/>
      <c r="D108" s="38"/>
    </row>
    <row r="109" spans="1:4" x14ac:dyDescent="0.75">
      <c r="A109" s="4" t="s">
        <v>741</v>
      </c>
      <c r="B109" s="44" t="s">
        <v>742</v>
      </c>
      <c r="C109" s="4" t="s">
        <v>743</v>
      </c>
      <c r="D109" s="4" t="s">
        <v>744</v>
      </c>
    </row>
    <row r="110" spans="1:4" x14ac:dyDescent="0.75">
      <c r="A110" t="s">
        <v>752</v>
      </c>
      <c r="B110" s="45" t="s">
        <v>757</v>
      </c>
      <c r="C110" s="48"/>
      <c r="D110" t="s">
        <v>1364</v>
      </c>
    </row>
    <row r="111" spans="1:4" x14ac:dyDescent="0.75">
      <c r="A111" t="s">
        <v>766</v>
      </c>
      <c r="B111" s="15" t="s">
        <v>782</v>
      </c>
      <c r="C111" s="54"/>
      <c r="D111" t="s">
        <v>1365</v>
      </c>
    </row>
    <row r="112" spans="1:4" x14ac:dyDescent="0.75">
      <c r="A112" t="s">
        <v>759</v>
      </c>
      <c r="B112" s="45" t="s">
        <v>760</v>
      </c>
      <c r="C112" s="49"/>
      <c r="D112" t="s">
        <v>1366</v>
      </c>
    </row>
    <row r="113" spans="1:4" x14ac:dyDescent="0.75">
      <c r="A113" t="s">
        <v>767</v>
      </c>
      <c r="B113" s="15" t="s">
        <v>763</v>
      </c>
      <c r="C113" s="53"/>
      <c r="D113" t="s">
        <v>1367</v>
      </c>
    </row>
    <row r="115" spans="1:4" x14ac:dyDescent="0.75">
      <c r="A115" s="37" t="s">
        <v>1368</v>
      </c>
      <c r="B115" s="43"/>
      <c r="C115" s="38"/>
      <c r="D115" s="38"/>
    </row>
    <row r="116" spans="1:4" x14ac:dyDescent="0.75">
      <c r="A116" s="4" t="s">
        <v>741</v>
      </c>
      <c r="B116" s="44" t="s">
        <v>742</v>
      </c>
      <c r="C116" s="4" t="s">
        <v>743</v>
      </c>
      <c r="D116" s="4" t="s">
        <v>744</v>
      </c>
    </row>
    <row r="117" spans="1:4" x14ac:dyDescent="0.75">
      <c r="A117" t="s">
        <v>791</v>
      </c>
      <c r="B117" s="15" t="s">
        <v>785</v>
      </c>
      <c r="C117" s="62"/>
      <c r="D117" t="s">
        <v>1369</v>
      </c>
    </row>
    <row r="118" spans="1:4" x14ac:dyDescent="0.75">
      <c r="A118" t="s">
        <v>768</v>
      </c>
      <c r="B118" s="15" t="s">
        <v>764</v>
      </c>
      <c r="C118" s="55"/>
      <c r="D118" t="s">
        <v>1370</v>
      </c>
    </row>
    <row r="120" spans="1:4" x14ac:dyDescent="0.75">
      <c r="A120" s="37" t="s">
        <v>1371</v>
      </c>
      <c r="B120" s="43"/>
      <c r="C120" s="38"/>
      <c r="D120" s="38"/>
    </row>
    <row r="121" spans="1:4" x14ac:dyDescent="0.75">
      <c r="A121" s="4" t="s">
        <v>741</v>
      </c>
      <c r="B121" s="44" t="s">
        <v>742</v>
      </c>
      <c r="C121" s="4" t="s">
        <v>743</v>
      </c>
      <c r="D121" s="4" t="s">
        <v>744</v>
      </c>
    </row>
    <row r="122" spans="1:4" x14ac:dyDescent="0.75">
      <c r="A122" t="s">
        <v>787</v>
      </c>
      <c r="B122" s="15" t="s">
        <v>781</v>
      </c>
      <c r="C122" s="59"/>
      <c r="D122" t="s">
        <v>1372</v>
      </c>
    </row>
    <row r="123" spans="1:4" x14ac:dyDescent="0.75">
      <c r="A123" t="s">
        <v>767</v>
      </c>
      <c r="B123" s="15" t="s">
        <v>763</v>
      </c>
      <c r="C123" s="53"/>
      <c r="D123" t="s">
        <v>1373</v>
      </c>
    </row>
    <row r="124" spans="1:4" x14ac:dyDescent="0.75">
      <c r="A124" t="s">
        <v>769</v>
      </c>
      <c r="B124" s="15" t="s">
        <v>765</v>
      </c>
      <c r="C124" s="56"/>
      <c r="D124" t="s">
        <v>1374</v>
      </c>
    </row>
    <row r="125" spans="1:4" x14ac:dyDescent="0.75">
      <c r="A125" t="s">
        <v>759</v>
      </c>
      <c r="B125" s="45" t="s">
        <v>760</v>
      </c>
      <c r="C125" s="49"/>
      <c r="D125" t="s">
        <v>1375</v>
      </c>
    </row>
    <row r="126" spans="1:4" x14ac:dyDescent="0.75">
      <c r="A126" t="s">
        <v>766</v>
      </c>
      <c r="B126" s="15" t="s">
        <v>782</v>
      </c>
      <c r="C126" s="54"/>
      <c r="D126" t="s">
        <v>1376</v>
      </c>
    </row>
    <row r="127" spans="1:4" x14ac:dyDescent="0.75">
      <c r="A127" t="s">
        <v>746</v>
      </c>
      <c r="B127" s="45" t="s">
        <v>756</v>
      </c>
      <c r="C127" s="47"/>
      <c r="D127" t="s">
        <v>1377</v>
      </c>
    </row>
    <row r="128" spans="1:4" x14ac:dyDescent="0.75">
      <c r="A128" t="s">
        <v>752</v>
      </c>
      <c r="B128" s="45" t="s">
        <v>757</v>
      </c>
      <c r="C128" s="48"/>
      <c r="D128" t="s">
        <v>1378</v>
      </c>
    </row>
    <row r="130" spans="1:4" x14ac:dyDescent="0.75">
      <c r="A130" s="37" t="s">
        <v>1111</v>
      </c>
      <c r="B130" s="43"/>
      <c r="C130" s="38"/>
      <c r="D130" s="38"/>
    </row>
    <row r="131" spans="1:4" x14ac:dyDescent="0.75">
      <c r="A131" s="4" t="s">
        <v>741</v>
      </c>
      <c r="B131" s="44" t="s">
        <v>742</v>
      </c>
      <c r="C131" s="4" t="s">
        <v>743</v>
      </c>
      <c r="D131" s="4" t="s">
        <v>744</v>
      </c>
    </row>
    <row r="132" spans="1:4" x14ac:dyDescent="0.75">
      <c r="A132" t="s">
        <v>767</v>
      </c>
      <c r="B132" s="15" t="s">
        <v>763</v>
      </c>
      <c r="C132" s="53"/>
      <c r="D132" t="s">
        <v>1112</v>
      </c>
    </row>
    <row r="133" spans="1:4" x14ac:dyDescent="0.75">
      <c r="A133" t="s">
        <v>759</v>
      </c>
      <c r="B133" s="45" t="s">
        <v>760</v>
      </c>
      <c r="C133" s="49"/>
      <c r="D133" t="s">
        <v>1113</v>
      </c>
    </row>
    <row r="134" spans="1:4" x14ac:dyDescent="0.75">
      <c r="A134" t="s">
        <v>753</v>
      </c>
      <c r="B134" s="45" t="s">
        <v>754</v>
      </c>
      <c r="C134" s="41"/>
      <c r="D134" t="s">
        <v>807</v>
      </c>
    </row>
    <row r="135" spans="1:4" x14ac:dyDescent="0.75">
      <c r="B135" s="45"/>
    </row>
    <row r="136" spans="1:4" x14ac:dyDescent="0.75">
      <c r="A136" s="37" t="s">
        <v>1150</v>
      </c>
      <c r="B136" s="43"/>
      <c r="C136" s="38"/>
      <c r="D136" s="38"/>
    </row>
    <row r="137" spans="1:4" x14ac:dyDescent="0.75">
      <c r="A137" s="4" t="s">
        <v>741</v>
      </c>
      <c r="B137" s="44" t="s">
        <v>742</v>
      </c>
      <c r="C137" s="4" t="s">
        <v>743</v>
      </c>
      <c r="D137" s="4" t="s">
        <v>744</v>
      </c>
    </row>
    <row r="138" spans="1:4" x14ac:dyDescent="0.75">
      <c r="A138" t="s">
        <v>752</v>
      </c>
      <c r="B138" s="45" t="s">
        <v>757</v>
      </c>
      <c r="C138" s="48"/>
      <c r="D138" t="s">
        <v>1151</v>
      </c>
    </row>
    <row r="139" spans="1:4" x14ac:dyDescent="0.75">
      <c r="A139" t="s">
        <v>791</v>
      </c>
      <c r="B139" s="15" t="s">
        <v>785</v>
      </c>
      <c r="C139" s="62"/>
      <c r="D139" t="s">
        <v>1152</v>
      </c>
    </row>
    <row r="140" spans="1:4" x14ac:dyDescent="0.75">
      <c r="A140" t="s">
        <v>769</v>
      </c>
      <c r="B140" s="15" t="s">
        <v>765</v>
      </c>
      <c r="C140" s="56"/>
      <c r="D140" t="s">
        <v>1153</v>
      </c>
    </row>
    <row r="141" spans="1:4" x14ac:dyDescent="0.75">
      <c r="A141" t="s">
        <v>753</v>
      </c>
      <c r="B141" s="45" t="s">
        <v>754</v>
      </c>
      <c r="C141" s="41"/>
      <c r="D141" t="s">
        <v>807</v>
      </c>
    </row>
    <row r="143" spans="1:4" x14ac:dyDescent="0.75">
      <c r="A143" s="37" t="s">
        <v>809</v>
      </c>
      <c r="B143" s="43"/>
      <c r="C143" s="38"/>
      <c r="D143" s="38"/>
    </row>
    <row r="144" spans="1:4" x14ac:dyDescent="0.75">
      <c r="A144" s="4" t="s">
        <v>741</v>
      </c>
      <c r="B144" s="44" t="s">
        <v>742</v>
      </c>
      <c r="C144" s="4" t="s">
        <v>743</v>
      </c>
      <c r="D144" s="4" t="s">
        <v>744</v>
      </c>
    </row>
    <row r="145" spans="1:4" x14ac:dyDescent="0.75">
      <c r="A145" t="s">
        <v>753</v>
      </c>
      <c r="B145" s="45" t="s">
        <v>754</v>
      </c>
      <c r="C145" s="41"/>
      <c r="D145" t="s">
        <v>810</v>
      </c>
    </row>
    <row r="146" spans="1:4" x14ac:dyDescent="0.75">
      <c r="A146" t="s">
        <v>767</v>
      </c>
      <c r="B146" s="15" t="s">
        <v>763</v>
      </c>
      <c r="C146" s="53"/>
      <c r="D146" t="s">
        <v>811</v>
      </c>
    </row>
    <row r="147" spans="1:4" x14ac:dyDescent="0.75">
      <c r="A147" t="s">
        <v>769</v>
      </c>
      <c r="B147" s="15" t="s">
        <v>765</v>
      </c>
      <c r="C147" s="56"/>
      <c r="D147" t="s">
        <v>903</v>
      </c>
    </row>
    <row r="148" spans="1:4" x14ac:dyDescent="0.75">
      <c r="A148" t="s">
        <v>768</v>
      </c>
      <c r="B148" s="15" t="s">
        <v>764</v>
      </c>
      <c r="C148" s="55"/>
      <c r="D148" t="s">
        <v>812</v>
      </c>
    </row>
    <row r="149" spans="1:4" x14ac:dyDescent="0.75">
      <c r="A149" t="s">
        <v>766</v>
      </c>
      <c r="B149" s="15" t="s">
        <v>782</v>
      </c>
      <c r="C149" s="54"/>
      <c r="D149" t="s">
        <v>813</v>
      </c>
    </row>
    <row r="150" spans="1:4" x14ac:dyDescent="0.75">
      <c r="A150" t="s">
        <v>746</v>
      </c>
      <c r="B150" s="45" t="s">
        <v>756</v>
      </c>
      <c r="C150" s="47"/>
      <c r="D150" t="s">
        <v>814</v>
      </c>
    </row>
    <row r="151" spans="1:4" x14ac:dyDescent="0.75">
      <c r="A151" t="s">
        <v>752</v>
      </c>
      <c r="B151" s="45" t="s">
        <v>757</v>
      </c>
      <c r="C151" s="48"/>
      <c r="D151" t="s">
        <v>815</v>
      </c>
    </row>
    <row r="152" spans="1:4" x14ac:dyDescent="0.75">
      <c r="A152" t="s">
        <v>759</v>
      </c>
      <c r="B152" s="45" t="s">
        <v>760</v>
      </c>
      <c r="C152" s="49"/>
      <c r="D152" t="s">
        <v>816</v>
      </c>
    </row>
    <row r="153" spans="1:4" x14ac:dyDescent="0.75">
      <c r="A153" t="s">
        <v>751</v>
      </c>
      <c r="B153" s="15" t="s">
        <v>762</v>
      </c>
      <c r="C153" s="52"/>
      <c r="D153" t="s">
        <v>817</v>
      </c>
    </row>
    <row r="155" spans="1:4" x14ac:dyDescent="0.75">
      <c r="A155" s="37" t="s">
        <v>808</v>
      </c>
      <c r="B155" s="43"/>
      <c r="C155" s="38"/>
      <c r="D155" s="38"/>
    </row>
    <row r="156" spans="1:4" x14ac:dyDescent="0.75">
      <c r="A156" s="4" t="s">
        <v>741</v>
      </c>
      <c r="B156" s="44" t="s">
        <v>742</v>
      </c>
      <c r="C156" s="4" t="s">
        <v>743</v>
      </c>
      <c r="D156" s="4" t="s">
        <v>744</v>
      </c>
    </row>
    <row r="157" spans="1:4" x14ac:dyDescent="0.75">
      <c r="A157" t="s">
        <v>759</v>
      </c>
      <c r="B157" s="45" t="s">
        <v>760</v>
      </c>
      <c r="C157" s="49"/>
      <c r="D157" t="s">
        <v>921</v>
      </c>
    </row>
    <row r="158" spans="1:4" x14ac:dyDescent="0.75">
      <c r="A158" t="s">
        <v>766</v>
      </c>
      <c r="B158" s="15" t="s">
        <v>782</v>
      </c>
      <c r="C158" s="54"/>
      <c r="D158" t="s">
        <v>922</v>
      </c>
    </row>
    <row r="159" spans="1:4" x14ac:dyDescent="0.75">
      <c r="A159" t="s">
        <v>752</v>
      </c>
      <c r="B159" s="45" t="s">
        <v>757</v>
      </c>
      <c r="C159" s="48"/>
      <c r="D159" t="s">
        <v>912</v>
      </c>
    </row>
    <row r="160" spans="1:4" x14ac:dyDescent="0.75">
      <c r="A160" t="s">
        <v>767</v>
      </c>
      <c r="B160" s="15" t="s">
        <v>763</v>
      </c>
      <c r="C160" s="53"/>
      <c r="D160" t="s">
        <v>913</v>
      </c>
    </row>
    <row r="161" spans="1:4" x14ac:dyDescent="0.75">
      <c r="A161" t="s">
        <v>753</v>
      </c>
      <c r="B161" s="45" t="s">
        <v>754</v>
      </c>
      <c r="C161" s="41"/>
      <c r="D161" t="s">
        <v>807</v>
      </c>
    </row>
    <row r="163" spans="1:4" x14ac:dyDescent="0.75">
      <c r="A163" s="37" t="s">
        <v>745</v>
      </c>
      <c r="B163" s="43"/>
      <c r="C163" s="38"/>
      <c r="D163" s="38"/>
    </row>
    <row r="164" spans="1:4" x14ac:dyDescent="0.75">
      <c r="A164" s="4" t="s">
        <v>741</v>
      </c>
      <c r="B164" s="44" t="s">
        <v>742</v>
      </c>
      <c r="C164" s="4" t="s">
        <v>743</v>
      </c>
      <c r="D164" s="4" t="s">
        <v>744</v>
      </c>
    </row>
    <row r="165" spans="1:4" x14ac:dyDescent="0.75">
      <c r="A165" t="s">
        <v>766</v>
      </c>
      <c r="B165" s="15" t="s">
        <v>782</v>
      </c>
      <c r="C165" s="54"/>
      <c r="D165" t="s">
        <v>491</v>
      </c>
    </row>
    <row r="166" spans="1:4" x14ac:dyDescent="0.75">
      <c r="A166" t="s">
        <v>746</v>
      </c>
      <c r="B166" s="45" t="s">
        <v>756</v>
      </c>
      <c r="C166" s="47"/>
      <c r="D166" t="s">
        <v>493</v>
      </c>
    </row>
    <row r="167" spans="1:4" x14ac:dyDescent="0.75">
      <c r="A167" t="s">
        <v>752</v>
      </c>
      <c r="B167" s="45" t="s">
        <v>757</v>
      </c>
      <c r="C167" s="48"/>
      <c r="D167" t="s">
        <v>492</v>
      </c>
    </row>
    <row r="168" spans="1:4" x14ac:dyDescent="0.75">
      <c r="A168" t="s">
        <v>751</v>
      </c>
      <c r="B168" s="15" t="s">
        <v>762</v>
      </c>
      <c r="C168" s="50"/>
      <c r="D168" t="s">
        <v>748</v>
      </c>
    </row>
    <row r="169" spans="1:4" x14ac:dyDescent="0.75">
      <c r="A169" t="s">
        <v>767</v>
      </c>
      <c r="B169" s="15" t="s">
        <v>763</v>
      </c>
      <c r="C169" s="53"/>
      <c r="D169" t="s">
        <v>749</v>
      </c>
    </row>
    <row r="170" spans="1:4" x14ac:dyDescent="0.75">
      <c r="A170" t="s">
        <v>753</v>
      </c>
      <c r="B170" s="45" t="s">
        <v>754</v>
      </c>
      <c r="C170" s="41"/>
      <c r="D170" t="s">
        <v>494</v>
      </c>
    </row>
    <row r="171" spans="1:4" x14ac:dyDescent="0.75">
      <c r="A171" t="s">
        <v>759</v>
      </c>
      <c r="B171" s="45" t="s">
        <v>760</v>
      </c>
      <c r="C171" s="49"/>
      <c r="D171" t="s">
        <v>758</v>
      </c>
    </row>
    <row r="173" spans="1:4" x14ac:dyDescent="0.75">
      <c r="A173" s="37" t="s">
        <v>792</v>
      </c>
      <c r="B173" s="43"/>
      <c r="C173" s="38"/>
      <c r="D173" s="38"/>
    </row>
    <row r="174" spans="1:4" x14ac:dyDescent="0.75">
      <c r="A174" s="4" t="s">
        <v>741</v>
      </c>
      <c r="B174" s="44" t="s">
        <v>742</v>
      </c>
      <c r="C174" s="4" t="s">
        <v>743</v>
      </c>
      <c r="D174" s="4" t="s">
        <v>744</v>
      </c>
    </row>
    <row r="175" spans="1:4" x14ac:dyDescent="0.75">
      <c r="A175" t="s">
        <v>752</v>
      </c>
      <c r="B175" s="45" t="s">
        <v>757</v>
      </c>
      <c r="C175" s="48"/>
      <c r="D175" t="s">
        <v>142</v>
      </c>
    </row>
    <row r="176" spans="1:4" x14ac:dyDescent="0.75">
      <c r="A176" t="s">
        <v>740</v>
      </c>
      <c r="B176" s="46" t="s">
        <v>747</v>
      </c>
      <c r="C176" s="42"/>
      <c r="D176" t="s">
        <v>794</v>
      </c>
    </row>
    <row r="177" spans="1:4" x14ac:dyDescent="0.75">
      <c r="A177" t="s">
        <v>791</v>
      </c>
      <c r="B177" s="15" t="s">
        <v>785</v>
      </c>
      <c r="C177" s="62"/>
      <c r="D177" t="s">
        <v>801</v>
      </c>
    </row>
    <row r="178" spans="1:4" x14ac:dyDescent="0.75">
      <c r="A178" t="s">
        <v>759</v>
      </c>
      <c r="B178" s="45" t="s">
        <v>760</v>
      </c>
      <c r="C178" s="49"/>
      <c r="D178" t="s">
        <v>795</v>
      </c>
    </row>
    <row r="179" spans="1:4" x14ac:dyDescent="0.75">
      <c r="A179" t="s">
        <v>768</v>
      </c>
      <c r="B179" s="15" t="s">
        <v>764</v>
      </c>
      <c r="C179" s="55"/>
      <c r="D179" t="s">
        <v>796</v>
      </c>
    </row>
    <row r="180" spans="1:4" x14ac:dyDescent="0.75">
      <c r="A180" t="s">
        <v>767</v>
      </c>
      <c r="B180" s="15" t="s">
        <v>763</v>
      </c>
      <c r="C180" s="53"/>
      <c r="D180" t="s">
        <v>797</v>
      </c>
    </row>
    <row r="181" spans="1:4" x14ac:dyDescent="0.75">
      <c r="A181" t="s">
        <v>786</v>
      </c>
      <c r="B181" s="15" t="s">
        <v>783</v>
      </c>
      <c r="C181" s="61"/>
      <c r="D181" t="s">
        <v>798</v>
      </c>
    </row>
    <row r="182" spans="1:4" x14ac:dyDescent="0.75">
      <c r="A182" t="s">
        <v>753</v>
      </c>
      <c r="B182" s="45" t="s">
        <v>754</v>
      </c>
      <c r="C182" s="41"/>
      <c r="D182" t="s">
        <v>802</v>
      </c>
    </row>
    <row r="183" spans="1:4" x14ac:dyDescent="0.75">
      <c r="A183" t="s">
        <v>766</v>
      </c>
      <c r="B183" s="15" t="s">
        <v>782</v>
      </c>
      <c r="C183" s="54"/>
      <c r="D183" t="s">
        <v>587</v>
      </c>
    </row>
    <row r="184" spans="1:4" x14ac:dyDescent="0.75">
      <c r="A184" t="s">
        <v>769</v>
      </c>
      <c r="B184" s="15" t="s">
        <v>765</v>
      </c>
      <c r="C184" s="56"/>
      <c r="D184" t="s">
        <v>1355</v>
      </c>
    </row>
    <row r="185" spans="1:4" x14ac:dyDescent="0.75">
      <c r="A185" t="s">
        <v>746</v>
      </c>
      <c r="B185" s="45" t="s">
        <v>756</v>
      </c>
      <c r="C185" s="47"/>
      <c r="D185" t="s">
        <v>793</v>
      </c>
    </row>
    <row r="187" spans="1:4" x14ac:dyDescent="0.75">
      <c r="A187" s="37" t="s">
        <v>818</v>
      </c>
      <c r="B187" s="43"/>
      <c r="C187" s="38"/>
      <c r="D187" s="38"/>
    </row>
    <row r="188" spans="1:4" x14ac:dyDescent="0.75">
      <c r="A188" s="4" t="s">
        <v>741</v>
      </c>
      <c r="B188" s="44" t="s">
        <v>742</v>
      </c>
      <c r="C188" s="4" t="s">
        <v>743</v>
      </c>
      <c r="D188" s="4" t="s">
        <v>744</v>
      </c>
    </row>
    <row r="189" spans="1:4" x14ac:dyDescent="0.75">
      <c r="A189" t="s">
        <v>746</v>
      </c>
      <c r="B189" s="45" t="s">
        <v>756</v>
      </c>
      <c r="C189" s="47"/>
      <c r="D189" t="s">
        <v>999</v>
      </c>
    </row>
    <row r="190" spans="1:4" x14ac:dyDescent="0.75">
      <c r="A190" t="s">
        <v>752</v>
      </c>
      <c r="B190" s="45" t="s">
        <v>757</v>
      </c>
      <c r="C190" s="48"/>
      <c r="D190" t="s">
        <v>1266</v>
      </c>
    </row>
    <row r="191" spans="1:4" x14ac:dyDescent="0.75">
      <c r="A191" t="s">
        <v>751</v>
      </c>
      <c r="B191" s="15" t="s">
        <v>762</v>
      </c>
      <c r="C191" s="50"/>
      <c r="D191" t="s">
        <v>1267</v>
      </c>
    </row>
    <row r="192" spans="1:4" x14ac:dyDescent="0.75">
      <c r="A192" t="s">
        <v>787</v>
      </c>
      <c r="B192" s="15" t="s">
        <v>781</v>
      </c>
      <c r="C192" s="59"/>
      <c r="D192" t="s">
        <v>1268</v>
      </c>
    </row>
    <row r="193" spans="1:4" x14ac:dyDescent="0.75">
      <c r="A193" t="s">
        <v>788</v>
      </c>
      <c r="B193" s="15" t="s">
        <v>611</v>
      </c>
      <c r="C193" s="58"/>
      <c r="D193" t="s">
        <v>1269</v>
      </c>
    </row>
    <row r="194" spans="1:4" x14ac:dyDescent="0.75">
      <c r="A194" t="s">
        <v>759</v>
      </c>
      <c r="B194" s="45" t="s">
        <v>760</v>
      </c>
      <c r="C194" s="49"/>
      <c r="D194" t="s">
        <v>1270</v>
      </c>
    </row>
    <row r="195" spans="1:4" x14ac:dyDescent="0.75">
      <c r="A195" t="s">
        <v>768</v>
      </c>
      <c r="B195" s="15" t="s">
        <v>764</v>
      </c>
      <c r="C195" s="55"/>
      <c r="D195" t="s">
        <v>1271</v>
      </c>
    </row>
    <row r="196" spans="1:4" x14ac:dyDescent="0.75">
      <c r="A196" t="s">
        <v>753</v>
      </c>
      <c r="B196" s="45" t="s">
        <v>754</v>
      </c>
      <c r="C196" s="41"/>
      <c r="D196" t="s">
        <v>1272</v>
      </c>
    </row>
    <row r="197" spans="1:4" x14ac:dyDescent="0.75">
      <c r="A197" t="s">
        <v>766</v>
      </c>
      <c r="B197" s="15" t="s">
        <v>782</v>
      </c>
      <c r="C197" s="54"/>
      <c r="D197" t="s">
        <v>819</v>
      </c>
    </row>
    <row r="198" spans="1:4" x14ac:dyDescent="0.75">
      <c r="A198" t="s">
        <v>790</v>
      </c>
      <c r="B198" s="15" t="s">
        <v>784</v>
      </c>
      <c r="C198" s="60"/>
      <c r="D198" t="s">
        <v>1273</v>
      </c>
    </row>
    <row r="199" spans="1:4" x14ac:dyDescent="0.75">
      <c r="A199" t="s">
        <v>833</v>
      </c>
      <c r="B199" s="45" t="s">
        <v>835</v>
      </c>
      <c r="C199" s="63"/>
      <c r="D199" t="s">
        <v>1274</v>
      </c>
    </row>
    <row r="200" spans="1:4" x14ac:dyDescent="0.75">
      <c r="A200" t="s">
        <v>786</v>
      </c>
      <c r="B200" s="15" t="s">
        <v>783</v>
      </c>
      <c r="C200" s="61"/>
      <c r="D200" t="s">
        <v>1275</v>
      </c>
    </row>
    <row r="201" spans="1:4" x14ac:dyDescent="0.75">
      <c r="A201" t="s">
        <v>740</v>
      </c>
      <c r="B201" s="46" t="s">
        <v>747</v>
      </c>
      <c r="C201" s="42"/>
      <c r="D201" t="s">
        <v>820</v>
      </c>
    </row>
    <row r="202" spans="1:4" x14ac:dyDescent="0.75">
      <c r="A202" t="s">
        <v>767</v>
      </c>
      <c r="B202" s="15" t="s">
        <v>763</v>
      </c>
      <c r="C202" s="53"/>
      <c r="D202" t="s">
        <v>1276</v>
      </c>
    </row>
    <row r="203" spans="1:4" x14ac:dyDescent="0.75">
      <c r="A203" t="s">
        <v>834</v>
      </c>
      <c r="B203" s="45">
        <v>740000</v>
      </c>
      <c r="C203" s="64"/>
      <c r="D203" t="s">
        <v>1277</v>
      </c>
    </row>
    <row r="204" spans="1:4" x14ac:dyDescent="0.75">
      <c r="A204" t="s">
        <v>769</v>
      </c>
      <c r="B204" s="15" t="s">
        <v>765</v>
      </c>
      <c r="C204" s="56"/>
      <c r="D204" t="s">
        <v>1278</v>
      </c>
    </row>
    <row r="205" spans="1:4" x14ac:dyDescent="0.75">
      <c r="A205" t="s">
        <v>776</v>
      </c>
      <c r="B205" s="15" t="s">
        <v>775</v>
      </c>
      <c r="C205" s="57"/>
      <c r="D205" t="s">
        <v>1279</v>
      </c>
    </row>
    <row r="206" spans="1:4" x14ac:dyDescent="0.75">
      <c r="A206" t="s">
        <v>791</v>
      </c>
      <c r="B206" s="15" t="s">
        <v>785</v>
      </c>
      <c r="C206" s="62"/>
      <c r="D206" t="s">
        <v>1280</v>
      </c>
    </row>
    <row r="207" spans="1:4" x14ac:dyDescent="0.75">
      <c r="A207" t="s">
        <v>750</v>
      </c>
      <c r="B207" s="45" t="s">
        <v>755</v>
      </c>
      <c r="C207" s="51"/>
      <c r="D207" t="s">
        <v>1281</v>
      </c>
    </row>
    <row r="208" spans="1:4" x14ac:dyDescent="0.75">
      <c r="A208" t="s">
        <v>1293</v>
      </c>
      <c r="B208" s="72" t="s">
        <v>1286</v>
      </c>
      <c r="C208" s="71"/>
      <c r="D208" t="s">
        <v>1282</v>
      </c>
    </row>
    <row r="209" spans="1:4" x14ac:dyDescent="0.75">
      <c r="A209" t="s">
        <v>1290</v>
      </c>
      <c r="B209" s="45" t="s">
        <v>1287</v>
      </c>
      <c r="C209" s="73"/>
      <c r="D209" t="s">
        <v>1283</v>
      </c>
    </row>
    <row r="210" spans="1:4" x14ac:dyDescent="0.75">
      <c r="A210" t="s">
        <v>1291</v>
      </c>
      <c r="B210" t="s">
        <v>1288</v>
      </c>
      <c r="C210" s="74"/>
      <c r="D210" t="s">
        <v>1284</v>
      </c>
    </row>
    <row r="211" spans="1:4" x14ac:dyDescent="0.75">
      <c r="A211" t="s">
        <v>1292</v>
      </c>
      <c r="B211" s="12" t="s">
        <v>1289</v>
      </c>
      <c r="C211" s="75"/>
      <c r="D211" t="s">
        <v>1285</v>
      </c>
    </row>
    <row r="213" spans="1:4" x14ac:dyDescent="0.75">
      <c r="A213" s="37" t="s">
        <v>821</v>
      </c>
      <c r="B213" s="43"/>
      <c r="C213" s="38"/>
      <c r="D213" s="38"/>
    </row>
    <row r="214" spans="1:4" x14ac:dyDescent="0.75">
      <c r="A214" s="4" t="s">
        <v>741</v>
      </c>
      <c r="B214" s="44" t="s">
        <v>742</v>
      </c>
      <c r="C214" s="4" t="s">
        <v>743</v>
      </c>
      <c r="D214" s="4" t="s">
        <v>744</v>
      </c>
    </row>
    <row r="215" spans="1:4" x14ac:dyDescent="0.75">
      <c r="A215" t="s">
        <v>753</v>
      </c>
      <c r="B215" s="45" t="s">
        <v>754</v>
      </c>
      <c r="C215" s="41"/>
      <c r="D215" t="s">
        <v>125</v>
      </c>
    </row>
    <row r="216" spans="1:4" x14ac:dyDescent="0.75">
      <c r="A216" t="s">
        <v>759</v>
      </c>
      <c r="B216" s="45" t="s">
        <v>760</v>
      </c>
      <c r="C216" s="49"/>
      <c r="D216" t="s">
        <v>124</v>
      </c>
    </row>
    <row r="217" spans="1:4" x14ac:dyDescent="0.75">
      <c r="A217" t="s">
        <v>766</v>
      </c>
      <c r="B217" s="15" t="s">
        <v>782</v>
      </c>
      <c r="C217" s="54"/>
      <c r="D217" t="s">
        <v>123</v>
      </c>
    </row>
    <row r="218" spans="1:4" x14ac:dyDescent="0.75">
      <c r="A218" t="s">
        <v>767</v>
      </c>
      <c r="B218" s="15" t="s">
        <v>763</v>
      </c>
      <c r="C218" s="53"/>
      <c r="D218" t="s">
        <v>121</v>
      </c>
    </row>
    <row r="219" spans="1:4" x14ac:dyDescent="0.75">
      <c r="A219" t="s">
        <v>752</v>
      </c>
      <c r="B219" s="45" t="s">
        <v>757</v>
      </c>
      <c r="C219" s="48"/>
      <c r="D219" t="s">
        <v>120</v>
      </c>
    </row>
    <row r="221" spans="1:4" x14ac:dyDescent="0.75">
      <c r="A221" s="37" t="s">
        <v>822</v>
      </c>
      <c r="B221" s="43"/>
      <c r="C221" s="38"/>
      <c r="D221" s="38"/>
    </row>
    <row r="222" spans="1:4" x14ac:dyDescent="0.75">
      <c r="A222" s="4" t="s">
        <v>741</v>
      </c>
      <c r="B222" s="44" t="s">
        <v>742</v>
      </c>
      <c r="C222" s="4" t="s">
        <v>743</v>
      </c>
      <c r="D222" s="4" t="s">
        <v>744</v>
      </c>
    </row>
    <row r="223" spans="1:4" x14ac:dyDescent="0.75">
      <c r="A223" t="s">
        <v>740</v>
      </c>
      <c r="B223" s="46" t="s">
        <v>747</v>
      </c>
      <c r="C223" s="42"/>
      <c r="D223" t="s">
        <v>163</v>
      </c>
    </row>
    <row r="224" spans="1:4" x14ac:dyDescent="0.75">
      <c r="A224" t="s">
        <v>759</v>
      </c>
      <c r="B224" s="45" t="s">
        <v>760</v>
      </c>
      <c r="C224" s="49"/>
      <c r="D224" t="s">
        <v>277</v>
      </c>
    </row>
    <row r="225" spans="1:4" x14ac:dyDescent="0.75">
      <c r="A225" t="s">
        <v>746</v>
      </c>
      <c r="B225" s="45" t="s">
        <v>756</v>
      </c>
      <c r="C225" s="47"/>
      <c r="D225" t="s">
        <v>278</v>
      </c>
    </row>
    <row r="227" spans="1:4" x14ac:dyDescent="0.75">
      <c r="A227" s="37" t="s">
        <v>861</v>
      </c>
      <c r="B227" s="43"/>
      <c r="C227" s="38"/>
      <c r="D227" s="38"/>
    </row>
    <row r="228" spans="1:4" x14ac:dyDescent="0.75">
      <c r="A228" s="4" t="s">
        <v>741</v>
      </c>
      <c r="B228" s="44" t="s">
        <v>742</v>
      </c>
      <c r="C228" s="4" t="s">
        <v>743</v>
      </c>
      <c r="D228" s="4" t="s">
        <v>744</v>
      </c>
    </row>
    <row r="229" spans="1:4" x14ac:dyDescent="0.75">
      <c r="A229" t="s">
        <v>751</v>
      </c>
      <c r="B229" s="15" t="s">
        <v>762</v>
      </c>
      <c r="C229" s="50"/>
      <c r="D229" t="s">
        <v>715</v>
      </c>
    </row>
    <row r="230" spans="1:4" x14ac:dyDescent="0.75">
      <c r="A230" t="s">
        <v>766</v>
      </c>
      <c r="B230" s="15" t="s">
        <v>782</v>
      </c>
      <c r="C230" s="54"/>
      <c r="D230" t="s">
        <v>93</v>
      </c>
    </row>
    <row r="231" spans="1:4" x14ac:dyDescent="0.75">
      <c r="A231" t="s">
        <v>752</v>
      </c>
      <c r="B231" s="45" t="s">
        <v>757</v>
      </c>
      <c r="C231" s="48"/>
      <c r="D231" t="s">
        <v>87</v>
      </c>
    </row>
    <row r="232" spans="1:4" x14ac:dyDescent="0.75">
      <c r="A232" t="s">
        <v>786</v>
      </c>
      <c r="B232" s="15" t="s">
        <v>783</v>
      </c>
      <c r="C232" s="61"/>
      <c r="D232" t="s">
        <v>862</v>
      </c>
    </row>
    <row r="233" spans="1:4" x14ac:dyDescent="0.75">
      <c r="A233" t="s">
        <v>767</v>
      </c>
      <c r="B233" s="15" t="s">
        <v>763</v>
      </c>
      <c r="C233" s="53"/>
      <c r="D233" t="s">
        <v>863</v>
      </c>
    </row>
    <row r="234" spans="1:4" x14ac:dyDescent="0.75">
      <c r="A234" t="s">
        <v>759</v>
      </c>
      <c r="B234" s="45" t="s">
        <v>760</v>
      </c>
      <c r="C234" s="49"/>
      <c r="D234" t="s">
        <v>98</v>
      </c>
    </row>
    <row r="235" spans="1:4" x14ac:dyDescent="0.75">
      <c r="A235" t="s">
        <v>768</v>
      </c>
      <c r="B235" s="15" t="s">
        <v>764</v>
      </c>
      <c r="C235" s="55"/>
      <c r="D235" t="s">
        <v>97</v>
      </c>
    </row>
    <row r="236" spans="1:4" x14ac:dyDescent="0.75">
      <c r="A236" t="s">
        <v>753</v>
      </c>
      <c r="B236" s="45" t="s">
        <v>754</v>
      </c>
      <c r="C236" s="41"/>
      <c r="D236" t="s">
        <v>96</v>
      </c>
    </row>
    <row r="237" spans="1:4" x14ac:dyDescent="0.75">
      <c r="A237" t="s">
        <v>746</v>
      </c>
      <c r="B237" s="45" t="s">
        <v>756</v>
      </c>
      <c r="C237" s="47"/>
      <c r="D237" t="s">
        <v>95</v>
      </c>
    </row>
    <row r="239" spans="1:4" x14ac:dyDescent="0.75">
      <c r="A239" s="37" t="s">
        <v>866</v>
      </c>
      <c r="B239" s="43"/>
      <c r="C239" s="38"/>
      <c r="D239" s="38"/>
    </row>
    <row r="240" spans="1:4" x14ac:dyDescent="0.75">
      <c r="A240" s="4" t="s">
        <v>741</v>
      </c>
      <c r="B240" s="44" t="s">
        <v>742</v>
      </c>
      <c r="C240" s="4" t="s">
        <v>743</v>
      </c>
      <c r="D240" s="4" t="s">
        <v>744</v>
      </c>
    </row>
    <row r="241" spans="1:4" x14ac:dyDescent="0.75">
      <c r="A241" t="s">
        <v>751</v>
      </c>
      <c r="B241" s="15" t="s">
        <v>762</v>
      </c>
      <c r="C241" s="50"/>
      <c r="D241" t="s">
        <v>715</v>
      </c>
    </row>
    <row r="242" spans="1:4" x14ac:dyDescent="0.75">
      <c r="A242" t="s">
        <v>769</v>
      </c>
      <c r="B242" s="15" t="s">
        <v>765</v>
      </c>
      <c r="C242" s="56"/>
      <c r="D242" t="s">
        <v>824</v>
      </c>
    </row>
    <row r="243" spans="1:4" x14ac:dyDescent="0.75">
      <c r="A243" t="s">
        <v>759</v>
      </c>
      <c r="B243" s="45" t="s">
        <v>760</v>
      </c>
      <c r="C243" s="49"/>
      <c r="D243" t="s">
        <v>92</v>
      </c>
    </row>
    <row r="244" spans="1:4" x14ac:dyDescent="0.75">
      <c r="A244" t="s">
        <v>766</v>
      </c>
      <c r="B244" s="15" t="s">
        <v>782</v>
      </c>
      <c r="C244" s="54"/>
      <c r="D244" t="s">
        <v>93</v>
      </c>
    </row>
    <row r="245" spans="1:4" x14ac:dyDescent="0.75">
      <c r="A245" t="s">
        <v>752</v>
      </c>
      <c r="B245" s="45" t="s">
        <v>757</v>
      </c>
      <c r="C245" s="48"/>
      <c r="D245" t="s">
        <v>87</v>
      </c>
    </row>
    <row r="246" spans="1:4" x14ac:dyDescent="0.75">
      <c r="A246" t="s">
        <v>767</v>
      </c>
      <c r="B246" s="15" t="s">
        <v>763</v>
      </c>
      <c r="C246" s="53"/>
      <c r="D246" t="s">
        <v>864</v>
      </c>
    </row>
    <row r="247" spans="1:4" x14ac:dyDescent="0.75">
      <c r="A247" t="s">
        <v>746</v>
      </c>
      <c r="B247" s="45" t="s">
        <v>756</v>
      </c>
      <c r="C247" s="47"/>
      <c r="D247" t="s">
        <v>444</v>
      </c>
    </row>
    <row r="248" spans="1:4" x14ac:dyDescent="0.75">
      <c r="A248" t="s">
        <v>833</v>
      </c>
      <c r="B248" s="45" t="s">
        <v>835</v>
      </c>
      <c r="C248" s="63"/>
      <c r="D248" t="s">
        <v>832</v>
      </c>
    </row>
    <row r="249" spans="1:4" x14ac:dyDescent="0.75">
      <c r="A249" t="s">
        <v>834</v>
      </c>
      <c r="B249" s="45">
        <v>740000</v>
      </c>
      <c r="C249" s="64"/>
      <c r="D249" t="s">
        <v>712</v>
      </c>
    </row>
    <row r="250" spans="1:4" x14ac:dyDescent="0.75">
      <c r="A250" t="s">
        <v>753</v>
      </c>
      <c r="B250" s="45" t="s">
        <v>754</v>
      </c>
      <c r="C250" s="41"/>
      <c r="D250" t="s">
        <v>865</v>
      </c>
    </row>
    <row r="252" spans="1:4" x14ac:dyDescent="0.75">
      <c r="A252" s="37" t="s">
        <v>1681</v>
      </c>
      <c r="B252" s="43"/>
      <c r="C252" s="38"/>
      <c r="D252" s="38"/>
    </row>
    <row r="253" spans="1:4" x14ac:dyDescent="0.75">
      <c r="A253" s="4" t="s">
        <v>741</v>
      </c>
      <c r="B253" s="44" t="s">
        <v>742</v>
      </c>
      <c r="C253" s="4" t="s">
        <v>743</v>
      </c>
      <c r="D253" s="4" t="s">
        <v>744</v>
      </c>
    </row>
    <row r="254" spans="1:4" x14ac:dyDescent="0.75">
      <c r="A254" t="s">
        <v>788</v>
      </c>
      <c r="B254" s="15" t="s">
        <v>611</v>
      </c>
      <c r="C254" s="58"/>
      <c r="D254" t="s">
        <v>1689</v>
      </c>
    </row>
    <row r="255" spans="1:4" x14ac:dyDescent="0.75">
      <c r="A255" t="s">
        <v>766</v>
      </c>
      <c r="B255" s="15" t="s">
        <v>782</v>
      </c>
      <c r="C255" s="54"/>
      <c r="D255" t="s">
        <v>1690</v>
      </c>
    </row>
    <row r="256" spans="1:4" x14ac:dyDescent="0.75">
      <c r="A256" t="s">
        <v>787</v>
      </c>
      <c r="B256" s="15" t="s">
        <v>781</v>
      </c>
      <c r="C256" s="59"/>
      <c r="D256" t="s">
        <v>1691</v>
      </c>
    </row>
    <row r="257" spans="1:4" x14ac:dyDescent="0.75">
      <c r="A257" t="s">
        <v>752</v>
      </c>
      <c r="B257" s="45" t="s">
        <v>757</v>
      </c>
      <c r="C257" s="48"/>
      <c r="D257" t="s">
        <v>1692</v>
      </c>
    </row>
    <row r="258" spans="1:4" x14ac:dyDescent="0.75">
      <c r="A258" t="s">
        <v>767</v>
      </c>
      <c r="B258" s="15" t="s">
        <v>763</v>
      </c>
      <c r="C258" s="53"/>
      <c r="D258" t="s">
        <v>1693</v>
      </c>
    </row>
    <row r="259" spans="1:4" x14ac:dyDescent="0.75">
      <c r="A259" t="s">
        <v>746</v>
      </c>
      <c r="B259" s="45" t="s">
        <v>756</v>
      </c>
      <c r="C259" s="47"/>
      <c r="D259" t="s">
        <v>1694</v>
      </c>
    </row>
    <row r="260" spans="1:4" x14ac:dyDescent="0.75">
      <c r="A260" t="s">
        <v>768</v>
      </c>
      <c r="B260" s="15" t="s">
        <v>764</v>
      </c>
      <c r="C260" s="55"/>
      <c r="D260" t="s">
        <v>1695</v>
      </c>
    </row>
    <row r="261" spans="1:4" x14ac:dyDescent="0.75">
      <c r="A261" t="s">
        <v>791</v>
      </c>
      <c r="B261" s="15" t="s">
        <v>785</v>
      </c>
      <c r="C261" s="62"/>
      <c r="D261" t="s">
        <v>1696</v>
      </c>
    </row>
    <row r="263" spans="1:4" x14ac:dyDescent="0.75">
      <c r="A263" s="37" t="s">
        <v>867</v>
      </c>
      <c r="B263" s="43"/>
      <c r="C263" s="38"/>
      <c r="D263" s="38"/>
    </row>
    <row r="264" spans="1:4" x14ac:dyDescent="0.75">
      <c r="A264" s="4" t="s">
        <v>741</v>
      </c>
      <c r="B264" s="44" t="s">
        <v>742</v>
      </c>
      <c r="C264" s="4" t="s">
        <v>743</v>
      </c>
      <c r="D264" s="4" t="s">
        <v>744</v>
      </c>
    </row>
    <row r="265" spans="1:4" x14ac:dyDescent="0.75">
      <c r="A265" t="s">
        <v>751</v>
      </c>
      <c r="B265" s="15" t="s">
        <v>762</v>
      </c>
      <c r="C265" s="50"/>
      <c r="D265" t="s">
        <v>715</v>
      </c>
    </row>
    <row r="266" spans="1:4" x14ac:dyDescent="0.75">
      <c r="A266" t="s">
        <v>746</v>
      </c>
      <c r="B266" s="45" t="s">
        <v>756</v>
      </c>
      <c r="C266" s="47"/>
      <c r="D266" t="s">
        <v>444</v>
      </c>
    </row>
    <row r="267" spans="1:4" x14ac:dyDescent="0.75">
      <c r="A267" t="s">
        <v>769</v>
      </c>
      <c r="B267" s="15" t="s">
        <v>765</v>
      </c>
      <c r="C267" s="56"/>
      <c r="D267" t="s">
        <v>824</v>
      </c>
    </row>
    <row r="268" spans="1:4" x14ac:dyDescent="0.75">
      <c r="A268" t="s">
        <v>759</v>
      </c>
      <c r="B268" s="45" t="s">
        <v>760</v>
      </c>
      <c r="C268" s="49"/>
      <c r="D268" t="s">
        <v>92</v>
      </c>
    </row>
    <row r="269" spans="1:4" x14ac:dyDescent="0.75">
      <c r="A269" t="s">
        <v>786</v>
      </c>
      <c r="B269" s="15" t="s">
        <v>783</v>
      </c>
      <c r="C269" s="61"/>
      <c r="D269" t="s">
        <v>860</v>
      </c>
    </row>
    <row r="270" spans="1:4" x14ac:dyDescent="0.75">
      <c r="A270" t="s">
        <v>833</v>
      </c>
      <c r="B270" s="45" t="s">
        <v>835</v>
      </c>
      <c r="C270" s="63"/>
      <c r="D270" t="s">
        <v>832</v>
      </c>
    </row>
    <row r="271" spans="1:4" x14ac:dyDescent="0.75">
      <c r="A271" t="s">
        <v>753</v>
      </c>
      <c r="B271" s="45" t="s">
        <v>754</v>
      </c>
      <c r="C271" s="41"/>
      <c r="D271" t="s">
        <v>865</v>
      </c>
    </row>
    <row r="272" spans="1:4" x14ac:dyDescent="0.75">
      <c r="A272" t="s">
        <v>767</v>
      </c>
      <c r="B272" s="15" t="s">
        <v>763</v>
      </c>
      <c r="C272" s="53"/>
      <c r="D272" t="s">
        <v>864</v>
      </c>
    </row>
    <row r="273" spans="1:4" x14ac:dyDescent="0.75">
      <c r="A273" t="s">
        <v>752</v>
      </c>
      <c r="B273" s="45" t="s">
        <v>757</v>
      </c>
      <c r="C273" s="48"/>
      <c r="D273" t="s">
        <v>87</v>
      </c>
    </row>
    <row r="274" spans="1:4" x14ac:dyDescent="0.75">
      <c r="A274" t="s">
        <v>766</v>
      </c>
      <c r="B274" s="15" t="s">
        <v>782</v>
      </c>
      <c r="C274" s="54"/>
      <c r="D274" t="s">
        <v>93</v>
      </c>
    </row>
    <row r="276" spans="1:4" x14ac:dyDescent="0.75">
      <c r="A276" s="37" t="s">
        <v>841</v>
      </c>
      <c r="B276" s="43"/>
      <c r="C276" s="38"/>
      <c r="D276" s="38"/>
    </row>
    <row r="277" spans="1:4" x14ac:dyDescent="0.75">
      <c r="A277" s="4" t="s">
        <v>741</v>
      </c>
      <c r="B277" s="44" t="s">
        <v>742</v>
      </c>
      <c r="C277" s="4" t="s">
        <v>743</v>
      </c>
      <c r="D277" s="4" t="s">
        <v>744</v>
      </c>
    </row>
    <row r="278" spans="1:4" x14ac:dyDescent="0.75">
      <c r="A278" t="s">
        <v>751</v>
      </c>
      <c r="B278" s="15" t="s">
        <v>762</v>
      </c>
      <c r="C278" s="50"/>
      <c r="D278" t="s">
        <v>434</v>
      </c>
    </row>
    <row r="279" spans="1:4" x14ac:dyDescent="0.75">
      <c r="A279" t="s">
        <v>790</v>
      </c>
      <c r="B279" s="15" t="s">
        <v>784</v>
      </c>
      <c r="C279" s="60"/>
      <c r="D279" t="s">
        <v>714</v>
      </c>
    </row>
    <row r="280" spans="1:4" x14ac:dyDescent="0.75">
      <c r="A280" t="s">
        <v>759</v>
      </c>
      <c r="B280" s="45" t="s">
        <v>760</v>
      </c>
      <c r="C280" s="49"/>
      <c r="D280" t="s">
        <v>92</v>
      </c>
    </row>
    <row r="281" spans="1:4" x14ac:dyDescent="0.75">
      <c r="A281" t="s">
        <v>766</v>
      </c>
      <c r="B281" s="15" t="s">
        <v>782</v>
      </c>
      <c r="C281" s="54"/>
      <c r="D281" t="s">
        <v>830</v>
      </c>
    </row>
    <row r="282" spans="1:4" x14ac:dyDescent="0.75">
      <c r="A282" t="s">
        <v>786</v>
      </c>
      <c r="B282" s="15" t="s">
        <v>783</v>
      </c>
      <c r="C282" s="61"/>
      <c r="D282" t="s">
        <v>831</v>
      </c>
    </row>
    <row r="283" spans="1:4" x14ac:dyDescent="0.75">
      <c r="A283" t="s">
        <v>740</v>
      </c>
      <c r="B283" s="46" t="s">
        <v>747</v>
      </c>
      <c r="C283" s="42"/>
      <c r="D283" t="s">
        <v>89</v>
      </c>
    </row>
    <row r="284" spans="1:4" x14ac:dyDescent="0.75">
      <c r="A284" t="s">
        <v>768</v>
      </c>
      <c r="B284" s="15" t="s">
        <v>764</v>
      </c>
      <c r="C284" s="55"/>
      <c r="D284" t="s">
        <v>88</v>
      </c>
    </row>
    <row r="285" spans="1:4" x14ac:dyDescent="0.75">
      <c r="A285" t="s">
        <v>752</v>
      </c>
      <c r="B285" s="45" t="s">
        <v>757</v>
      </c>
      <c r="C285" s="48"/>
      <c r="D285" t="s">
        <v>87</v>
      </c>
    </row>
    <row r="286" spans="1:4" x14ac:dyDescent="0.75">
      <c r="A286" t="s">
        <v>776</v>
      </c>
      <c r="B286" s="15" t="s">
        <v>775</v>
      </c>
      <c r="C286" s="57"/>
      <c r="D286" t="s">
        <v>441</v>
      </c>
    </row>
    <row r="287" spans="1:4" x14ac:dyDescent="0.75">
      <c r="A287" t="s">
        <v>746</v>
      </c>
      <c r="B287" s="45" t="s">
        <v>756</v>
      </c>
      <c r="C287" s="47"/>
      <c r="D287" t="s">
        <v>444</v>
      </c>
    </row>
    <row r="288" spans="1:4" x14ac:dyDescent="0.75">
      <c r="A288" t="s">
        <v>834</v>
      </c>
      <c r="B288" s="45">
        <v>740000</v>
      </c>
      <c r="C288" s="64"/>
      <c r="D288" t="s">
        <v>712</v>
      </c>
    </row>
    <row r="289" spans="1:4" x14ac:dyDescent="0.75">
      <c r="B289" s="45"/>
    </row>
    <row r="290" spans="1:4" x14ac:dyDescent="0.75">
      <c r="A290" s="37" t="s">
        <v>841</v>
      </c>
      <c r="B290" s="43"/>
      <c r="C290" s="38"/>
      <c r="D290" s="38"/>
    </row>
    <row r="291" spans="1:4" x14ac:dyDescent="0.75">
      <c r="A291" s="4" t="s">
        <v>741</v>
      </c>
      <c r="B291" s="44" t="s">
        <v>742</v>
      </c>
      <c r="C291" s="4" t="s">
        <v>743</v>
      </c>
      <c r="D291" s="4" t="s">
        <v>744</v>
      </c>
    </row>
    <row r="292" spans="1:4" x14ac:dyDescent="0.75">
      <c r="A292" t="s">
        <v>751</v>
      </c>
      <c r="B292" s="15" t="s">
        <v>762</v>
      </c>
      <c r="C292" s="50"/>
      <c r="D292" s="97" t="s">
        <v>715</v>
      </c>
    </row>
    <row r="293" spans="1:4" x14ac:dyDescent="0.75">
      <c r="A293" t="s">
        <v>791</v>
      </c>
      <c r="B293" s="15" t="s">
        <v>785</v>
      </c>
      <c r="C293" s="62"/>
      <c r="D293" t="s">
        <v>823</v>
      </c>
    </row>
    <row r="294" spans="1:4" x14ac:dyDescent="0.75">
      <c r="A294" t="s">
        <v>759</v>
      </c>
      <c r="B294" s="45" t="s">
        <v>760</v>
      </c>
      <c r="C294" s="49"/>
      <c r="D294" t="s">
        <v>92</v>
      </c>
    </row>
    <row r="295" spans="1:4" x14ac:dyDescent="0.75">
      <c r="A295" t="s">
        <v>753</v>
      </c>
      <c r="B295" s="45" t="s">
        <v>754</v>
      </c>
      <c r="C295" s="41"/>
      <c r="D295" t="s">
        <v>878</v>
      </c>
    </row>
    <row r="296" spans="1:4" x14ac:dyDescent="0.75">
      <c r="A296" t="s">
        <v>752</v>
      </c>
      <c r="B296" s="45" t="s">
        <v>757</v>
      </c>
      <c r="C296" s="48"/>
      <c r="D296" t="s">
        <v>87</v>
      </c>
    </row>
    <row r="297" spans="1:4" x14ac:dyDescent="0.75">
      <c r="A297" t="s">
        <v>776</v>
      </c>
      <c r="B297" s="15" t="s">
        <v>775</v>
      </c>
      <c r="C297" s="57"/>
      <c r="D297" t="s">
        <v>441</v>
      </c>
    </row>
    <row r="298" spans="1:4" x14ac:dyDescent="0.75">
      <c r="A298" t="s">
        <v>746</v>
      </c>
      <c r="B298" s="45" t="s">
        <v>756</v>
      </c>
      <c r="C298" s="47"/>
      <c r="D298" t="s">
        <v>444</v>
      </c>
    </row>
    <row r="299" spans="1:4" x14ac:dyDescent="0.75">
      <c r="A299" t="s">
        <v>834</v>
      </c>
      <c r="B299" s="45">
        <v>740000</v>
      </c>
      <c r="C299" s="64"/>
      <c r="D299" t="s">
        <v>712</v>
      </c>
    </row>
    <row r="300" spans="1:4" x14ac:dyDescent="0.75">
      <c r="A300" t="s">
        <v>769</v>
      </c>
      <c r="B300" s="15" t="s">
        <v>765</v>
      </c>
      <c r="C300" s="56"/>
      <c r="D300" t="s">
        <v>824</v>
      </c>
    </row>
    <row r="301" spans="1:4" x14ac:dyDescent="0.75">
      <c r="A301" t="s">
        <v>766</v>
      </c>
      <c r="B301" s="15" t="s">
        <v>782</v>
      </c>
      <c r="C301" s="54"/>
      <c r="D301" t="s">
        <v>93</v>
      </c>
    </row>
    <row r="302" spans="1:4" x14ac:dyDescent="0.75">
      <c r="B302"/>
    </row>
    <row r="303" spans="1:4" x14ac:dyDescent="0.75">
      <c r="A303" s="37" t="s">
        <v>991</v>
      </c>
      <c r="B303" s="43"/>
      <c r="C303" s="38"/>
      <c r="D303" s="38"/>
    </row>
    <row r="304" spans="1:4" x14ac:dyDescent="0.75">
      <c r="A304" s="4" t="s">
        <v>741</v>
      </c>
      <c r="B304" s="44" t="s">
        <v>742</v>
      </c>
      <c r="C304" s="4" t="s">
        <v>743</v>
      </c>
      <c r="D304" s="4" t="s">
        <v>744</v>
      </c>
    </row>
    <row r="305" spans="1:4" x14ac:dyDescent="0.75">
      <c r="A305" t="s">
        <v>751</v>
      </c>
      <c r="B305" s="15" t="s">
        <v>762</v>
      </c>
      <c r="C305" s="50"/>
      <c r="D305" t="s">
        <v>715</v>
      </c>
    </row>
    <row r="306" spans="1:4" x14ac:dyDescent="0.75">
      <c r="A306" t="s">
        <v>766</v>
      </c>
      <c r="B306" s="15" t="s">
        <v>782</v>
      </c>
      <c r="C306" s="54"/>
      <c r="D306" t="s">
        <v>93</v>
      </c>
    </row>
    <row r="307" spans="1:4" x14ac:dyDescent="0.75">
      <c r="A307" t="s">
        <v>769</v>
      </c>
      <c r="B307" s="15" t="s">
        <v>765</v>
      </c>
      <c r="C307" s="56"/>
      <c r="D307" t="s">
        <v>824</v>
      </c>
    </row>
    <row r="308" spans="1:4" x14ac:dyDescent="0.75">
      <c r="A308" t="s">
        <v>790</v>
      </c>
      <c r="B308" s="15" t="s">
        <v>784</v>
      </c>
      <c r="C308" s="60"/>
      <c r="D308" t="s">
        <v>714</v>
      </c>
    </row>
    <row r="309" spans="1:4" x14ac:dyDescent="0.75">
      <c r="A309" t="s">
        <v>791</v>
      </c>
      <c r="B309" s="15" t="s">
        <v>785</v>
      </c>
      <c r="C309" s="62"/>
      <c r="D309" t="s">
        <v>823</v>
      </c>
    </row>
    <row r="310" spans="1:4" x14ac:dyDescent="0.75">
      <c r="A310" t="s">
        <v>759</v>
      </c>
      <c r="B310" s="45" t="s">
        <v>760</v>
      </c>
      <c r="C310" s="49"/>
      <c r="D310" t="s">
        <v>92</v>
      </c>
    </row>
    <row r="311" spans="1:4" x14ac:dyDescent="0.75">
      <c r="A311" t="s">
        <v>768</v>
      </c>
      <c r="B311" s="15" t="s">
        <v>764</v>
      </c>
      <c r="C311" s="55"/>
      <c r="D311" t="s">
        <v>880</v>
      </c>
    </row>
    <row r="312" spans="1:4" x14ac:dyDescent="0.75">
      <c r="A312" t="s">
        <v>746</v>
      </c>
      <c r="B312" s="45" t="s">
        <v>756</v>
      </c>
      <c r="C312" s="47"/>
      <c r="D312" t="s">
        <v>879</v>
      </c>
    </row>
    <row r="313" spans="1:4" x14ac:dyDescent="0.75">
      <c r="A313" t="s">
        <v>752</v>
      </c>
      <c r="B313" s="45" t="s">
        <v>757</v>
      </c>
      <c r="C313" s="48"/>
      <c r="D313" t="s">
        <v>87</v>
      </c>
    </row>
    <row r="314" spans="1:4" x14ac:dyDescent="0.75">
      <c r="A314" t="s">
        <v>753</v>
      </c>
      <c r="B314" s="45" t="s">
        <v>754</v>
      </c>
      <c r="C314" s="41"/>
      <c r="D314" t="s">
        <v>878</v>
      </c>
    </row>
    <row r="315" spans="1:4" x14ac:dyDescent="0.75">
      <c r="A315" t="s">
        <v>834</v>
      </c>
      <c r="B315" s="45">
        <v>740000</v>
      </c>
      <c r="C315" s="64"/>
      <c r="D315" t="s">
        <v>712</v>
      </c>
    </row>
    <row r="317" spans="1:4" x14ac:dyDescent="0.75">
      <c r="A317" s="37" t="s">
        <v>1926</v>
      </c>
      <c r="B317" s="43"/>
      <c r="C317" s="38"/>
      <c r="D317" s="38"/>
    </row>
    <row r="318" spans="1:4" x14ac:dyDescent="0.75">
      <c r="A318" s="4" t="s">
        <v>741</v>
      </c>
      <c r="B318" s="44" t="s">
        <v>742</v>
      </c>
      <c r="C318" s="4" t="s">
        <v>743</v>
      </c>
      <c r="D318" s="4" t="s">
        <v>744</v>
      </c>
    </row>
    <row r="319" spans="1:4" x14ac:dyDescent="0.75">
      <c r="A319" t="s">
        <v>766</v>
      </c>
      <c r="B319" s="15" t="s">
        <v>782</v>
      </c>
      <c r="C319" s="54"/>
      <c r="D319" t="s">
        <v>1927</v>
      </c>
    </row>
    <row r="320" spans="1:4" x14ac:dyDescent="0.75">
      <c r="A320" t="s">
        <v>1935</v>
      </c>
      <c r="B320" s="15" t="s">
        <v>1934</v>
      </c>
      <c r="C320" s="38"/>
      <c r="D320" t="s">
        <v>1928</v>
      </c>
    </row>
    <row r="321" spans="1:4" x14ac:dyDescent="0.75">
      <c r="A321" t="s">
        <v>753</v>
      </c>
      <c r="B321" s="45" t="s">
        <v>754</v>
      </c>
      <c r="C321" s="41"/>
      <c r="D321" t="s">
        <v>1929</v>
      </c>
    </row>
    <row r="322" spans="1:4" x14ac:dyDescent="0.75">
      <c r="A322" t="s">
        <v>833</v>
      </c>
      <c r="B322" s="45" t="s">
        <v>835</v>
      </c>
      <c r="C322" s="63"/>
      <c r="D322" t="s">
        <v>1930</v>
      </c>
    </row>
    <row r="323" spans="1:4" x14ac:dyDescent="0.75">
      <c r="A323" t="s">
        <v>1936</v>
      </c>
      <c r="B323" s="45">
        <v>808080</v>
      </c>
      <c r="C323" s="113"/>
      <c r="D323" t="s">
        <v>1931</v>
      </c>
    </row>
    <row r="324" spans="1:4" x14ac:dyDescent="0.75">
      <c r="A324" t="s">
        <v>759</v>
      </c>
      <c r="B324" s="45" t="s">
        <v>760</v>
      </c>
      <c r="C324" s="49"/>
      <c r="D324" t="s">
        <v>1932</v>
      </c>
    </row>
    <row r="325" spans="1:4" x14ac:dyDescent="0.75">
      <c r="A325" t="s">
        <v>767</v>
      </c>
      <c r="B325" s="15" t="s">
        <v>763</v>
      </c>
      <c r="C325" s="53"/>
      <c r="D325" t="s">
        <v>1933</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6328125" defaultRowHeight="14.75" x14ac:dyDescent="0.75"/>
  <cols>
    <col min="1" max="1" width="31.40625" customWidth="1"/>
    <col min="2" max="2" width="28.1328125" customWidth="1"/>
    <col min="3" max="3" width="85.40625" customWidth="1"/>
  </cols>
  <sheetData>
    <row r="1" spans="1:3" x14ac:dyDescent="0.75">
      <c r="A1" s="37" t="s">
        <v>72</v>
      </c>
      <c r="B1" s="37" t="s">
        <v>73</v>
      </c>
    </row>
    <row r="2" spans="1:3" ht="147.5" x14ac:dyDescent="0.75">
      <c r="A2" t="s">
        <v>2262</v>
      </c>
      <c r="B2" t="s">
        <v>1595</v>
      </c>
      <c r="C2" s="40" t="s">
        <v>1596</v>
      </c>
    </row>
    <row r="3" spans="1:3" x14ac:dyDescent="0.75">
      <c r="A3" t="s">
        <v>1831</v>
      </c>
      <c r="B3" t="s">
        <v>1832</v>
      </c>
    </row>
    <row r="4" spans="1:3" x14ac:dyDescent="0.75">
      <c r="A4" t="s">
        <v>2601</v>
      </c>
      <c r="B4" t="s">
        <v>2600</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0625" defaultRowHeight="14.75" x14ac:dyDescent="0.75"/>
  <cols>
    <col min="1" max="1" width="11.1328125" customWidth="1"/>
    <col min="2" max="2" width="25.1328125" customWidth="1"/>
    <col min="3" max="3" width="10.1328125" style="88" customWidth="1"/>
    <col min="4" max="33" width="10.1328125" customWidth="1"/>
  </cols>
  <sheetData>
    <row r="1" spans="1:33" x14ac:dyDescent="0.75">
      <c r="A1" s="84" t="s">
        <v>1733</v>
      </c>
      <c r="B1" s="85" t="s">
        <v>1756</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7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0625" defaultRowHeight="14.75" x14ac:dyDescent="0.75"/>
  <cols>
    <col min="1" max="1" width="15.86328125" customWidth="1"/>
    <col min="2" max="2" width="39" customWidth="1"/>
    <col min="3" max="3" width="13.1328125" customWidth="1"/>
    <col min="4" max="4" width="17.1328125" customWidth="1"/>
    <col min="5" max="5" width="16.1328125" customWidth="1"/>
    <col min="6" max="6" width="39.1328125" customWidth="1"/>
  </cols>
  <sheetData>
    <row r="1" spans="1:6" x14ac:dyDescent="0.75">
      <c r="A1" s="84" t="s">
        <v>1733</v>
      </c>
      <c r="B1" s="85" t="s">
        <v>1734</v>
      </c>
      <c r="C1" s="85" t="s">
        <v>1735</v>
      </c>
      <c r="D1" s="85" t="s">
        <v>1736</v>
      </c>
      <c r="E1" s="85" t="s">
        <v>1737</v>
      </c>
      <c r="F1" s="86" t="s">
        <v>1738</v>
      </c>
    </row>
    <row r="2" spans="1:6" ht="44.25" x14ac:dyDescent="0.75">
      <c r="A2" s="1" t="s">
        <v>1739</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ht="44.25" x14ac:dyDescent="0.75">
      <c r="A3" s="1" t="s">
        <v>1739</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4.75" x14ac:dyDescent="0.75"/>
  <cols>
    <col min="3" max="3" width="41.54296875" style="102" customWidth="1"/>
    <col min="4" max="4" width="12.86328125" customWidth="1"/>
    <col min="5" max="6" width="8.7265625" style="130"/>
    <col min="7" max="7" width="30.26953125" style="131" customWidth="1"/>
    <col min="8" max="8" width="12.86328125" customWidth="1"/>
    <col min="9" max="11" width="8.7265625" style="132"/>
    <col min="12" max="13" width="20.1328125" style="132" customWidth="1"/>
    <col min="14" max="14" width="8.7265625" style="133"/>
    <col min="15" max="16" width="7" customWidth="1"/>
    <col min="17" max="17" width="22.54296875" style="131" customWidth="1"/>
  </cols>
  <sheetData>
    <row r="1" spans="1:17" ht="15.5" thickBot="1" x14ac:dyDescent="0.9">
      <c r="A1" s="123" t="s">
        <v>2263</v>
      </c>
      <c r="B1" s="123" t="s">
        <v>2264</v>
      </c>
      <c r="C1" s="124" t="s">
        <v>2265</v>
      </c>
      <c r="D1" s="124" t="s">
        <v>2266</v>
      </c>
      <c r="E1" s="125" t="s">
        <v>2267</v>
      </c>
      <c r="F1" s="125" t="s">
        <v>2268</v>
      </c>
      <c r="G1" s="126" t="s">
        <v>2269</v>
      </c>
      <c r="H1" s="123" t="s">
        <v>2270</v>
      </c>
      <c r="I1" s="127" t="s">
        <v>2271</v>
      </c>
      <c r="J1" s="127" t="s">
        <v>2272</v>
      </c>
      <c r="K1" s="127" t="s">
        <v>2273</v>
      </c>
      <c r="L1" s="127" t="s">
        <v>2274</v>
      </c>
      <c r="M1" s="127" t="s">
        <v>2275</v>
      </c>
      <c r="N1" s="128" t="s">
        <v>2276</v>
      </c>
      <c r="O1" s="127" t="s">
        <v>2277</v>
      </c>
      <c r="P1" s="127" t="s">
        <v>2278</v>
      </c>
      <c r="Q1" s="129" t="s">
        <v>2279</v>
      </c>
    </row>
    <row r="2" spans="1:17" x14ac:dyDescent="0.75">
      <c r="A2" t="s">
        <v>2080</v>
      </c>
      <c r="B2" t="s">
        <v>2280</v>
      </c>
    </row>
    <row r="3" spans="1:17" x14ac:dyDescent="0.75">
      <c r="A3" t="s">
        <v>2081</v>
      </c>
      <c r="B3" t="s">
        <v>2281</v>
      </c>
    </row>
    <row r="4" spans="1:17" x14ac:dyDescent="0.75">
      <c r="A4" t="s">
        <v>2082</v>
      </c>
      <c r="B4" t="s">
        <v>2282</v>
      </c>
    </row>
    <row r="5" spans="1:17" x14ac:dyDescent="0.75">
      <c r="A5" t="s">
        <v>2083</v>
      </c>
      <c r="B5" t="s">
        <v>2283</v>
      </c>
    </row>
    <row r="6" spans="1:17" x14ac:dyDescent="0.75">
      <c r="A6" t="s">
        <v>2084</v>
      </c>
      <c r="B6" t="s">
        <v>2284</v>
      </c>
      <c r="C6" s="102" t="s">
        <v>2285</v>
      </c>
      <c r="D6">
        <v>1990</v>
      </c>
      <c r="E6" s="130">
        <v>0.4</v>
      </c>
      <c r="F6" s="130">
        <v>1</v>
      </c>
      <c r="G6" s="134">
        <f>ROUND(IF(About!$B$2=$A6,INDEX('State GHG Summary'!$C$1:$AH$1,MATCH('State Targets'!D6,'State GHG Summary'!$C$3:$AH$3,0)),0),0)</f>
        <v>0</v>
      </c>
      <c r="H6" t="s">
        <v>2286</v>
      </c>
      <c r="I6" s="132">
        <v>2030</v>
      </c>
      <c r="J6" s="132">
        <f>IF($E6="","",(1-$E6)*$G6)</f>
        <v>0</v>
      </c>
      <c r="K6" s="132">
        <f>J6</f>
        <v>0</v>
      </c>
      <c r="L6" s="132" t="s">
        <v>2287</v>
      </c>
      <c r="M6" t="s">
        <v>2288</v>
      </c>
      <c r="N6" s="133">
        <v>2045</v>
      </c>
      <c r="O6">
        <f>IF($F6="","",(1-$F6)*$G6)</f>
        <v>0</v>
      </c>
      <c r="P6">
        <f>O6</f>
        <v>0</v>
      </c>
      <c r="Q6" s="131" t="s">
        <v>2289</v>
      </c>
    </row>
    <row r="7" spans="1:17" x14ac:dyDescent="0.75">
      <c r="A7" t="s">
        <v>474</v>
      </c>
      <c r="B7" t="s">
        <v>2290</v>
      </c>
      <c r="C7" s="102" t="s">
        <v>2291</v>
      </c>
      <c r="D7">
        <v>2005</v>
      </c>
      <c r="E7" s="135">
        <v>0.5</v>
      </c>
      <c r="F7" s="135">
        <v>0.9</v>
      </c>
      <c r="G7" s="134">
        <f>ROUND(IF(About!$B$2=$A7,INDEX('State GHG Summary'!$C$1:$AH$1,MATCH('State Targets'!D7,'State GHG Summary'!$C$3:$AH$3,0)),0),0)</f>
        <v>0</v>
      </c>
      <c r="H7" t="s">
        <v>2292</v>
      </c>
      <c r="I7" s="136">
        <v>2030</v>
      </c>
      <c r="J7" s="132">
        <f t="shared" ref="J7:J52" si="0">IF($E7="","",(1-$E7)*$G7)</f>
        <v>0</v>
      </c>
      <c r="K7" s="132">
        <f t="shared" ref="K7:K52" si="1">J7</f>
        <v>0</v>
      </c>
      <c r="L7" s="136" t="s">
        <v>2293</v>
      </c>
      <c r="M7" t="s">
        <v>2294</v>
      </c>
      <c r="N7" s="137">
        <v>2050</v>
      </c>
      <c r="O7">
        <f t="shared" ref="O7:O52" si="2">IF($F7="","",(1-$F7)*$G7)</f>
        <v>0</v>
      </c>
      <c r="P7">
        <f t="shared" ref="P7:P52" si="3">O7</f>
        <v>0</v>
      </c>
      <c r="Q7" s="131" t="s">
        <v>2295</v>
      </c>
    </row>
    <row r="8" spans="1:17" x14ac:dyDescent="0.75">
      <c r="A8" t="s">
        <v>2085</v>
      </c>
      <c r="B8" t="s">
        <v>2296</v>
      </c>
      <c r="C8" s="102" t="s">
        <v>2297</v>
      </c>
      <c r="D8">
        <v>2001</v>
      </c>
      <c r="E8" s="130">
        <v>0.45</v>
      </c>
      <c r="F8" s="130">
        <v>0.8</v>
      </c>
      <c r="G8" s="134">
        <f>ROUND(IF(About!$B$2=$A8,INDEX('State GHG Summary'!$C$1:$AH$1,MATCH('State Targets'!D8,'State GHG Summary'!$C$3:$AH$3,0)),0),0)</f>
        <v>0</v>
      </c>
      <c r="H8" t="s">
        <v>2298</v>
      </c>
      <c r="I8" s="132">
        <v>2030</v>
      </c>
      <c r="J8" s="132">
        <f t="shared" si="0"/>
        <v>0</v>
      </c>
      <c r="K8" s="132">
        <f t="shared" si="1"/>
        <v>0</v>
      </c>
      <c r="L8" s="132" t="s">
        <v>2299</v>
      </c>
      <c r="M8" t="s">
        <v>2300</v>
      </c>
      <c r="N8" s="133">
        <v>2050</v>
      </c>
      <c r="O8">
        <f t="shared" si="2"/>
        <v>0</v>
      </c>
      <c r="P8">
        <f t="shared" si="3"/>
        <v>0</v>
      </c>
      <c r="Q8" s="131" t="s">
        <v>2301</v>
      </c>
    </row>
    <row r="9" spans="1:17" x14ac:dyDescent="0.75">
      <c r="A9" t="s">
        <v>2086</v>
      </c>
      <c r="B9" t="s">
        <v>2086</v>
      </c>
      <c r="J9" s="132" t="str">
        <f t="shared" si="0"/>
        <v/>
      </c>
      <c r="K9" s="132" t="str">
        <f t="shared" si="1"/>
        <v/>
      </c>
      <c r="O9" t="str">
        <f t="shared" si="2"/>
        <v/>
      </c>
      <c r="P9" t="str">
        <f t="shared" si="3"/>
        <v/>
      </c>
    </row>
    <row r="10" spans="1:17" x14ac:dyDescent="0.75">
      <c r="A10" t="s">
        <v>2087</v>
      </c>
      <c r="B10" t="s">
        <v>2302</v>
      </c>
      <c r="C10" s="102" t="s">
        <v>2303</v>
      </c>
      <c r="D10">
        <v>2005</v>
      </c>
      <c r="E10" s="130">
        <v>0.5</v>
      </c>
      <c r="F10" s="130">
        <v>1</v>
      </c>
      <c r="G10" s="134">
        <f>ROUND(IF(About!$B$2=$A10,INDEX('State GHG Summary'!$C$1:$AH$1,MATCH('State Targets'!D10,'State GHG Summary'!$C$3:$AH$3,0)),0),0)</f>
        <v>0</v>
      </c>
      <c r="H10" t="s">
        <v>2292</v>
      </c>
      <c r="I10" s="132">
        <v>2030</v>
      </c>
      <c r="J10" s="132">
        <f t="shared" si="0"/>
        <v>0</v>
      </c>
      <c r="K10" s="132">
        <f t="shared" si="1"/>
        <v>0</v>
      </c>
      <c r="L10" s="132" t="s">
        <v>2304</v>
      </c>
      <c r="M10" t="s">
        <v>2305</v>
      </c>
      <c r="N10" s="133">
        <v>2050</v>
      </c>
      <c r="O10">
        <f t="shared" si="2"/>
        <v>0</v>
      </c>
      <c r="P10">
        <f t="shared" si="3"/>
        <v>0</v>
      </c>
      <c r="Q10" s="131" t="s">
        <v>2306</v>
      </c>
    </row>
    <row r="11" spans="1:17" x14ac:dyDescent="0.75">
      <c r="A11" t="s">
        <v>2088</v>
      </c>
      <c r="B11" t="s">
        <v>2307</v>
      </c>
      <c r="C11" s="102" t="s">
        <v>2308</v>
      </c>
      <c r="D11">
        <v>1990</v>
      </c>
      <c r="E11" s="130">
        <v>0.8</v>
      </c>
      <c r="G11" s="134">
        <f>ROUND(IF(About!$B$2=$A11,INDEX('State GHG Summary'!$C$1:$AH$1,MATCH('State Targets'!D11,'State GHG Summary'!$C$3:$AH$3,0)),0),0)</f>
        <v>0</v>
      </c>
      <c r="H11" t="s">
        <v>2309</v>
      </c>
      <c r="I11" s="132">
        <v>2050</v>
      </c>
      <c r="J11" s="132">
        <f t="shared" si="0"/>
        <v>0</v>
      </c>
      <c r="K11" s="132">
        <f t="shared" si="1"/>
        <v>0</v>
      </c>
      <c r="L11" s="132" t="s">
        <v>2310</v>
      </c>
      <c r="O11" t="str">
        <f t="shared" si="2"/>
        <v/>
      </c>
      <c r="P11" t="str">
        <f t="shared" si="3"/>
        <v/>
      </c>
    </row>
    <row r="12" spans="1:17" x14ac:dyDescent="0.75">
      <c r="A12" t="s">
        <v>2089</v>
      </c>
      <c r="B12" t="s">
        <v>2311</v>
      </c>
      <c r="J12" s="132" t="str">
        <f t="shared" si="0"/>
        <v/>
      </c>
      <c r="K12" s="132" t="str">
        <f t="shared" si="1"/>
        <v/>
      </c>
      <c r="O12" t="str">
        <f t="shared" si="2"/>
        <v/>
      </c>
      <c r="P12" t="str">
        <f t="shared" si="3"/>
        <v/>
      </c>
    </row>
    <row r="13" spans="1:17" x14ac:dyDescent="0.75">
      <c r="A13" t="s">
        <v>2090</v>
      </c>
      <c r="B13" t="s">
        <v>2312</v>
      </c>
      <c r="J13" s="132" t="str">
        <f t="shared" si="0"/>
        <v/>
      </c>
      <c r="K13" s="132" t="str">
        <f t="shared" si="1"/>
        <v/>
      </c>
      <c r="O13" t="str">
        <f t="shared" si="2"/>
        <v/>
      </c>
      <c r="P13" t="str">
        <f t="shared" si="3"/>
        <v/>
      </c>
    </row>
    <row r="14" spans="1:17" x14ac:dyDescent="0.75">
      <c r="A14" t="s">
        <v>2091</v>
      </c>
      <c r="B14" t="s">
        <v>2313</v>
      </c>
      <c r="J14" s="132" t="str">
        <f t="shared" si="0"/>
        <v/>
      </c>
      <c r="K14" s="132" t="str">
        <f t="shared" si="1"/>
        <v/>
      </c>
      <c r="O14" t="str">
        <f t="shared" si="2"/>
        <v/>
      </c>
      <c r="P14" t="str">
        <f t="shared" si="3"/>
        <v/>
      </c>
    </row>
    <row r="15" spans="1:17" x14ac:dyDescent="0.75">
      <c r="A15" t="s">
        <v>2092</v>
      </c>
      <c r="B15" t="s">
        <v>2314</v>
      </c>
      <c r="J15" s="132" t="str">
        <f t="shared" si="0"/>
        <v/>
      </c>
      <c r="K15" s="132" t="str">
        <f t="shared" si="1"/>
        <v/>
      </c>
      <c r="O15" t="str">
        <f t="shared" si="2"/>
        <v/>
      </c>
      <c r="P15" t="str">
        <f t="shared" si="3"/>
        <v/>
      </c>
    </row>
    <row r="16" spans="1:17" x14ac:dyDescent="0.75">
      <c r="A16" t="s">
        <v>2093</v>
      </c>
      <c r="B16" t="s">
        <v>2315</v>
      </c>
      <c r="J16" s="132" t="str">
        <f t="shared" si="0"/>
        <v/>
      </c>
      <c r="K16" s="132" t="str">
        <f t="shared" si="1"/>
        <v/>
      </c>
      <c r="O16" t="str">
        <f t="shared" si="2"/>
        <v/>
      </c>
      <c r="P16" t="str">
        <f t="shared" si="3"/>
        <v/>
      </c>
    </row>
    <row r="17" spans="1:17" x14ac:dyDescent="0.75">
      <c r="A17" t="s">
        <v>2094</v>
      </c>
      <c r="B17" t="s">
        <v>2316</v>
      </c>
      <c r="J17" s="132" t="str">
        <f t="shared" si="0"/>
        <v/>
      </c>
      <c r="K17" s="132" t="str">
        <f t="shared" si="1"/>
        <v/>
      </c>
      <c r="O17" t="str">
        <f t="shared" si="2"/>
        <v/>
      </c>
      <c r="P17" t="str">
        <f t="shared" si="3"/>
        <v/>
      </c>
    </row>
    <row r="18" spans="1:17" x14ac:dyDescent="0.75">
      <c r="A18" t="s">
        <v>2095</v>
      </c>
      <c r="B18" t="s">
        <v>2317</v>
      </c>
      <c r="J18" s="132" t="str">
        <f t="shared" si="0"/>
        <v/>
      </c>
      <c r="K18" s="132" t="str">
        <f t="shared" si="1"/>
        <v/>
      </c>
      <c r="O18" t="str">
        <f t="shared" si="2"/>
        <v/>
      </c>
      <c r="P18" t="str">
        <f t="shared" si="3"/>
        <v/>
      </c>
    </row>
    <row r="19" spans="1:17" x14ac:dyDescent="0.75">
      <c r="A19" t="s">
        <v>2096</v>
      </c>
      <c r="B19" t="s">
        <v>2318</v>
      </c>
      <c r="C19" s="102" t="s">
        <v>2319</v>
      </c>
      <c r="D19">
        <v>1990</v>
      </c>
      <c r="E19" s="130">
        <v>0.2</v>
      </c>
      <c r="G19" s="134">
        <f>ROUND(IF(About!$B$2=$A19,INDEX('State GHG Summary'!$C$1:$AH$1,MATCH('State Targets'!D19,'State GHG Summary'!$C$3:$AH$3,0)),0),0)</f>
        <v>0</v>
      </c>
      <c r="H19" t="s">
        <v>2320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75">
      <c r="A20" t="s">
        <v>2097</v>
      </c>
      <c r="B20" t="s">
        <v>2321</v>
      </c>
      <c r="C20" s="102" t="s">
        <v>2322</v>
      </c>
      <c r="D20">
        <v>2005</v>
      </c>
      <c r="E20" s="130">
        <v>0.45</v>
      </c>
      <c r="F20" s="130">
        <v>1</v>
      </c>
      <c r="G20" s="134">
        <f>ROUND(IF(About!$B$2=$A20,INDEX('State GHG Summary'!$C$1:$AH$1,MATCH('State Targets'!D20,'State GHG Summary'!$C$3:$AH$3,0)),0),0)</f>
        <v>0</v>
      </c>
      <c r="H20" t="s">
        <v>2323</v>
      </c>
      <c r="I20" s="132">
        <v>2030</v>
      </c>
      <c r="J20" s="132">
        <f t="shared" si="0"/>
        <v>0</v>
      </c>
      <c r="K20" s="132">
        <f t="shared" si="1"/>
        <v>0</v>
      </c>
      <c r="L20" s="132" t="s">
        <v>2324</v>
      </c>
      <c r="M20" t="s">
        <v>2305</v>
      </c>
      <c r="N20" s="133">
        <v>2050</v>
      </c>
      <c r="O20">
        <f t="shared" si="2"/>
        <v>0</v>
      </c>
      <c r="P20">
        <f t="shared" si="3"/>
        <v>0</v>
      </c>
      <c r="Q20" t="s">
        <v>2325</v>
      </c>
    </row>
    <row r="21" spans="1:17" x14ac:dyDescent="0.75">
      <c r="A21" t="s">
        <v>2098</v>
      </c>
      <c r="B21" t="s">
        <v>2326</v>
      </c>
      <c r="C21" s="102" t="s">
        <v>2327</v>
      </c>
      <c r="D21">
        <v>1990</v>
      </c>
      <c r="E21" s="130">
        <v>0.75</v>
      </c>
      <c r="F21" s="130">
        <v>1</v>
      </c>
      <c r="G21" s="134">
        <f>ROUND(IF(About!$B$2=$A21,INDEX('State GHG Summary'!$C$1:$AH$1,MATCH('State Targets'!D21,'State GHG Summary'!$C$3:$AH$3,0)),0),0)</f>
        <v>0</v>
      </c>
      <c r="H21" t="s">
        <v>2328</v>
      </c>
      <c r="I21" s="132">
        <v>2040</v>
      </c>
      <c r="J21" s="132">
        <f t="shared" si="0"/>
        <v>0</v>
      </c>
      <c r="K21" s="132">
        <f t="shared" si="1"/>
        <v>0</v>
      </c>
      <c r="L21" s="132" t="s">
        <v>2329</v>
      </c>
      <c r="M21" t="s">
        <v>2305</v>
      </c>
      <c r="N21" s="133">
        <v>2050</v>
      </c>
      <c r="O21">
        <f t="shared" si="2"/>
        <v>0</v>
      </c>
      <c r="P21">
        <f t="shared" si="3"/>
        <v>0</v>
      </c>
      <c r="Q21" t="s">
        <v>2330</v>
      </c>
    </row>
    <row r="22" spans="1:17" x14ac:dyDescent="0.75">
      <c r="A22" t="s">
        <v>2099</v>
      </c>
      <c r="B22" t="s">
        <v>2331</v>
      </c>
      <c r="C22" s="102" t="s">
        <v>2332</v>
      </c>
      <c r="D22">
        <v>2006</v>
      </c>
      <c r="E22" s="130">
        <v>0.6</v>
      </c>
      <c r="F22" s="130">
        <v>1</v>
      </c>
      <c r="G22" s="134">
        <f>ROUND(IF(About!$B$2=$A22,INDEX('State GHG Summary'!$C$1:$AH$1,MATCH('State Targets'!D22,'State GHG Summary'!$C$3:$AH$3,0)),0),0)</f>
        <v>0</v>
      </c>
      <c r="H22" t="s">
        <v>2333</v>
      </c>
      <c r="I22" s="132">
        <v>2031</v>
      </c>
      <c r="J22" s="132">
        <f t="shared" si="0"/>
        <v>0</v>
      </c>
      <c r="K22" s="132">
        <f t="shared" si="1"/>
        <v>0</v>
      </c>
      <c r="L22" s="132" t="s">
        <v>2334</v>
      </c>
      <c r="M22" t="s">
        <v>2335</v>
      </c>
      <c r="N22" s="133">
        <v>2045</v>
      </c>
      <c r="O22">
        <f t="shared" si="2"/>
        <v>0</v>
      </c>
      <c r="P22">
        <f t="shared" si="3"/>
        <v>0</v>
      </c>
      <c r="Q22" s="131" t="s">
        <v>2336</v>
      </c>
    </row>
    <row r="23" spans="1:17" x14ac:dyDescent="0.75">
      <c r="A23" t="s">
        <v>2100</v>
      </c>
      <c r="B23" t="s">
        <v>2337</v>
      </c>
      <c r="C23" s="102" t="s">
        <v>2338</v>
      </c>
      <c r="D23">
        <v>1990</v>
      </c>
      <c r="E23" s="130">
        <v>0.45</v>
      </c>
      <c r="F23" s="130">
        <v>1</v>
      </c>
      <c r="G23" s="134">
        <f>ROUND(IF(About!$B$2=$A23,INDEX('State GHG Summary'!$C$1:$AH$1,MATCH('State Targets'!D23,'State GHG Summary'!$C$3:$AH$3,0)),0),0)</f>
        <v>0</v>
      </c>
      <c r="H23" t="s">
        <v>2339</v>
      </c>
      <c r="I23" s="132">
        <v>2030</v>
      </c>
      <c r="J23" s="132">
        <f t="shared" si="0"/>
        <v>0</v>
      </c>
      <c r="K23" s="132">
        <f t="shared" si="1"/>
        <v>0</v>
      </c>
      <c r="L23" s="132" t="s">
        <v>2340</v>
      </c>
      <c r="M23" t="s">
        <v>2305</v>
      </c>
      <c r="N23" s="133">
        <v>2050</v>
      </c>
      <c r="O23">
        <f t="shared" si="2"/>
        <v>0</v>
      </c>
      <c r="P23">
        <f t="shared" si="3"/>
        <v>0</v>
      </c>
      <c r="Q23" s="131" t="s">
        <v>2341</v>
      </c>
    </row>
    <row r="24" spans="1:17" x14ac:dyDescent="0.75">
      <c r="A24" t="s">
        <v>2101</v>
      </c>
      <c r="B24" t="s">
        <v>2342</v>
      </c>
      <c r="C24" s="102" t="s">
        <v>2343</v>
      </c>
      <c r="D24">
        <v>2005</v>
      </c>
      <c r="E24" s="130">
        <v>0.52</v>
      </c>
      <c r="F24" s="130">
        <v>1</v>
      </c>
      <c r="G24" s="134">
        <f>ROUND(IF(About!$B$2=$A24,INDEX('State GHG Summary'!$C$1:$AH$1,MATCH('State Targets'!D24,'State GHG Summary'!$C$3:$AH$3,0)),0),0)</f>
        <v>0</v>
      </c>
      <c r="H24" t="s">
        <v>2344</v>
      </c>
      <c r="I24" s="132">
        <v>2030</v>
      </c>
      <c r="J24" s="132">
        <f t="shared" si="0"/>
        <v>0</v>
      </c>
      <c r="K24" s="132">
        <f t="shared" si="1"/>
        <v>0</v>
      </c>
      <c r="L24" s="132" t="s">
        <v>2345</v>
      </c>
      <c r="M24" t="s">
        <v>2346</v>
      </c>
      <c r="N24" s="133">
        <v>2050</v>
      </c>
      <c r="O24">
        <f t="shared" si="2"/>
        <v>0</v>
      </c>
      <c r="P24">
        <f t="shared" si="3"/>
        <v>0</v>
      </c>
      <c r="Q24" s="131" t="s">
        <v>2347</v>
      </c>
    </row>
    <row r="25" spans="1:17" x14ac:dyDescent="0.75">
      <c r="A25" t="s">
        <v>2102</v>
      </c>
      <c r="B25" t="s">
        <v>2348</v>
      </c>
      <c r="C25" s="102" t="s">
        <v>2349</v>
      </c>
      <c r="D25">
        <v>2005</v>
      </c>
      <c r="E25" s="130">
        <v>0.3</v>
      </c>
      <c r="F25" s="130">
        <v>0.8</v>
      </c>
      <c r="G25" s="134">
        <f>ROUND(IF(About!$B$2=$A25,INDEX('State GHG Summary'!$C$1:$AH$1,MATCH('State Targets'!D25,'State GHG Summary'!$C$3:$AH$3,0)),0),0)</f>
        <v>0</v>
      </c>
      <c r="H25" t="s">
        <v>2350</v>
      </c>
      <c r="I25" s="132">
        <v>2025</v>
      </c>
      <c r="J25" s="132">
        <f t="shared" si="0"/>
        <v>0</v>
      </c>
      <c r="K25" s="132">
        <f t="shared" si="1"/>
        <v>0</v>
      </c>
      <c r="L25" s="132" t="s">
        <v>2351</v>
      </c>
      <c r="M25" t="s">
        <v>2352</v>
      </c>
      <c r="N25" s="133">
        <v>2050</v>
      </c>
      <c r="O25">
        <f t="shared" si="2"/>
        <v>0</v>
      </c>
      <c r="P25">
        <f t="shared" si="3"/>
        <v>0</v>
      </c>
      <c r="Q25" s="131" t="s">
        <v>2353</v>
      </c>
    </row>
    <row r="26" spans="1:17" x14ac:dyDescent="0.75">
      <c r="A26" t="s">
        <v>2103</v>
      </c>
      <c r="B26" t="s">
        <v>2354</v>
      </c>
      <c r="J26" s="132" t="str">
        <f t="shared" si="0"/>
        <v/>
      </c>
      <c r="K26" s="132" t="str">
        <f t="shared" si="1"/>
        <v/>
      </c>
      <c r="O26" t="str">
        <f t="shared" si="2"/>
        <v/>
      </c>
      <c r="P26" t="str">
        <f t="shared" si="3"/>
        <v/>
      </c>
    </row>
    <row r="27" spans="1:17" x14ac:dyDescent="0.75">
      <c r="A27" t="s">
        <v>2104</v>
      </c>
      <c r="B27" t="s">
        <v>2355</v>
      </c>
      <c r="J27" s="132" t="str">
        <f t="shared" si="0"/>
        <v/>
      </c>
      <c r="K27" s="132" t="str">
        <f t="shared" si="1"/>
        <v/>
      </c>
      <c r="O27" t="str">
        <f t="shared" si="2"/>
        <v/>
      </c>
      <c r="P27" t="str">
        <f t="shared" si="3"/>
        <v/>
      </c>
    </row>
    <row r="28" spans="1:17" x14ac:dyDescent="0.75">
      <c r="A28" t="s">
        <v>2105</v>
      </c>
      <c r="B28" t="s">
        <v>2356</v>
      </c>
      <c r="C28" s="102" t="s">
        <v>2357</v>
      </c>
      <c r="D28">
        <v>2005</v>
      </c>
      <c r="E28" s="130">
        <v>1</v>
      </c>
      <c r="G28" s="134">
        <f>ROUND(IF(About!$B$2=$A28,INDEX('State GHG Summary'!$C$1:$AH$1,MATCH('State Targets'!D28,'State GHG Summary'!$C$3:$AH$3,0)),0),0)</f>
        <v>0</v>
      </c>
      <c r="H28" t="s">
        <v>2346</v>
      </c>
      <c r="I28" s="132">
        <v>2050</v>
      </c>
      <c r="J28" s="132">
        <f t="shared" si="0"/>
        <v>0</v>
      </c>
      <c r="K28" s="132">
        <f t="shared" si="1"/>
        <v>0</v>
      </c>
      <c r="L28" s="132" t="s">
        <v>2357</v>
      </c>
      <c r="O28" t="str">
        <f t="shared" si="2"/>
        <v/>
      </c>
      <c r="P28" t="str">
        <f t="shared" si="3"/>
        <v/>
      </c>
    </row>
    <row r="29" spans="1:17" x14ac:dyDescent="0.75">
      <c r="A29" t="s">
        <v>2106</v>
      </c>
      <c r="B29" t="s">
        <v>2358</v>
      </c>
      <c r="C29" s="102" t="s">
        <v>2359</v>
      </c>
      <c r="D29">
        <v>2005</v>
      </c>
      <c r="E29" s="130">
        <v>0.5</v>
      </c>
      <c r="F29" s="130">
        <v>1</v>
      </c>
      <c r="G29" s="134">
        <f>ROUND(IF(About!$B$2=$A29,INDEX('State GHG Summary'!$C$1:$AH$1,MATCH('State Targets'!D29,'State GHG Summary'!$C$3:$AH$3,0)),0),0)</f>
        <v>0</v>
      </c>
      <c r="H29" t="s">
        <v>2292</v>
      </c>
      <c r="I29" s="132">
        <v>2030</v>
      </c>
      <c r="J29" s="132">
        <f t="shared" si="0"/>
        <v>0</v>
      </c>
      <c r="K29" s="132">
        <f t="shared" si="1"/>
        <v>0</v>
      </c>
      <c r="L29" s="132" t="s">
        <v>2360</v>
      </c>
      <c r="M29" s="132" t="s">
        <v>2305</v>
      </c>
      <c r="N29" s="133">
        <v>2050</v>
      </c>
      <c r="O29">
        <f t="shared" si="2"/>
        <v>0</v>
      </c>
      <c r="P29">
        <f t="shared" si="3"/>
        <v>0</v>
      </c>
      <c r="Q29" s="131" t="s">
        <v>2361</v>
      </c>
    </row>
    <row r="30" spans="1:17" x14ac:dyDescent="0.75">
      <c r="A30" t="s">
        <v>2107</v>
      </c>
      <c r="B30" t="s">
        <v>2362</v>
      </c>
      <c r="J30" s="132" t="str">
        <f t="shared" si="0"/>
        <v/>
      </c>
      <c r="K30" s="132" t="str">
        <f t="shared" si="1"/>
        <v/>
      </c>
      <c r="O30" t="str">
        <f t="shared" si="2"/>
        <v/>
      </c>
      <c r="P30" t="str">
        <f t="shared" si="3"/>
        <v/>
      </c>
    </row>
    <row r="31" spans="1:17" x14ac:dyDescent="0.75">
      <c r="A31" t="s">
        <v>475</v>
      </c>
      <c r="B31" t="s">
        <v>2363</v>
      </c>
      <c r="J31" s="132" t="str">
        <f t="shared" si="0"/>
        <v/>
      </c>
      <c r="K31" s="132" t="str">
        <f t="shared" si="1"/>
        <v/>
      </c>
      <c r="O31" t="str">
        <f t="shared" si="2"/>
        <v/>
      </c>
      <c r="P31" t="str">
        <f t="shared" si="3"/>
        <v/>
      </c>
    </row>
    <row r="32" spans="1:17" x14ac:dyDescent="0.75">
      <c r="A32" t="s">
        <v>2108</v>
      </c>
      <c r="B32" t="s">
        <v>2364</v>
      </c>
      <c r="C32" s="102" t="s">
        <v>2365</v>
      </c>
      <c r="D32">
        <v>1990</v>
      </c>
      <c r="E32" s="130">
        <v>0.2</v>
      </c>
      <c r="F32" s="130">
        <v>0.8</v>
      </c>
      <c r="G32" s="134">
        <f>ROUND(IF(About!$B$2=$A32,INDEX('State GHG Summary'!$C$1:$AH$1,MATCH('State Targets'!D32,'State GHG Summary'!$C$3:$AH$3,0)),0),0)</f>
        <v>0</v>
      </c>
      <c r="H32" t="s">
        <v>2366</v>
      </c>
      <c r="I32" s="132">
        <v>2025</v>
      </c>
      <c r="J32" s="132">
        <f t="shared" si="0"/>
        <v>0</v>
      </c>
      <c r="K32" s="132">
        <f t="shared" si="1"/>
        <v>0</v>
      </c>
      <c r="L32" s="132" t="s">
        <v>2367</v>
      </c>
      <c r="M32" t="s">
        <v>2309</v>
      </c>
      <c r="N32" s="133">
        <v>2050</v>
      </c>
      <c r="O32">
        <f t="shared" si="2"/>
        <v>0</v>
      </c>
      <c r="P32">
        <f t="shared" si="3"/>
        <v>0</v>
      </c>
      <c r="Q32" s="131" t="s">
        <v>2368</v>
      </c>
    </row>
    <row r="33" spans="1:17" x14ac:dyDescent="0.75">
      <c r="A33" t="s">
        <v>2109</v>
      </c>
      <c r="B33" t="s">
        <v>2369</v>
      </c>
      <c r="C33" s="102" t="s">
        <v>2370</v>
      </c>
      <c r="D33">
        <v>2006</v>
      </c>
      <c r="E33" s="130">
        <v>0.5</v>
      </c>
      <c r="F33" s="130">
        <v>0.8</v>
      </c>
      <c r="G33" s="134">
        <f>ROUND(IF(About!$B$2=$A33,INDEX('State GHG Summary'!$C$1:$AH$1,MATCH('State Targets'!D33,'State GHG Summary'!$C$3:$AH$3,0)),0),0)</f>
        <v>0</v>
      </c>
      <c r="H33" t="s">
        <v>2371</v>
      </c>
      <c r="I33" s="132">
        <v>2030</v>
      </c>
      <c r="J33" s="132">
        <f t="shared" si="0"/>
        <v>0</v>
      </c>
      <c r="K33" s="132">
        <f t="shared" si="1"/>
        <v>0</v>
      </c>
      <c r="L33" s="132" t="s">
        <v>2372</v>
      </c>
      <c r="M33" t="s">
        <v>2373</v>
      </c>
      <c r="N33" s="133">
        <v>2050</v>
      </c>
      <c r="O33">
        <f t="shared" si="2"/>
        <v>0</v>
      </c>
      <c r="P33">
        <f t="shared" si="3"/>
        <v>0</v>
      </c>
      <c r="Q33" s="131" t="s">
        <v>2374</v>
      </c>
    </row>
    <row r="34" spans="1:17" x14ac:dyDescent="0.75">
      <c r="A34" t="s">
        <v>2110</v>
      </c>
      <c r="B34" t="s">
        <v>2375</v>
      </c>
      <c r="C34" s="102" t="s">
        <v>2376</v>
      </c>
      <c r="D34">
        <v>2005</v>
      </c>
      <c r="E34" s="130">
        <v>0.45</v>
      </c>
      <c r="G34" s="134">
        <f>ROUND(IF(About!$B$2=$A34,INDEX('State GHG Summary'!$C$1:$AH$1,MATCH('State Targets'!D34,'State GHG Summary'!$C$3:$AH$3,0)),0),0)</f>
        <v>0</v>
      </c>
      <c r="H34" t="s">
        <v>2377</v>
      </c>
      <c r="I34" s="132">
        <v>2030</v>
      </c>
      <c r="J34" s="132">
        <f t="shared" si="0"/>
        <v>0</v>
      </c>
      <c r="K34" s="132">
        <f t="shared" si="1"/>
        <v>0</v>
      </c>
      <c r="L34" t="s">
        <v>2376</v>
      </c>
      <c r="O34" t="str">
        <f t="shared" si="2"/>
        <v/>
      </c>
      <c r="P34" t="str">
        <f t="shared" si="3"/>
        <v/>
      </c>
    </row>
    <row r="35" spans="1:17" x14ac:dyDescent="0.75">
      <c r="A35" t="s">
        <v>2111</v>
      </c>
      <c r="B35" t="s">
        <v>2378</v>
      </c>
      <c r="C35" s="102" t="s">
        <v>2379</v>
      </c>
      <c r="D35">
        <v>2005</v>
      </c>
      <c r="E35" s="130">
        <v>0.45</v>
      </c>
      <c r="F35" s="130">
        <v>1</v>
      </c>
      <c r="G35" s="134">
        <f>ROUND(IF(About!$B$2=$A35,INDEX('State GHG Summary'!$C$1:$AH$1,MATCH('State Targets'!D35,'State GHG Summary'!$C$3:$AH$3,0)),0),0)</f>
        <v>0</v>
      </c>
      <c r="H35" t="s">
        <v>2377</v>
      </c>
      <c r="I35" s="132">
        <v>2030</v>
      </c>
      <c r="J35" s="132">
        <f t="shared" si="0"/>
        <v>0</v>
      </c>
      <c r="K35" s="132">
        <f t="shared" si="1"/>
        <v>0</v>
      </c>
      <c r="L35" s="132" t="s">
        <v>2380</v>
      </c>
      <c r="M35" s="132" t="s">
        <v>2305</v>
      </c>
      <c r="N35" s="133">
        <v>2050</v>
      </c>
      <c r="O35">
        <f t="shared" si="2"/>
        <v>0</v>
      </c>
      <c r="P35">
        <f t="shared" si="3"/>
        <v>0</v>
      </c>
      <c r="Q35" s="131" t="s">
        <v>2381</v>
      </c>
    </row>
    <row r="36" spans="1:17" x14ac:dyDescent="0.75">
      <c r="A36" t="s">
        <v>2112</v>
      </c>
      <c r="B36" t="s">
        <v>2382</v>
      </c>
      <c r="C36" s="102" t="s">
        <v>2383</v>
      </c>
      <c r="D36">
        <v>1990</v>
      </c>
      <c r="E36" s="130">
        <v>0.4</v>
      </c>
      <c r="F36" s="130">
        <v>1</v>
      </c>
      <c r="G36" s="134">
        <f>ROUND(IF(About!$B$2=$A36,INDEX('State GHG Summary'!$C$1:$AH$1,MATCH('State Targets'!D36,'State GHG Summary'!$C$3:$AH$3,0)),0),0)</f>
        <v>0</v>
      </c>
      <c r="H36" t="s">
        <v>2286</v>
      </c>
      <c r="I36" s="132">
        <v>2030</v>
      </c>
      <c r="J36" s="132">
        <f t="shared" si="0"/>
        <v>0</v>
      </c>
      <c r="K36" s="132">
        <f t="shared" si="1"/>
        <v>0</v>
      </c>
      <c r="L36" s="132" t="s">
        <v>2384</v>
      </c>
      <c r="M36" s="132" t="s">
        <v>2305</v>
      </c>
      <c r="N36" s="133">
        <v>2050</v>
      </c>
      <c r="O36">
        <f t="shared" si="2"/>
        <v>0</v>
      </c>
      <c r="P36">
        <f t="shared" si="3"/>
        <v>0</v>
      </c>
      <c r="Q36" s="131" t="s">
        <v>2385</v>
      </c>
    </row>
    <row r="37" spans="1:17" x14ac:dyDescent="0.75">
      <c r="A37" t="s">
        <v>2113</v>
      </c>
      <c r="B37" t="s">
        <v>2386</v>
      </c>
      <c r="J37" s="132" t="str">
        <f t="shared" si="0"/>
        <v/>
      </c>
      <c r="K37" s="132" t="str">
        <f t="shared" si="1"/>
        <v/>
      </c>
      <c r="O37" t="str">
        <f t="shared" si="2"/>
        <v/>
      </c>
      <c r="P37" t="str">
        <f t="shared" si="3"/>
        <v/>
      </c>
    </row>
    <row r="38" spans="1:17" x14ac:dyDescent="0.75">
      <c r="A38" t="s">
        <v>2114</v>
      </c>
      <c r="B38" t="s">
        <v>2387</v>
      </c>
      <c r="J38" s="132" t="str">
        <f t="shared" si="0"/>
        <v/>
      </c>
      <c r="K38" s="132" t="str">
        <f t="shared" si="1"/>
        <v/>
      </c>
      <c r="O38" t="str">
        <f t="shared" si="2"/>
        <v/>
      </c>
      <c r="P38" t="str">
        <f t="shared" si="3"/>
        <v/>
      </c>
    </row>
    <row r="39" spans="1:17" x14ac:dyDescent="0.75">
      <c r="A39" t="s">
        <v>2115</v>
      </c>
      <c r="B39" t="s">
        <v>2388</v>
      </c>
      <c r="C39" s="102" t="s">
        <v>2389</v>
      </c>
      <c r="D39">
        <v>1990</v>
      </c>
      <c r="E39" s="130">
        <v>0.45</v>
      </c>
      <c r="F39" s="130">
        <v>0.8</v>
      </c>
      <c r="G39" s="134">
        <f>ROUND(IF(About!$B$2=$A39,INDEX('State GHG Summary'!$C$1:$AH$1,MATCH('State Targets'!D39,'State GHG Summary'!$C$3:$AH$3,0)),0),0)</f>
        <v>0</v>
      </c>
      <c r="H39" t="s">
        <v>2390</v>
      </c>
      <c r="I39" s="132">
        <v>2035</v>
      </c>
      <c r="J39" s="132">
        <f t="shared" si="0"/>
        <v>0</v>
      </c>
      <c r="K39" s="132">
        <f t="shared" si="1"/>
        <v>0</v>
      </c>
      <c r="L39" s="132" t="s">
        <v>2391</v>
      </c>
      <c r="M39" t="s">
        <v>2309</v>
      </c>
      <c r="N39" s="133">
        <v>2050</v>
      </c>
      <c r="O39">
        <f t="shared" si="2"/>
        <v>0</v>
      </c>
      <c r="P39">
        <f t="shared" si="3"/>
        <v>0</v>
      </c>
      <c r="Q39" s="131" t="s">
        <v>2392</v>
      </c>
    </row>
    <row r="40" spans="1:17" x14ac:dyDescent="0.75">
      <c r="A40" t="s">
        <v>2116</v>
      </c>
      <c r="B40" t="s">
        <v>2393</v>
      </c>
      <c r="C40" s="102" t="s">
        <v>2394</v>
      </c>
      <c r="D40">
        <v>2005</v>
      </c>
      <c r="E40" s="130">
        <v>0.26</v>
      </c>
      <c r="F40" s="130">
        <v>0.8</v>
      </c>
      <c r="G40" s="134">
        <f>ROUND(IF(About!$B$2=$A40,INDEX('State GHG Summary'!$C$1:$AH$1,MATCH('State Targets'!D40,'State GHG Summary'!$C$3:$AH$3,0)),0),0)</f>
        <v>0</v>
      </c>
      <c r="H40" t="s">
        <v>2395</v>
      </c>
      <c r="I40" s="132">
        <v>2025</v>
      </c>
      <c r="J40" s="132">
        <f t="shared" si="0"/>
        <v>0</v>
      </c>
      <c r="K40" s="132">
        <f t="shared" si="1"/>
        <v>0</v>
      </c>
      <c r="L40" s="132" t="s">
        <v>2396</v>
      </c>
      <c r="M40" t="s">
        <v>2352</v>
      </c>
      <c r="N40" s="133">
        <v>2050</v>
      </c>
      <c r="O40">
        <f t="shared" si="2"/>
        <v>0</v>
      </c>
      <c r="P40">
        <f t="shared" si="3"/>
        <v>0</v>
      </c>
      <c r="Q40" s="131" t="s">
        <v>2397</v>
      </c>
    </row>
    <row r="41" spans="1:17" x14ac:dyDescent="0.75">
      <c r="A41" t="s">
        <v>2117</v>
      </c>
      <c r="B41" t="s">
        <v>2398</v>
      </c>
      <c r="C41" s="102" t="s">
        <v>2399</v>
      </c>
      <c r="D41">
        <v>1990</v>
      </c>
      <c r="E41" s="130">
        <v>0.8</v>
      </c>
      <c r="F41" s="130">
        <v>1</v>
      </c>
      <c r="G41" s="134">
        <f>ROUND(IF(About!$B$2=$A41,INDEX('State GHG Summary'!$C$1:$AH$1,MATCH('State Targets'!D41,'State GHG Summary'!$C$3:$AH$3,0)),0),0)</f>
        <v>0</v>
      </c>
      <c r="H41" t="s">
        <v>2400</v>
      </c>
      <c r="I41" s="132">
        <v>2040</v>
      </c>
      <c r="J41" s="132">
        <f t="shared" si="0"/>
        <v>0</v>
      </c>
      <c r="K41" s="132">
        <f t="shared" si="1"/>
        <v>0</v>
      </c>
      <c r="L41" s="132" t="s">
        <v>2401</v>
      </c>
      <c r="M41" s="132" t="s">
        <v>2305</v>
      </c>
      <c r="N41" s="133">
        <v>2050</v>
      </c>
      <c r="O41">
        <f t="shared" si="2"/>
        <v>0</v>
      </c>
      <c r="P41">
        <f t="shared" si="3"/>
        <v>0</v>
      </c>
      <c r="Q41" s="131" t="s">
        <v>2402</v>
      </c>
    </row>
    <row r="42" spans="1:17" x14ac:dyDescent="0.75">
      <c r="A42" t="s">
        <v>2118</v>
      </c>
      <c r="B42" t="s">
        <v>2403</v>
      </c>
      <c r="J42" s="132" t="str">
        <f t="shared" si="0"/>
        <v/>
      </c>
      <c r="K42" s="132" t="str">
        <f t="shared" si="1"/>
        <v/>
      </c>
      <c r="O42" t="str">
        <f t="shared" si="2"/>
        <v/>
      </c>
      <c r="P42" t="str">
        <f t="shared" si="3"/>
        <v/>
      </c>
    </row>
    <row r="43" spans="1:17" x14ac:dyDescent="0.75">
      <c r="A43" t="s">
        <v>2119</v>
      </c>
      <c r="B43" t="s">
        <v>2404</v>
      </c>
      <c r="J43" s="132" t="str">
        <f t="shared" si="0"/>
        <v/>
      </c>
      <c r="K43" s="132" t="str">
        <f t="shared" si="1"/>
        <v/>
      </c>
      <c r="O43" t="str">
        <f t="shared" si="2"/>
        <v/>
      </c>
      <c r="P43" t="str">
        <f t="shared" si="3"/>
        <v/>
      </c>
    </row>
    <row r="44" spans="1:17" x14ac:dyDescent="0.75">
      <c r="A44" t="s">
        <v>2120</v>
      </c>
      <c r="B44" t="s">
        <v>2405</v>
      </c>
      <c r="J44" s="132" t="str">
        <f t="shared" si="0"/>
        <v/>
      </c>
      <c r="K44" s="132" t="str">
        <f t="shared" si="1"/>
        <v/>
      </c>
      <c r="O44" t="str">
        <f t="shared" si="2"/>
        <v/>
      </c>
      <c r="P44" t="str">
        <f t="shared" si="3"/>
        <v/>
      </c>
    </row>
    <row r="45" spans="1:17" x14ac:dyDescent="0.75">
      <c r="A45" t="s">
        <v>2121</v>
      </c>
      <c r="B45" t="s">
        <v>2406</v>
      </c>
      <c r="J45" s="132" t="str">
        <f t="shared" si="0"/>
        <v/>
      </c>
      <c r="K45" s="132" t="str">
        <f t="shared" si="1"/>
        <v/>
      </c>
      <c r="O45" t="str">
        <f t="shared" si="2"/>
        <v/>
      </c>
      <c r="P45" t="str">
        <f t="shared" si="3"/>
        <v/>
      </c>
    </row>
    <row r="46" spans="1:17" x14ac:dyDescent="0.75">
      <c r="A46" t="s">
        <v>2122</v>
      </c>
      <c r="B46" t="s">
        <v>2407</v>
      </c>
      <c r="J46" s="132" t="str">
        <f t="shared" si="0"/>
        <v/>
      </c>
      <c r="K46" s="132" t="str">
        <f t="shared" si="1"/>
        <v/>
      </c>
      <c r="O46" t="str">
        <f t="shared" si="2"/>
        <v/>
      </c>
      <c r="P46" t="str">
        <f t="shared" si="3"/>
        <v/>
      </c>
    </row>
    <row r="47" spans="1:17" x14ac:dyDescent="0.75">
      <c r="A47" t="s">
        <v>2123</v>
      </c>
      <c r="B47" t="s">
        <v>2408</v>
      </c>
      <c r="C47" s="102" t="s">
        <v>2409</v>
      </c>
      <c r="E47" s="130">
        <v>1</v>
      </c>
      <c r="H47" s="132" t="s">
        <v>2335</v>
      </c>
      <c r="I47" s="132">
        <v>2045</v>
      </c>
      <c r="J47" s="132">
        <f t="shared" si="0"/>
        <v>0</v>
      </c>
      <c r="K47" s="132">
        <f t="shared" si="1"/>
        <v>0</v>
      </c>
      <c r="L47" t="s">
        <v>2409</v>
      </c>
      <c r="O47" t="str">
        <f t="shared" si="2"/>
        <v/>
      </c>
      <c r="P47" t="str">
        <f t="shared" si="3"/>
        <v/>
      </c>
    </row>
    <row r="48" spans="1:17" x14ac:dyDescent="0.75">
      <c r="A48" t="s">
        <v>2124</v>
      </c>
      <c r="B48" t="s">
        <v>2410</v>
      </c>
      <c r="C48" s="102" t="s">
        <v>2411</v>
      </c>
      <c r="D48">
        <v>1990</v>
      </c>
      <c r="E48" s="130">
        <v>0.4</v>
      </c>
      <c r="F48" s="130">
        <v>0.8</v>
      </c>
      <c r="G48" s="134">
        <f>ROUND(IF(About!$B$2=$A48,INDEX('State GHG Summary'!$C$1:$AH$1,MATCH('State Targets'!D48,'State GHG Summary'!$C$3:$AH$3,0)),0),0)</f>
        <v>0</v>
      </c>
      <c r="H48" t="s">
        <v>2286</v>
      </c>
      <c r="I48" s="132">
        <v>2030</v>
      </c>
      <c r="J48" s="132">
        <f t="shared" si="0"/>
        <v>0</v>
      </c>
      <c r="K48" s="132">
        <f t="shared" si="1"/>
        <v>0</v>
      </c>
      <c r="L48" s="132" t="s">
        <v>2412</v>
      </c>
      <c r="M48" t="s">
        <v>2309</v>
      </c>
      <c r="N48" s="133">
        <v>2050</v>
      </c>
      <c r="O48">
        <f t="shared" si="2"/>
        <v>0</v>
      </c>
      <c r="P48">
        <f t="shared" si="3"/>
        <v>0</v>
      </c>
      <c r="Q48" s="138" t="s">
        <v>2413</v>
      </c>
    </row>
    <row r="49" spans="1:17" x14ac:dyDescent="0.75">
      <c r="A49" t="s">
        <v>2125</v>
      </c>
      <c r="B49" t="s">
        <v>2414</v>
      </c>
      <c r="C49" s="102" t="s">
        <v>2415</v>
      </c>
      <c r="D49">
        <v>1990</v>
      </c>
      <c r="E49" s="130">
        <v>0.45</v>
      </c>
      <c r="F49" s="130">
        <v>1</v>
      </c>
      <c r="G49" s="134">
        <f>ROUND(IF(About!$B$2=$A49,INDEX('State GHG Summary'!$C$1:$AH$1,MATCH('State Targets'!D49,'State GHG Summary'!$C$3:$AH$3,0)),0),0)</f>
        <v>0</v>
      </c>
      <c r="H49" t="s">
        <v>2339</v>
      </c>
      <c r="I49" s="132">
        <v>2030</v>
      </c>
      <c r="J49" s="132">
        <f t="shared" si="0"/>
        <v>0</v>
      </c>
      <c r="K49" s="132">
        <f t="shared" si="1"/>
        <v>0</v>
      </c>
      <c r="L49" t="s">
        <v>2416</v>
      </c>
      <c r="M49" s="132" t="s">
        <v>2346</v>
      </c>
      <c r="N49" s="133">
        <v>2050</v>
      </c>
      <c r="O49">
        <f t="shared" si="2"/>
        <v>0</v>
      </c>
      <c r="P49">
        <f t="shared" si="3"/>
        <v>0</v>
      </c>
      <c r="Q49" s="131" t="s">
        <v>2417</v>
      </c>
    </row>
    <row r="50" spans="1:17" x14ac:dyDescent="0.75">
      <c r="A50" t="s">
        <v>2126</v>
      </c>
      <c r="B50" t="s">
        <v>2418</v>
      </c>
      <c r="J50" s="132" t="str">
        <f t="shared" si="0"/>
        <v/>
      </c>
      <c r="K50" s="132" t="str">
        <f t="shared" si="1"/>
        <v/>
      </c>
      <c r="O50" t="str">
        <f t="shared" si="2"/>
        <v/>
      </c>
      <c r="P50" t="str">
        <f t="shared" si="3"/>
        <v/>
      </c>
    </row>
    <row r="51" spans="1:17" x14ac:dyDescent="0.75">
      <c r="A51" t="s">
        <v>2127</v>
      </c>
      <c r="B51" t="s">
        <v>2419</v>
      </c>
      <c r="J51" s="132" t="str">
        <f t="shared" si="0"/>
        <v/>
      </c>
      <c r="K51" s="132" t="str">
        <f t="shared" si="1"/>
        <v/>
      </c>
      <c r="O51" t="str">
        <f t="shared" si="2"/>
        <v/>
      </c>
      <c r="P51" t="str">
        <f t="shared" si="3"/>
        <v/>
      </c>
    </row>
    <row r="52" spans="1:17" x14ac:dyDescent="0.75">
      <c r="A52" t="s">
        <v>2128</v>
      </c>
      <c r="B52" t="s">
        <v>2420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328125" defaultRowHeight="14.75" x14ac:dyDescent="0.75"/>
  <cols>
    <col min="1" max="1" width="79.40625" customWidth="1"/>
    <col min="2" max="2" width="12.40625" customWidth="1"/>
    <col min="3" max="3" width="17.40625" customWidth="1"/>
    <col min="4" max="4" width="22" customWidth="1"/>
    <col min="5" max="5" width="19.40625" customWidth="1"/>
    <col min="6" max="6" width="14.40625" customWidth="1"/>
    <col min="7" max="7" width="26.1328125" customWidth="1"/>
    <col min="8" max="8" width="26.40625" customWidth="1"/>
    <col min="9" max="9" width="17.86328125" customWidth="1"/>
    <col min="15" max="15" width="25.86328125" customWidth="1"/>
    <col min="16" max="16" width="12.40625" customWidth="1"/>
    <col min="17" max="17" width="19.86328125" customWidth="1"/>
    <col min="18" max="19" width="12.40625" customWidth="1"/>
    <col min="20" max="21" width="16.40625" customWidth="1"/>
    <col min="22" max="22" width="10.86328125" customWidth="1"/>
  </cols>
  <sheetData>
    <row r="1" spans="1:5" x14ac:dyDescent="0.75">
      <c r="A1" s="266" t="s">
        <v>11</v>
      </c>
      <c r="B1" s="266"/>
      <c r="C1" s="266"/>
      <c r="D1" s="266"/>
      <c r="E1" s="266"/>
    </row>
    <row r="2" spans="1:5" x14ac:dyDescent="0.75">
      <c r="A2" s="267" t="s">
        <v>152</v>
      </c>
      <c r="B2" s="267"/>
      <c r="C2" s="267"/>
      <c r="D2" s="267"/>
      <c r="E2" s="267"/>
    </row>
    <row r="19" spans="1:5" x14ac:dyDescent="0.75">
      <c r="A19" t="s">
        <v>153</v>
      </c>
    </row>
    <row r="20" spans="1:5" x14ac:dyDescent="0.75">
      <c r="A20">
        <v>155400</v>
      </c>
      <c r="B20" t="s">
        <v>154</v>
      </c>
    </row>
    <row r="21" spans="1:5" x14ac:dyDescent="0.75">
      <c r="A21" s="267" t="s">
        <v>155</v>
      </c>
      <c r="B21" s="267"/>
      <c r="C21" s="267"/>
      <c r="D21" s="267"/>
      <c r="E21" s="267"/>
    </row>
    <row r="38" spans="1:5" x14ac:dyDescent="0.75">
      <c r="A38" t="s">
        <v>153</v>
      </c>
    </row>
    <row r="39" spans="1:5" x14ac:dyDescent="0.75">
      <c r="A39">
        <v>100800</v>
      </c>
      <c r="B39" t="s">
        <v>154</v>
      </c>
    </row>
    <row r="40" spans="1:5" x14ac:dyDescent="0.75">
      <c r="A40" s="267" t="s">
        <v>156</v>
      </c>
      <c r="B40" s="267"/>
      <c r="C40" s="267"/>
      <c r="D40" s="267"/>
      <c r="E40" s="267"/>
    </row>
    <row r="57" spans="1:5" ht="15.5" thickBot="1" x14ac:dyDescent="0.9">
      <c r="A57" t="s">
        <v>153</v>
      </c>
    </row>
    <row r="58" spans="1:5" ht="15.5" thickBot="1" x14ac:dyDescent="0.9">
      <c r="A58" s="2">
        <v>194000</v>
      </c>
      <c r="B58" t="s">
        <v>157</v>
      </c>
    </row>
    <row r="60" spans="1:5" x14ac:dyDescent="0.75">
      <c r="A60" s="266" t="s">
        <v>158</v>
      </c>
      <c r="B60" s="266"/>
      <c r="C60" s="266"/>
      <c r="D60" s="266"/>
      <c r="E60" s="266"/>
    </row>
    <row r="85" spans="1:37" s="3" customFormat="1" x14ac:dyDescent="0.7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7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5" thickBot="1" x14ac:dyDescent="0.9"/>
    <row r="88" spans="1:37" ht="15.5" thickBot="1" x14ac:dyDescent="0.9">
      <c r="A88" s="4" t="s">
        <v>360</v>
      </c>
      <c r="B88" s="5">
        <f>(B86-B85)/B85</f>
        <v>1.0254083484573502</v>
      </c>
    </row>
    <row r="89" spans="1:37" x14ac:dyDescent="0.75">
      <c r="A89" s="266" t="s">
        <v>159</v>
      </c>
      <c r="B89" s="266"/>
      <c r="C89" s="266"/>
      <c r="D89" s="266"/>
      <c r="E89" s="266"/>
    </row>
    <row r="90" spans="1:37" x14ac:dyDescent="0.75">
      <c r="A90">
        <v>6.6290250000000004</v>
      </c>
      <c r="B90" t="s">
        <v>363</v>
      </c>
      <c r="E90" t="s">
        <v>368</v>
      </c>
    </row>
    <row r="91" spans="1:37" x14ac:dyDescent="0.75">
      <c r="A91">
        <f>1/A90</f>
        <v>0.15085174667466181</v>
      </c>
      <c r="B91" t="s">
        <v>364</v>
      </c>
      <c r="E91" t="s">
        <v>164</v>
      </c>
    </row>
    <row r="92" spans="1:37" x14ac:dyDescent="0.75">
      <c r="A92" s="6">
        <v>0.5</v>
      </c>
      <c r="B92" t="s">
        <v>365</v>
      </c>
      <c r="E92" t="s">
        <v>369</v>
      </c>
    </row>
    <row r="93" spans="1:37" x14ac:dyDescent="0.75">
      <c r="A93">
        <f>A92*A91</f>
        <v>7.5425873337330904E-2</v>
      </c>
      <c r="B93" t="s">
        <v>366</v>
      </c>
      <c r="E93" t="s">
        <v>164</v>
      </c>
    </row>
    <row r="94" spans="1:37" x14ac:dyDescent="0.75">
      <c r="A94">
        <f>1/A93</f>
        <v>13.258050000000001</v>
      </c>
      <c r="B94" t="s">
        <v>367</v>
      </c>
      <c r="E94" t="s">
        <v>164</v>
      </c>
      <c r="J94" s="6"/>
    </row>
    <row r="95" spans="1:37" ht="15.5" thickBot="1" x14ac:dyDescent="0.9">
      <c r="A95">
        <v>8.0274920000000005</v>
      </c>
      <c r="B95" t="s">
        <v>361</v>
      </c>
      <c r="E95" t="s">
        <v>370</v>
      </c>
      <c r="J95" s="6"/>
    </row>
    <row r="96" spans="1:37" ht="15.5" thickBot="1" x14ac:dyDescent="0.9">
      <c r="A96" s="7">
        <f>(A94-A95)/A95</f>
        <v>0.65158059329115492</v>
      </c>
      <c r="B96" t="s">
        <v>362</v>
      </c>
      <c r="C96" s="8"/>
      <c r="E96" t="s">
        <v>164</v>
      </c>
    </row>
    <row r="98" spans="1:5" x14ac:dyDescent="0.75">
      <c r="A98" s="266" t="s">
        <v>160</v>
      </c>
      <c r="B98" s="266"/>
      <c r="C98" s="266"/>
      <c r="D98" s="266"/>
      <c r="E98" s="266"/>
    </row>
    <row r="99" spans="1:5" x14ac:dyDescent="0.75">
      <c r="A99" s="8">
        <v>0.3</v>
      </c>
      <c r="B99" s="6" t="s">
        <v>372</v>
      </c>
    </row>
    <row r="100" spans="1:5" x14ac:dyDescent="0.75">
      <c r="A100">
        <v>63.5</v>
      </c>
      <c r="B100" t="s">
        <v>373</v>
      </c>
    </row>
    <row r="101" spans="1:5" x14ac:dyDescent="0.75">
      <c r="A101">
        <f>1/A100</f>
        <v>1.5748031496062992E-2</v>
      </c>
      <c r="B101" t="s">
        <v>371</v>
      </c>
    </row>
    <row r="102" spans="1:5" x14ac:dyDescent="0.75">
      <c r="A102" s="9">
        <f>A101*(1-A99)</f>
        <v>1.1023622047244094E-2</v>
      </c>
      <c r="B102" t="s">
        <v>374</v>
      </c>
    </row>
    <row r="103" spans="1:5" x14ac:dyDescent="0.75">
      <c r="A103" s="9">
        <f>1/A102</f>
        <v>90.714285714285722</v>
      </c>
      <c r="B103" t="s">
        <v>378</v>
      </c>
    </row>
    <row r="104" spans="1:5" x14ac:dyDescent="0.75">
      <c r="A104" s="8">
        <v>0.35</v>
      </c>
      <c r="B104" t="s">
        <v>375</v>
      </c>
    </row>
    <row r="105" spans="1:5" x14ac:dyDescent="0.75">
      <c r="A105">
        <f>A102*(1-A104)</f>
        <v>7.1653543307086615E-3</v>
      </c>
      <c r="B105" t="s">
        <v>376</v>
      </c>
    </row>
    <row r="106" spans="1:5" ht="15.5" thickBot="1" x14ac:dyDescent="0.9">
      <c r="A106">
        <f>1/A105</f>
        <v>139.56043956043956</v>
      </c>
      <c r="B106" t="s">
        <v>377</v>
      </c>
    </row>
    <row r="107" spans="1:5" ht="15.5" thickBot="1" x14ac:dyDescent="0.9">
      <c r="A107" s="7">
        <f>(A106-A103)/A103</f>
        <v>0.53846153846153832</v>
      </c>
      <c r="B107" t="s">
        <v>379</v>
      </c>
    </row>
    <row r="108" spans="1:5" x14ac:dyDescent="0.75">
      <c r="A108" s="10"/>
    </row>
    <row r="109" spans="1:5" x14ac:dyDescent="0.75">
      <c r="A109" s="266" t="s">
        <v>162</v>
      </c>
      <c r="B109" s="266"/>
      <c r="C109" s="266"/>
      <c r="D109" s="266"/>
      <c r="E109" s="266"/>
    </row>
    <row r="110" spans="1:5" ht="15.5" thickBot="1" x14ac:dyDescent="0.9"/>
    <row r="111" spans="1:5" ht="15.5" thickBot="1" x14ac:dyDescent="0.9">
      <c r="A111" s="7">
        <f>A122</f>
        <v>0.20481927710843381</v>
      </c>
      <c r="B111" t="s">
        <v>381</v>
      </c>
    </row>
    <row r="113" spans="1:12" x14ac:dyDescent="0.75">
      <c r="A113" s="266" t="s">
        <v>161</v>
      </c>
      <c r="B113" s="266"/>
      <c r="C113" s="266"/>
      <c r="D113" s="266"/>
      <c r="E113" s="266"/>
    </row>
    <row r="114" spans="1:12" x14ac:dyDescent="0.75">
      <c r="A114" s="8">
        <v>0.2</v>
      </c>
      <c r="B114" s="6" t="s">
        <v>372</v>
      </c>
    </row>
    <row r="115" spans="1:12" x14ac:dyDescent="0.75">
      <c r="A115">
        <v>1.95</v>
      </c>
      <c r="B115" t="s">
        <v>380</v>
      </c>
    </row>
    <row r="116" spans="1:12" x14ac:dyDescent="0.75">
      <c r="A116">
        <f>1/A115</f>
        <v>0.51282051282051289</v>
      </c>
      <c r="B116" t="s">
        <v>371</v>
      </c>
    </row>
    <row r="117" spans="1:12" x14ac:dyDescent="0.75">
      <c r="A117" s="9">
        <f>A116*(1-A114)</f>
        <v>0.41025641025641035</v>
      </c>
      <c r="B117" t="s">
        <v>374</v>
      </c>
    </row>
    <row r="118" spans="1:12" x14ac:dyDescent="0.75">
      <c r="A118" s="9">
        <f>1/A117</f>
        <v>2.4374999999999996</v>
      </c>
      <c r="B118" t="s">
        <v>378</v>
      </c>
    </row>
    <row r="119" spans="1:12" x14ac:dyDescent="0.75">
      <c r="A119" s="8">
        <v>0.17</v>
      </c>
      <c r="B119" t="s">
        <v>375</v>
      </c>
    </row>
    <row r="120" spans="1:12" x14ac:dyDescent="0.75">
      <c r="A120">
        <f>A117*(1-A119)</f>
        <v>0.34051282051282056</v>
      </c>
      <c r="B120" t="s">
        <v>376</v>
      </c>
    </row>
    <row r="121" spans="1:12" ht="15.5" thickBot="1" x14ac:dyDescent="0.9">
      <c r="A121">
        <f>1/A120</f>
        <v>2.9367469879518069</v>
      </c>
      <c r="B121" t="s">
        <v>377</v>
      </c>
    </row>
    <row r="122" spans="1:12" ht="15.5" thickBot="1" x14ac:dyDescent="0.9">
      <c r="A122" s="7">
        <f>(A121-A118)/A118</f>
        <v>0.20481927710843381</v>
      </c>
      <c r="B122" t="s">
        <v>379</v>
      </c>
    </row>
    <row r="124" spans="1:12" x14ac:dyDescent="0.75">
      <c r="A124" s="266" t="s">
        <v>382</v>
      </c>
      <c r="B124" s="266"/>
      <c r="C124" s="266"/>
      <c r="D124" s="266"/>
      <c r="E124" s="266"/>
      <c r="J124" s="11"/>
    </row>
    <row r="125" spans="1:12" x14ac:dyDescent="0.75">
      <c r="A125" s="12">
        <v>4.4824543659231753E-4</v>
      </c>
      <c r="B125" t="s">
        <v>384</v>
      </c>
      <c r="K125" s="6"/>
      <c r="L125" s="6"/>
    </row>
    <row r="126" spans="1:12" x14ac:dyDescent="0.75">
      <c r="A126">
        <v>1.27</v>
      </c>
      <c r="B126" t="s">
        <v>388</v>
      </c>
      <c r="F126" s="13"/>
      <c r="J126" s="1"/>
      <c r="K126" s="12"/>
      <c r="L126" s="12"/>
    </row>
    <row r="127" spans="1:12" x14ac:dyDescent="0.75">
      <c r="A127">
        <f>(1/CONVERT(A125/A126,"mi","km")*0.00105505585)</f>
        <v>1.857438352962903</v>
      </c>
      <c r="B127" t="s">
        <v>385</v>
      </c>
      <c r="K127" s="12"/>
      <c r="L127" s="12"/>
    </row>
    <row r="128" spans="1:12" x14ac:dyDescent="0.75">
      <c r="A128">
        <f>1/A127</f>
        <v>0.53837587578874124</v>
      </c>
      <c r="B128" t="s">
        <v>386</v>
      </c>
      <c r="F128" s="13"/>
      <c r="K128" s="8"/>
      <c r="L128" s="6"/>
    </row>
    <row r="129" spans="1:12" x14ac:dyDescent="0.75">
      <c r="A129">
        <v>1.07</v>
      </c>
      <c r="B129" t="s">
        <v>383</v>
      </c>
      <c r="F129" s="13"/>
      <c r="K129" s="8"/>
      <c r="L129" s="6"/>
    </row>
    <row r="130" spans="1:12" ht="15.5" thickBot="1" x14ac:dyDescent="0.9">
      <c r="A130">
        <f>1/A129</f>
        <v>0.93457943925233644</v>
      </c>
      <c r="B130" t="s">
        <v>387</v>
      </c>
      <c r="F130" s="13"/>
      <c r="K130" s="6"/>
      <c r="L130" s="6"/>
    </row>
    <row r="131" spans="1:12" ht="15.5" thickBot="1" x14ac:dyDescent="0.9">
      <c r="A131" s="7">
        <f>(A130-A128)/A128</f>
        <v>0.73592369435785332</v>
      </c>
      <c r="B131" t="s">
        <v>379</v>
      </c>
      <c r="F131" s="13"/>
    </row>
    <row r="133" spans="1:12" x14ac:dyDescent="0.75">
      <c r="A133" s="11"/>
      <c r="B133" s="6"/>
      <c r="C133" s="6"/>
    </row>
    <row r="134" spans="1:12" x14ac:dyDescent="0.75">
      <c r="A134" s="266" t="s">
        <v>100</v>
      </c>
      <c r="B134" s="266"/>
      <c r="C134" s="266"/>
      <c r="D134" s="266"/>
      <c r="E134" s="266"/>
    </row>
    <row r="135" spans="1:12" x14ac:dyDescent="0.75">
      <c r="A135" s="14" t="s">
        <v>399</v>
      </c>
      <c r="B135" s="15"/>
      <c r="C135" s="15"/>
      <c r="D135" s="15"/>
      <c r="E135" s="15"/>
      <c r="F135" s="15"/>
      <c r="G135" s="15"/>
    </row>
    <row r="136" spans="1:12" x14ac:dyDescent="0.75">
      <c r="A136" s="16"/>
      <c r="B136" s="269" t="s">
        <v>400</v>
      </c>
      <c r="C136" s="270"/>
      <c r="D136" s="270"/>
      <c r="E136" s="271"/>
      <c r="F136" s="15"/>
      <c r="G136" s="15"/>
    </row>
    <row r="137" spans="1:12" x14ac:dyDescent="0.75">
      <c r="A137" s="17"/>
      <c r="B137" s="269" t="s">
        <v>401</v>
      </c>
      <c r="C137" s="271"/>
      <c r="D137" s="269" t="s">
        <v>402</v>
      </c>
      <c r="E137" s="271"/>
      <c r="F137" s="15"/>
      <c r="G137" s="15"/>
    </row>
    <row r="138" spans="1:12" x14ac:dyDescent="0.75">
      <c r="A138" s="18" t="s">
        <v>403</v>
      </c>
      <c r="B138" s="19" t="s">
        <v>404</v>
      </c>
      <c r="C138" s="19" t="s">
        <v>405</v>
      </c>
      <c r="D138" s="19" t="s">
        <v>404</v>
      </c>
      <c r="E138" s="19" t="s">
        <v>405</v>
      </c>
      <c r="F138" s="15"/>
      <c r="G138" s="20" t="s">
        <v>406</v>
      </c>
    </row>
    <row r="139" spans="1:12" x14ac:dyDescent="0.75">
      <c r="A139" s="21" t="s">
        <v>407</v>
      </c>
      <c r="B139" s="22">
        <v>95</v>
      </c>
      <c r="C139" s="23">
        <v>95</v>
      </c>
      <c r="D139" s="22">
        <v>50</v>
      </c>
      <c r="E139" s="23">
        <v>50</v>
      </c>
      <c r="F139" s="20" t="s">
        <v>124</v>
      </c>
      <c r="G139" s="15">
        <f>(C139-E139)/C139</f>
        <v>0.47368421052631576</v>
      </c>
    </row>
    <row r="140" spans="1:12" x14ac:dyDescent="0.75">
      <c r="A140" s="24" t="s">
        <v>408</v>
      </c>
      <c r="B140" s="25">
        <v>100</v>
      </c>
      <c r="C140" s="26">
        <v>100</v>
      </c>
      <c r="D140" s="25">
        <v>70</v>
      </c>
      <c r="E140" s="26">
        <v>70</v>
      </c>
      <c r="F140" s="20" t="s">
        <v>124</v>
      </c>
      <c r="G140" s="15">
        <f t="shared" ref="G140:G156" si="0">(C140-E140)/C140</f>
        <v>0.3</v>
      </c>
    </row>
    <row r="141" spans="1:12" x14ac:dyDescent="0.75">
      <c r="A141" s="24" t="s">
        <v>409</v>
      </c>
      <c r="B141" s="25">
        <v>95</v>
      </c>
      <c r="C141" s="26">
        <v>95</v>
      </c>
      <c r="D141" s="25">
        <v>50</v>
      </c>
      <c r="E141" s="26">
        <v>50</v>
      </c>
      <c r="F141" s="20" t="s">
        <v>124</v>
      </c>
      <c r="G141" s="15">
        <f t="shared" si="0"/>
        <v>0.47368421052631576</v>
      </c>
    </row>
    <row r="142" spans="1:12" x14ac:dyDescent="0.75">
      <c r="A142" s="24" t="s">
        <v>410</v>
      </c>
      <c r="B142" s="25">
        <v>105</v>
      </c>
      <c r="C142" s="26">
        <v>105</v>
      </c>
      <c r="D142" s="25">
        <v>110</v>
      </c>
      <c r="E142" s="26">
        <v>110</v>
      </c>
      <c r="F142" s="27" t="s">
        <v>426</v>
      </c>
      <c r="G142" s="15">
        <f t="shared" si="0"/>
        <v>-4.7619047619047616E-2</v>
      </c>
    </row>
    <row r="143" spans="1:12" x14ac:dyDescent="0.75">
      <c r="A143" s="24" t="s">
        <v>411</v>
      </c>
      <c r="B143" s="25">
        <v>80</v>
      </c>
      <c r="C143" s="26">
        <v>80</v>
      </c>
      <c r="D143" s="25">
        <v>35</v>
      </c>
      <c r="E143" s="26">
        <v>35</v>
      </c>
      <c r="F143" s="20" t="s">
        <v>124</v>
      </c>
      <c r="G143" s="15">
        <f t="shared" si="0"/>
        <v>0.5625</v>
      </c>
    </row>
    <row r="144" spans="1:12" x14ac:dyDescent="0.75">
      <c r="A144" s="24" t="s">
        <v>412</v>
      </c>
      <c r="B144" s="25">
        <v>70</v>
      </c>
      <c r="C144" s="26">
        <v>70</v>
      </c>
      <c r="D144" s="25">
        <v>50</v>
      </c>
      <c r="E144" s="26">
        <v>50</v>
      </c>
      <c r="F144" s="20" t="s">
        <v>124</v>
      </c>
      <c r="G144" s="15">
        <f t="shared" si="0"/>
        <v>0.2857142857142857</v>
      </c>
    </row>
    <row r="145" spans="1:9" x14ac:dyDescent="0.75">
      <c r="A145" s="24" t="s">
        <v>413</v>
      </c>
      <c r="B145" s="25">
        <v>90</v>
      </c>
      <c r="C145" s="26">
        <v>90</v>
      </c>
      <c r="D145" s="25">
        <v>80</v>
      </c>
      <c r="E145" s="26">
        <v>80</v>
      </c>
      <c r="F145" s="20" t="s">
        <v>414</v>
      </c>
      <c r="G145" s="15">
        <f t="shared" si="0"/>
        <v>0.1111111111111111</v>
      </c>
    </row>
    <row r="146" spans="1:9" x14ac:dyDescent="0.75">
      <c r="A146" s="24" t="s">
        <v>415</v>
      </c>
      <c r="B146" s="25">
        <v>100</v>
      </c>
      <c r="C146" s="26">
        <v>100</v>
      </c>
      <c r="D146" s="25">
        <v>90</v>
      </c>
      <c r="E146" s="26">
        <v>90</v>
      </c>
      <c r="F146" s="20" t="s">
        <v>124</v>
      </c>
      <c r="G146" s="15">
        <f t="shared" si="0"/>
        <v>0.1</v>
      </c>
    </row>
    <row r="147" spans="1:9" x14ac:dyDescent="0.75">
      <c r="A147" s="24" t="s">
        <v>416</v>
      </c>
      <c r="B147" s="25">
        <v>80</v>
      </c>
      <c r="C147" s="26">
        <v>80</v>
      </c>
      <c r="D147" s="25">
        <v>40</v>
      </c>
      <c r="E147" s="26">
        <v>40</v>
      </c>
      <c r="F147" s="20" t="s">
        <v>124</v>
      </c>
      <c r="G147" s="15">
        <f t="shared" si="0"/>
        <v>0.5</v>
      </c>
    </row>
    <row r="148" spans="1:9" x14ac:dyDescent="0.75">
      <c r="A148" s="24" t="s">
        <v>417</v>
      </c>
      <c r="B148" s="25">
        <v>80</v>
      </c>
      <c r="C148" s="26">
        <v>80</v>
      </c>
      <c r="D148" s="25">
        <v>50</v>
      </c>
      <c r="E148" s="26">
        <v>50</v>
      </c>
      <c r="F148" s="20" t="s">
        <v>124</v>
      </c>
      <c r="G148" s="15">
        <f t="shared" si="0"/>
        <v>0.375</v>
      </c>
    </row>
    <row r="149" spans="1:9" x14ac:dyDescent="0.75">
      <c r="A149" s="24" t="s">
        <v>418</v>
      </c>
      <c r="B149" s="25">
        <v>90</v>
      </c>
      <c r="C149" s="26">
        <v>90</v>
      </c>
      <c r="D149" s="25">
        <v>80</v>
      </c>
      <c r="E149" s="26">
        <v>80</v>
      </c>
      <c r="F149" s="20" t="s">
        <v>414</v>
      </c>
      <c r="G149" s="15">
        <f t="shared" si="0"/>
        <v>0.1111111111111111</v>
      </c>
    </row>
    <row r="150" spans="1:9" x14ac:dyDescent="0.75">
      <c r="A150" s="24" t="s">
        <v>419</v>
      </c>
      <c r="B150" s="25">
        <v>95</v>
      </c>
      <c r="C150" s="26">
        <v>95</v>
      </c>
      <c r="D150" s="25">
        <v>90</v>
      </c>
      <c r="E150" s="26">
        <v>90</v>
      </c>
      <c r="F150" s="27" t="s">
        <v>426</v>
      </c>
      <c r="G150" s="15">
        <f t="shared" si="0"/>
        <v>5.2631578947368418E-2</v>
      </c>
    </row>
    <row r="151" spans="1:9" x14ac:dyDescent="0.75">
      <c r="A151" s="24" t="s">
        <v>420</v>
      </c>
      <c r="B151" s="25">
        <v>95</v>
      </c>
      <c r="C151" s="26">
        <v>95</v>
      </c>
      <c r="D151" s="25">
        <v>90</v>
      </c>
      <c r="E151" s="26">
        <v>90</v>
      </c>
      <c r="F151" s="27" t="s">
        <v>426</v>
      </c>
      <c r="G151" s="15">
        <f t="shared" si="0"/>
        <v>5.2631578947368418E-2</v>
      </c>
    </row>
    <row r="152" spans="1:9" x14ac:dyDescent="0.75">
      <c r="A152" s="24" t="s">
        <v>421</v>
      </c>
      <c r="B152" s="25">
        <v>80</v>
      </c>
      <c r="C152" s="26">
        <v>50</v>
      </c>
      <c r="D152" s="25">
        <v>30</v>
      </c>
      <c r="E152" s="26">
        <v>30</v>
      </c>
      <c r="F152" s="20" t="s">
        <v>123</v>
      </c>
      <c r="G152" s="15">
        <f>(C152-E152)/C152</f>
        <v>0.4</v>
      </c>
    </row>
    <row r="153" spans="1:9" x14ac:dyDescent="0.75">
      <c r="A153" s="24" t="s">
        <v>422</v>
      </c>
      <c r="B153" s="25">
        <v>90</v>
      </c>
      <c r="C153" s="26">
        <v>90</v>
      </c>
      <c r="D153" s="25">
        <v>70</v>
      </c>
      <c r="E153" s="26">
        <v>70</v>
      </c>
      <c r="F153" s="20" t="s">
        <v>120</v>
      </c>
      <c r="G153" s="15">
        <f t="shared" si="0"/>
        <v>0.22222222222222221</v>
      </c>
    </row>
    <row r="154" spans="1:9" x14ac:dyDescent="0.75">
      <c r="A154" s="24" t="s">
        <v>423</v>
      </c>
      <c r="B154" s="25">
        <v>95</v>
      </c>
      <c r="C154" s="26">
        <v>90</v>
      </c>
      <c r="D154" s="25">
        <v>80</v>
      </c>
      <c r="E154" s="26">
        <v>80</v>
      </c>
      <c r="F154" s="27" t="s">
        <v>426</v>
      </c>
      <c r="G154" s="15">
        <f t="shared" si="0"/>
        <v>0.1111111111111111</v>
      </c>
      <c r="I154" s="28"/>
    </row>
    <row r="155" spans="1:9" x14ac:dyDescent="0.75">
      <c r="A155" s="24" t="s">
        <v>424</v>
      </c>
      <c r="B155" s="25">
        <v>80</v>
      </c>
      <c r="C155" s="26">
        <v>65</v>
      </c>
      <c r="D155" s="25">
        <v>60</v>
      </c>
      <c r="E155" s="26">
        <v>30</v>
      </c>
      <c r="F155" s="20" t="s">
        <v>121</v>
      </c>
      <c r="G155" s="15">
        <f t="shared" si="0"/>
        <v>0.53846153846153844</v>
      </c>
    </row>
    <row r="156" spans="1:9" x14ac:dyDescent="0.75">
      <c r="A156" s="29" t="s">
        <v>425</v>
      </c>
      <c r="B156" s="30">
        <v>90</v>
      </c>
      <c r="C156" s="31">
        <v>90</v>
      </c>
      <c r="D156" s="30">
        <v>70</v>
      </c>
      <c r="E156" s="31">
        <v>70</v>
      </c>
      <c r="F156" s="20" t="s">
        <v>121</v>
      </c>
      <c r="G156" s="15">
        <f t="shared" si="0"/>
        <v>0.22222222222222221</v>
      </c>
    </row>
    <row r="157" spans="1:9" x14ac:dyDescent="0.75">
      <c r="A157" s="15"/>
      <c r="B157" s="15"/>
      <c r="C157" s="15"/>
      <c r="D157" s="15"/>
      <c r="E157" s="15"/>
      <c r="F157" s="15"/>
      <c r="G157" s="15"/>
    </row>
    <row r="158" spans="1:9" x14ac:dyDescent="0.75">
      <c r="A158" s="15"/>
      <c r="B158" s="15"/>
      <c r="C158" s="15"/>
      <c r="D158" s="15"/>
      <c r="E158" s="15"/>
      <c r="F158" s="15"/>
      <c r="G158" s="15"/>
    </row>
    <row r="159" spans="1:9" x14ac:dyDescent="0.75">
      <c r="A159" s="15" t="s">
        <v>124</v>
      </c>
      <c r="B159" s="15">
        <f>AVERAGEIF(F139:F156,A159,G139:G156)</f>
        <v>0.38382283834586467</v>
      </c>
      <c r="C159" s="15"/>
      <c r="D159" s="15"/>
      <c r="E159" s="15"/>
      <c r="F159" s="15"/>
      <c r="G159" s="15"/>
    </row>
    <row r="160" spans="1:9" x14ac:dyDescent="0.75">
      <c r="A160" s="15" t="s">
        <v>414</v>
      </c>
      <c r="B160" s="15">
        <f>AVERAGEIF(F139:F156,A160,G139:G156)</f>
        <v>0.1111111111111111</v>
      </c>
      <c r="C160" s="15"/>
      <c r="D160" s="15"/>
      <c r="E160" s="15"/>
      <c r="F160" s="15"/>
      <c r="G160" s="15"/>
    </row>
    <row r="161" spans="1:7" x14ac:dyDescent="0.75">
      <c r="A161" s="15" t="s">
        <v>123</v>
      </c>
      <c r="B161" s="15">
        <f>AVERAGEIF(F139:F156,A161,G139:G156)</f>
        <v>0.4</v>
      </c>
      <c r="C161" s="15"/>
      <c r="D161" s="15"/>
      <c r="E161" s="15"/>
      <c r="F161" s="15"/>
      <c r="G161" s="15"/>
    </row>
    <row r="162" spans="1:7" x14ac:dyDescent="0.75">
      <c r="A162" s="15" t="s">
        <v>120</v>
      </c>
      <c r="B162" s="15">
        <f>AVERAGEIF(F139:F156,A162,G139:G156)</f>
        <v>0.22222222222222221</v>
      </c>
      <c r="C162" s="15"/>
      <c r="D162" s="15"/>
      <c r="E162" s="15"/>
      <c r="F162" s="15"/>
      <c r="G162" s="15"/>
    </row>
    <row r="163" spans="1:7" x14ac:dyDescent="0.75">
      <c r="A163" s="15" t="s">
        <v>121</v>
      </c>
      <c r="B163" s="15">
        <f>AVERAGEIF(F139:F156,A163,G139:G156)</f>
        <v>0.38034188034188032</v>
      </c>
      <c r="C163" s="15"/>
      <c r="D163" s="15"/>
      <c r="E163" s="15"/>
      <c r="F163" s="15"/>
      <c r="G163" s="15"/>
    </row>
    <row r="165" spans="1:7" x14ac:dyDescent="0.75">
      <c r="A165" s="266" t="s">
        <v>165</v>
      </c>
      <c r="B165" s="266"/>
      <c r="C165" s="266"/>
      <c r="D165" s="266"/>
      <c r="E165" s="266"/>
    </row>
    <row r="166" spans="1:7" ht="15.5" thickBot="1" x14ac:dyDescent="0.9">
      <c r="A166" t="s">
        <v>166</v>
      </c>
      <c r="B166" s="8">
        <v>0.4</v>
      </c>
    </row>
    <row r="167" spans="1:7" ht="15.5" thickBot="1" x14ac:dyDescent="0.9">
      <c r="A167" t="s">
        <v>167</v>
      </c>
      <c r="B167" s="32">
        <f>(1+B166)^(1/(2020-2010))-1</f>
        <v>3.4219694129380196E-2</v>
      </c>
    </row>
    <row r="168" spans="1:7" x14ac:dyDescent="0.75">
      <c r="B168" s="33"/>
    </row>
    <row r="169" spans="1:7" x14ac:dyDescent="0.75">
      <c r="A169" s="266" t="s">
        <v>389</v>
      </c>
      <c r="B169" s="266"/>
    </row>
    <row r="170" spans="1:7" x14ac:dyDescent="0.75">
      <c r="A170" t="s">
        <v>390</v>
      </c>
      <c r="B170" s="34">
        <v>972.7</v>
      </c>
    </row>
    <row r="171" spans="1:7" ht="15.5" thickBot="1" x14ac:dyDescent="0.9">
      <c r="A171" t="s">
        <v>391</v>
      </c>
      <c r="B171" s="35">
        <f>400.9+53.5+276.5+255.7+63.5+462.5+B170+975.4+227.6+436.5</f>
        <v>4124.8</v>
      </c>
    </row>
    <row r="172" spans="1:7" ht="15.5" thickBot="1" x14ac:dyDescent="0.9">
      <c r="A172" t="s">
        <v>392</v>
      </c>
      <c r="B172" s="32">
        <f>B170/B171</f>
        <v>0.23581749418153608</v>
      </c>
    </row>
    <row r="173" spans="1:7" x14ac:dyDescent="0.75">
      <c r="B173" s="33"/>
    </row>
    <row r="174" spans="1:7" x14ac:dyDescent="0.75">
      <c r="A174" s="266" t="s">
        <v>172</v>
      </c>
      <c r="B174" s="266"/>
      <c r="C174" s="266"/>
      <c r="D174" s="266"/>
      <c r="E174" s="266"/>
    </row>
    <row r="175" spans="1:7" ht="15.5" thickBot="1" x14ac:dyDescent="0.9">
      <c r="A175" t="s">
        <v>398</v>
      </c>
      <c r="B175" s="33">
        <v>0.1246</v>
      </c>
    </row>
    <row r="176" spans="1:7" ht="15.5" thickBot="1" x14ac:dyDescent="0.9">
      <c r="A176" t="s">
        <v>394</v>
      </c>
      <c r="B176" s="32">
        <f>1-B175</f>
        <v>0.87539999999999996</v>
      </c>
    </row>
    <row r="178" spans="1:5" x14ac:dyDescent="0.75">
      <c r="A178" s="266" t="s">
        <v>168</v>
      </c>
      <c r="B178" s="266"/>
      <c r="C178" s="266"/>
      <c r="D178" s="266"/>
      <c r="E178" s="266"/>
    </row>
    <row r="179" spans="1:5" x14ac:dyDescent="0.75">
      <c r="A179" t="s">
        <v>396</v>
      </c>
      <c r="B179">
        <v>197000</v>
      </c>
    </row>
    <row r="180" spans="1:5" ht="15.5" thickBot="1" x14ac:dyDescent="0.9">
      <c r="A180" t="s">
        <v>397</v>
      </c>
      <c r="B180">
        <v>175000</v>
      </c>
    </row>
    <row r="181" spans="1:5" ht="15.5" thickBot="1" x14ac:dyDescent="0.9">
      <c r="A181" t="s">
        <v>169</v>
      </c>
      <c r="B181" s="7">
        <f>B179/B180</f>
        <v>1.1257142857142857</v>
      </c>
    </row>
    <row r="183" spans="1:5" x14ac:dyDescent="0.75">
      <c r="A183" s="266" t="s">
        <v>170</v>
      </c>
      <c r="B183" s="266"/>
      <c r="C183" s="266"/>
      <c r="D183" s="266"/>
      <c r="E183" s="266"/>
    </row>
    <row r="184" spans="1:5" x14ac:dyDescent="0.75">
      <c r="A184" t="s">
        <v>496</v>
      </c>
      <c r="B184" s="39">
        <v>1.2E-2</v>
      </c>
    </row>
    <row r="185" spans="1:5" x14ac:dyDescent="0.75">
      <c r="A185" t="s">
        <v>497</v>
      </c>
      <c r="B185" s="39">
        <v>2.4E-2</v>
      </c>
    </row>
    <row r="186" spans="1:5" x14ac:dyDescent="0.75">
      <c r="A186" t="s">
        <v>498</v>
      </c>
      <c r="B186">
        <f>2050-2018+1</f>
        <v>33</v>
      </c>
    </row>
    <row r="187" spans="1:5" x14ac:dyDescent="0.75">
      <c r="A187" t="s">
        <v>499</v>
      </c>
      <c r="B187" s="6">
        <f>(1-B184)^B186</f>
        <v>0.67139665221009714</v>
      </c>
    </row>
    <row r="188" spans="1:5" ht="15.5" thickBot="1" x14ac:dyDescent="0.9">
      <c r="A188" t="s">
        <v>500</v>
      </c>
      <c r="B188" s="6">
        <f>(1-B185)^B186</f>
        <v>0.44858421050781644</v>
      </c>
    </row>
    <row r="189" spans="1:5" ht="15.5" thickBot="1" x14ac:dyDescent="0.9">
      <c r="A189" t="s">
        <v>501</v>
      </c>
      <c r="B189" s="7">
        <f>(B187-B188)/B187</f>
        <v>0.33186409400289502</v>
      </c>
    </row>
    <row r="191" spans="1:5" x14ac:dyDescent="0.75">
      <c r="A191" s="266" t="s">
        <v>182</v>
      </c>
      <c r="B191" s="266"/>
      <c r="C191" s="266"/>
      <c r="D191" s="266"/>
      <c r="E191" s="266"/>
    </row>
    <row r="192" spans="1:5" x14ac:dyDescent="0.75">
      <c r="A192" s="11" t="s">
        <v>174</v>
      </c>
      <c r="B192" s="11" t="s">
        <v>175</v>
      </c>
      <c r="C192" s="11"/>
    </row>
    <row r="193" spans="1:9" x14ac:dyDescent="0.75">
      <c r="A193" t="s">
        <v>176</v>
      </c>
      <c r="B193" s="12">
        <v>15277777.777777778</v>
      </c>
      <c r="C193" t="s">
        <v>177</v>
      </c>
    </row>
    <row r="194" spans="1:9" x14ac:dyDescent="0.75">
      <c r="A194" t="s">
        <v>178</v>
      </c>
      <c r="B194" s="12">
        <f>3.4*10^6</f>
        <v>3400000</v>
      </c>
      <c r="C194" s="36"/>
    </row>
    <row r="195" spans="1:9" x14ac:dyDescent="0.75">
      <c r="A195" t="s">
        <v>179</v>
      </c>
      <c r="B195">
        <v>2</v>
      </c>
    </row>
    <row r="196" spans="1:9" ht="15.5" thickBot="1" x14ac:dyDescent="0.9">
      <c r="A196" t="s">
        <v>180</v>
      </c>
      <c r="B196" s="12">
        <f>B195*B194</f>
        <v>6800000</v>
      </c>
    </row>
    <row r="197" spans="1:9" ht="15.5" thickBot="1" x14ac:dyDescent="0.9">
      <c r="A197" t="s">
        <v>181</v>
      </c>
      <c r="B197" s="7">
        <f>B196/B193</f>
        <v>0.44509090909090909</v>
      </c>
    </row>
    <row r="199" spans="1:9" x14ac:dyDescent="0.75">
      <c r="A199" s="69" t="s">
        <v>1225</v>
      </c>
    </row>
    <row r="201" spans="1:9" x14ac:dyDescent="0.75">
      <c r="A201" s="70" t="s">
        <v>1246</v>
      </c>
      <c r="B201" s="268" t="s">
        <v>1229</v>
      </c>
      <c r="C201" s="268"/>
      <c r="D201" s="268"/>
      <c r="E201" s="268"/>
      <c r="F201" s="268"/>
      <c r="G201" s="268"/>
      <c r="H201" s="268"/>
      <c r="I201" s="268"/>
    </row>
    <row r="202" spans="1:9" x14ac:dyDescent="0.75">
      <c r="A202" s="37" t="s">
        <v>1230</v>
      </c>
      <c r="B202" s="37" t="s">
        <v>1231</v>
      </c>
      <c r="C202" s="37" t="s">
        <v>1232</v>
      </c>
      <c r="D202" s="37" t="s">
        <v>1233</v>
      </c>
      <c r="E202" s="37" t="s">
        <v>587</v>
      </c>
      <c r="F202" s="37" t="s">
        <v>86</v>
      </c>
      <c r="G202" s="37" t="s">
        <v>1234</v>
      </c>
      <c r="H202" s="37" t="s">
        <v>1235</v>
      </c>
      <c r="I202" s="37" t="s">
        <v>1236</v>
      </c>
    </row>
    <row r="203" spans="1:9" x14ac:dyDescent="0.75">
      <c r="A203" s="37" t="s">
        <v>1237</v>
      </c>
      <c r="B203">
        <v>0</v>
      </c>
      <c r="C203">
        <v>6</v>
      </c>
      <c r="D203">
        <v>9</v>
      </c>
      <c r="E203">
        <v>25</v>
      </c>
      <c r="F203">
        <v>21</v>
      </c>
      <c r="G203">
        <v>215</v>
      </c>
      <c r="H203">
        <v>81</v>
      </c>
      <c r="I203">
        <v>134</v>
      </c>
    </row>
    <row r="204" spans="1:9" x14ac:dyDescent="0.75">
      <c r="A204" s="37" t="s">
        <v>1238</v>
      </c>
      <c r="B204">
        <v>4</v>
      </c>
      <c r="C204">
        <v>3</v>
      </c>
      <c r="D204">
        <v>15</v>
      </c>
      <c r="E204">
        <v>40</v>
      </c>
      <c r="F204">
        <v>43</v>
      </c>
      <c r="G204">
        <v>163</v>
      </c>
      <c r="H204">
        <v>56</v>
      </c>
      <c r="I204">
        <v>94</v>
      </c>
    </row>
    <row r="205" spans="1:9" ht="15.5" thickBot="1" x14ac:dyDescent="0.9">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5" thickBot="1" x14ac:dyDescent="0.9">
      <c r="A206" t="s">
        <v>1240</v>
      </c>
      <c r="B206" s="7">
        <v>-0.33</v>
      </c>
    </row>
    <row r="207" spans="1:9" ht="15.5" thickBot="1" x14ac:dyDescent="0.9">
      <c r="A207" t="s">
        <v>1241</v>
      </c>
      <c r="B207" s="7">
        <f>I205/I203</f>
        <v>-0.29850746268656714</v>
      </c>
    </row>
    <row r="209" spans="1:9" x14ac:dyDescent="0.75">
      <c r="A209" s="70" t="s">
        <v>1247</v>
      </c>
      <c r="B209" s="268" t="s">
        <v>1229</v>
      </c>
      <c r="C209" s="268"/>
      <c r="D209" s="268"/>
      <c r="E209" s="268"/>
      <c r="F209" s="268"/>
      <c r="G209" s="268"/>
      <c r="H209" s="268"/>
      <c r="I209" s="268"/>
    </row>
    <row r="210" spans="1:9" x14ac:dyDescent="0.75">
      <c r="A210" s="37" t="s">
        <v>1230</v>
      </c>
      <c r="B210" s="37" t="s">
        <v>1231</v>
      </c>
      <c r="C210" s="37" t="s">
        <v>1232</v>
      </c>
      <c r="D210" s="37" t="s">
        <v>1233</v>
      </c>
      <c r="E210" s="37" t="s">
        <v>587</v>
      </c>
      <c r="F210" s="37" t="s">
        <v>86</v>
      </c>
      <c r="G210" s="37" t="s">
        <v>1234</v>
      </c>
      <c r="H210" s="37" t="s">
        <v>1235</v>
      </c>
      <c r="I210" s="37" t="s">
        <v>1236</v>
      </c>
    </row>
    <row r="211" spans="1:9" x14ac:dyDescent="0.75">
      <c r="A211" s="37" t="s">
        <v>1237</v>
      </c>
      <c r="B211">
        <v>0</v>
      </c>
      <c r="C211">
        <v>17</v>
      </c>
      <c r="D211">
        <v>18</v>
      </c>
      <c r="E211">
        <v>22</v>
      </c>
      <c r="F211">
        <v>12</v>
      </c>
      <c r="G211">
        <v>73</v>
      </c>
      <c r="H211">
        <v>21</v>
      </c>
      <c r="I211">
        <v>21</v>
      </c>
    </row>
    <row r="212" spans="1:9" x14ac:dyDescent="0.75">
      <c r="A212" s="37" t="s">
        <v>1238</v>
      </c>
      <c r="B212">
        <v>0</v>
      </c>
      <c r="C212">
        <v>15</v>
      </c>
      <c r="D212">
        <v>22</v>
      </c>
      <c r="E212">
        <v>39</v>
      </c>
      <c r="F212">
        <v>23</v>
      </c>
      <c r="G212">
        <v>51</v>
      </c>
      <c r="H212">
        <v>17</v>
      </c>
      <c r="I212">
        <v>19</v>
      </c>
    </row>
    <row r="213" spans="1:9" ht="15.5" thickBot="1" x14ac:dyDescent="0.9">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5" thickBot="1" x14ac:dyDescent="0.9">
      <c r="A214" t="s">
        <v>1240</v>
      </c>
      <c r="B214" s="7">
        <f>SUM(G213:H213)/SUM(G211:H211)</f>
        <v>-0.27659574468085107</v>
      </c>
    </row>
    <row r="215" spans="1:9" ht="15.5" thickBot="1" x14ac:dyDescent="0.9">
      <c r="A215" t="s">
        <v>1241</v>
      </c>
      <c r="B215" s="7">
        <f>I213/I211</f>
        <v>-9.5238095238095233E-2</v>
      </c>
    </row>
    <row r="217" spans="1:9" x14ac:dyDescent="0.75">
      <c r="A217" s="70" t="s">
        <v>1248</v>
      </c>
      <c r="B217" s="268" t="s">
        <v>1229</v>
      </c>
      <c r="C217" s="268"/>
      <c r="D217" s="268"/>
      <c r="E217" s="268"/>
    </row>
    <row r="218" spans="1:9" x14ac:dyDescent="0.75">
      <c r="A218" s="37" t="s">
        <v>1230</v>
      </c>
      <c r="B218" s="37" t="s">
        <v>1242</v>
      </c>
      <c r="C218" s="37" t="s">
        <v>1243</v>
      </c>
      <c r="D218" s="37" t="s">
        <v>1244</v>
      </c>
      <c r="E218" s="37" t="s">
        <v>86</v>
      </c>
    </row>
    <row r="219" spans="1:9" x14ac:dyDescent="0.75">
      <c r="A219" s="37" t="s">
        <v>1237</v>
      </c>
      <c r="B219">
        <v>112</v>
      </c>
      <c r="C219">
        <v>16</v>
      </c>
      <c r="D219">
        <v>9</v>
      </c>
      <c r="E219">
        <v>134</v>
      </c>
    </row>
    <row r="220" spans="1:9" x14ac:dyDescent="0.75">
      <c r="A220" s="37" t="s">
        <v>1238</v>
      </c>
      <c r="B220">
        <v>87</v>
      </c>
      <c r="C220">
        <v>17</v>
      </c>
      <c r="D220">
        <v>9</v>
      </c>
      <c r="E220">
        <v>151</v>
      </c>
    </row>
    <row r="221" spans="1:9" ht="15.5" thickBot="1" x14ac:dyDescent="0.9">
      <c r="A221" s="37" t="s">
        <v>1239</v>
      </c>
      <c r="B221">
        <f>B220-B219</f>
        <v>-25</v>
      </c>
      <c r="C221">
        <f t="shared" ref="C221:E221" si="9">C220-C219</f>
        <v>1</v>
      </c>
      <c r="D221">
        <f t="shared" si="9"/>
        <v>0</v>
      </c>
      <c r="E221">
        <f t="shared" si="9"/>
        <v>17</v>
      </c>
    </row>
    <row r="222" spans="1:9" ht="15.5" thickBot="1" x14ac:dyDescent="0.9">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4.75" x14ac:dyDescent="0.75"/>
  <cols>
    <col min="6" max="35" width="9.1328125" customWidth="1"/>
  </cols>
  <sheetData>
    <row r="1" spans="1:38" x14ac:dyDescent="0.75">
      <c r="A1" s="122" t="s">
        <v>2041</v>
      </c>
      <c r="B1" s="122" t="s">
        <v>2042</v>
      </c>
      <c r="C1" s="122" t="s">
        <v>2043</v>
      </c>
      <c r="D1" s="122" t="s">
        <v>2044</v>
      </c>
      <c r="E1" s="122" t="s">
        <v>2045</v>
      </c>
      <c r="F1" s="122" t="s">
        <v>2046</v>
      </c>
      <c r="G1" s="122" t="s">
        <v>2047</v>
      </c>
      <c r="H1" s="122" t="s">
        <v>2048</v>
      </c>
      <c r="I1" s="122" t="s">
        <v>2049</v>
      </c>
      <c r="J1" s="122" t="s">
        <v>2050</v>
      </c>
      <c r="K1" s="122" t="s">
        <v>2051</v>
      </c>
      <c r="L1" s="122" t="s">
        <v>2052</v>
      </c>
      <c r="M1" s="122" t="s">
        <v>2053</v>
      </c>
      <c r="N1" s="122" t="s">
        <v>2054</v>
      </c>
      <c r="O1" s="122" t="s">
        <v>2055</v>
      </c>
      <c r="P1" s="122" t="s">
        <v>2056</v>
      </c>
      <c r="Q1" s="122" t="s">
        <v>2057</v>
      </c>
      <c r="R1" s="122" t="s">
        <v>2058</v>
      </c>
      <c r="S1" s="122" t="s">
        <v>2059</v>
      </c>
      <c r="T1" s="122" t="s">
        <v>2060</v>
      </c>
      <c r="U1" s="122" t="s">
        <v>2061</v>
      </c>
      <c r="V1" s="122" t="s">
        <v>2062</v>
      </c>
      <c r="W1" s="122" t="s">
        <v>2063</v>
      </c>
      <c r="X1" s="122" t="s">
        <v>2064</v>
      </c>
      <c r="Y1" s="122" t="s">
        <v>2065</v>
      </c>
      <c r="Z1" s="122" t="s">
        <v>2066</v>
      </c>
      <c r="AA1" s="122" t="s">
        <v>2067</v>
      </c>
      <c r="AB1" s="122" t="s">
        <v>2068</v>
      </c>
      <c r="AC1" s="122" t="s">
        <v>2069</v>
      </c>
      <c r="AD1" s="122" t="s">
        <v>2070</v>
      </c>
      <c r="AE1" s="122" t="s">
        <v>2071</v>
      </c>
      <c r="AF1" s="122" t="s">
        <v>2072</v>
      </c>
      <c r="AG1" s="122" t="s">
        <v>2073</v>
      </c>
      <c r="AH1" s="122" t="s">
        <v>2074</v>
      </c>
      <c r="AI1" s="122" t="s">
        <v>2075</v>
      </c>
      <c r="AJ1" s="122" t="s">
        <v>2076</v>
      </c>
      <c r="AK1" s="122" t="s">
        <v>2077</v>
      </c>
      <c r="AL1" s="122" t="s">
        <v>2078</v>
      </c>
    </row>
    <row r="2" spans="1:38" hidden="1" x14ac:dyDescent="0.75">
      <c r="A2" s="122" t="s">
        <v>1957</v>
      </c>
      <c r="B2" s="122">
        <v>1</v>
      </c>
      <c r="C2" s="122" t="s">
        <v>2079</v>
      </c>
      <c r="D2" s="122" t="s">
        <v>2080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75">
      <c r="A3" s="122" t="s">
        <v>1957</v>
      </c>
      <c r="B3" s="122">
        <v>1</v>
      </c>
      <c r="C3" s="122" t="s">
        <v>2079</v>
      </c>
      <c r="D3" s="122" t="s">
        <v>2081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75">
      <c r="A4" s="122" t="s">
        <v>1957</v>
      </c>
      <c r="B4" s="122">
        <v>1</v>
      </c>
      <c r="C4" s="122" t="s">
        <v>2079</v>
      </c>
      <c r="D4" s="122" t="s">
        <v>2082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75">
      <c r="A5" s="122" t="s">
        <v>1957</v>
      </c>
      <c r="B5" s="122">
        <v>1</v>
      </c>
      <c r="C5" s="122" t="s">
        <v>2079</v>
      </c>
      <c r="D5" s="122" t="s">
        <v>2083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75">
      <c r="A6" s="122" t="s">
        <v>1957</v>
      </c>
      <c r="B6" s="122">
        <v>1</v>
      </c>
      <c r="C6" s="122" t="s">
        <v>2079</v>
      </c>
      <c r="D6" s="122" t="s">
        <v>2084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75">
      <c r="A7" s="122" t="s">
        <v>1957</v>
      </c>
      <c r="B7" s="122">
        <v>1</v>
      </c>
      <c r="C7" s="122" t="s">
        <v>2079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75">
      <c r="A8" s="122" t="s">
        <v>1957</v>
      </c>
      <c r="B8" s="122">
        <v>1</v>
      </c>
      <c r="C8" s="122" t="s">
        <v>2079</v>
      </c>
      <c r="D8" s="122" t="s">
        <v>2085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75">
      <c r="A9" s="122" t="s">
        <v>1957</v>
      </c>
      <c r="B9" s="122">
        <v>1</v>
      </c>
      <c r="C9" s="122" t="s">
        <v>2079</v>
      </c>
      <c r="D9" s="122" t="s">
        <v>2086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75">
      <c r="A10" s="122" t="s">
        <v>1957</v>
      </c>
      <c r="B10" s="122">
        <v>1</v>
      </c>
      <c r="C10" s="122" t="s">
        <v>2079</v>
      </c>
      <c r="D10" s="122" t="s">
        <v>2087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75">
      <c r="A11" s="122" t="s">
        <v>1957</v>
      </c>
      <c r="B11" s="122">
        <v>1</v>
      </c>
      <c r="C11" s="122" t="s">
        <v>2079</v>
      </c>
      <c r="D11" s="122" t="s">
        <v>2088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75">
      <c r="A12" s="122" t="s">
        <v>1957</v>
      </c>
      <c r="B12" s="122">
        <v>1</v>
      </c>
      <c r="C12" s="122" t="s">
        <v>2079</v>
      </c>
      <c r="D12" s="122" t="s">
        <v>2089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75">
      <c r="A13" s="122" t="s">
        <v>1957</v>
      </c>
      <c r="B13" s="122">
        <v>1</v>
      </c>
      <c r="C13" s="122" t="s">
        <v>2079</v>
      </c>
      <c r="D13" s="122" t="s">
        <v>2090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75">
      <c r="A14" s="122" t="s">
        <v>1957</v>
      </c>
      <c r="B14" s="122">
        <v>1</v>
      </c>
      <c r="C14" s="122" t="s">
        <v>2079</v>
      </c>
      <c r="D14" s="122" t="s">
        <v>2091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75">
      <c r="A15" s="122" t="s">
        <v>1957</v>
      </c>
      <c r="B15" s="122">
        <v>1</v>
      </c>
      <c r="C15" s="122" t="s">
        <v>2079</v>
      </c>
      <c r="D15" s="122" t="s">
        <v>2092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75">
      <c r="A16" s="122" t="s">
        <v>1957</v>
      </c>
      <c r="B16" s="122">
        <v>1</v>
      </c>
      <c r="C16" s="122" t="s">
        <v>2079</v>
      </c>
      <c r="D16" s="122" t="s">
        <v>2093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75">
      <c r="A17" s="122" t="s">
        <v>1957</v>
      </c>
      <c r="B17" s="122">
        <v>1</v>
      </c>
      <c r="C17" s="122" t="s">
        <v>2079</v>
      </c>
      <c r="D17" s="122" t="s">
        <v>2094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75">
      <c r="A18" s="122" t="s">
        <v>1957</v>
      </c>
      <c r="B18" s="122">
        <v>1</v>
      </c>
      <c r="C18" s="122" t="s">
        <v>2079</v>
      </c>
      <c r="D18" s="122" t="s">
        <v>2095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75">
      <c r="A19" s="122" t="s">
        <v>1957</v>
      </c>
      <c r="B19" s="122">
        <v>1</v>
      </c>
      <c r="C19" s="122" t="s">
        <v>2079</v>
      </c>
      <c r="D19" s="122" t="s">
        <v>2096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75">
      <c r="A20" s="122" t="s">
        <v>1957</v>
      </c>
      <c r="B20" s="122">
        <v>1</v>
      </c>
      <c r="C20" s="122" t="s">
        <v>2079</v>
      </c>
      <c r="D20" s="122" t="s">
        <v>2097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75">
      <c r="A21" s="122" t="s">
        <v>1957</v>
      </c>
      <c r="B21" s="122">
        <v>1</v>
      </c>
      <c r="C21" s="122" t="s">
        <v>2079</v>
      </c>
      <c r="D21" s="122" t="s">
        <v>2098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75">
      <c r="A22" s="122" t="s">
        <v>1957</v>
      </c>
      <c r="B22" s="122">
        <v>1</v>
      </c>
      <c r="C22" s="122" t="s">
        <v>2079</v>
      </c>
      <c r="D22" s="122" t="s">
        <v>2099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75">
      <c r="A23" s="122" t="s">
        <v>1957</v>
      </c>
      <c r="B23" s="122">
        <v>1</v>
      </c>
      <c r="C23" s="122" t="s">
        <v>2079</v>
      </c>
      <c r="D23" s="122" t="s">
        <v>2100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75">
      <c r="A24" s="122" t="s">
        <v>1957</v>
      </c>
      <c r="B24" s="122">
        <v>1</v>
      </c>
      <c r="C24" s="122" t="s">
        <v>2079</v>
      </c>
      <c r="D24" s="122" t="s">
        <v>2101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75">
      <c r="A25" s="122" t="s">
        <v>1957</v>
      </c>
      <c r="B25" s="122">
        <v>1</v>
      </c>
      <c r="C25" s="122" t="s">
        <v>2079</v>
      </c>
      <c r="D25" s="122" t="s">
        <v>2102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75">
      <c r="A26" s="122" t="s">
        <v>1957</v>
      </c>
      <c r="B26" s="122">
        <v>1</v>
      </c>
      <c r="C26" s="122" t="s">
        <v>2079</v>
      </c>
      <c r="D26" s="122" t="s">
        <v>2103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75">
      <c r="A27" s="122" t="s">
        <v>1957</v>
      </c>
      <c r="B27" s="122">
        <v>1</v>
      </c>
      <c r="C27" s="122" t="s">
        <v>2079</v>
      </c>
      <c r="D27" s="122" t="s">
        <v>2104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75">
      <c r="A28" s="122" t="s">
        <v>1957</v>
      </c>
      <c r="B28" s="122">
        <v>1</v>
      </c>
      <c r="C28" s="122" t="s">
        <v>2079</v>
      </c>
      <c r="D28" s="122" t="s">
        <v>2105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75">
      <c r="A29" s="122" t="s">
        <v>1957</v>
      </c>
      <c r="B29" s="122">
        <v>1</v>
      </c>
      <c r="C29" s="122" t="s">
        <v>2079</v>
      </c>
      <c r="D29" s="122" t="s">
        <v>2106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75">
      <c r="A30" s="122" t="s">
        <v>1957</v>
      </c>
      <c r="B30" s="122">
        <v>1</v>
      </c>
      <c r="C30" s="122" t="s">
        <v>2079</v>
      </c>
      <c r="D30" s="122" t="s">
        <v>2107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75">
      <c r="A31" s="122" t="s">
        <v>1957</v>
      </c>
      <c r="B31" s="122">
        <v>1</v>
      </c>
      <c r="C31" s="122" t="s">
        <v>2079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75">
      <c r="A32" s="122" t="s">
        <v>1957</v>
      </c>
      <c r="B32" s="122">
        <v>1</v>
      </c>
      <c r="C32" s="122" t="s">
        <v>2079</v>
      </c>
      <c r="D32" s="122" t="s">
        <v>2108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75">
      <c r="A33" s="122" t="s">
        <v>1957</v>
      </c>
      <c r="B33" s="122">
        <v>1</v>
      </c>
      <c r="C33" s="122" t="s">
        <v>2079</v>
      </c>
      <c r="D33" s="122" t="s">
        <v>2109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75">
      <c r="A34" s="122" t="s">
        <v>1957</v>
      </c>
      <c r="B34" s="122">
        <v>1</v>
      </c>
      <c r="C34" s="122" t="s">
        <v>2079</v>
      </c>
      <c r="D34" s="122" t="s">
        <v>2110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75">
      <c r="A35" s="122" t="s">
        <v>1957</v>
      </c>
      <c r="B35" s="122">
        <v>1</v>
      </c>
      <c r="C35" s="122" t="s">
        <v>2079</v>
      </c>
      <c r="D35" s="122" t="s">
        <v>2111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75">
      <c r="A36" s="122" t="s">
        <v>1957</v>
      </c>
      <c r="B36" s="122">
        <v>1</v>
      </c>
      <c r="C36" s="122" t="s">
        <v>2079</v>
      </c>
      <c r="D36" s="122" t="s">
        <v>2112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75">
      <c r="A37" s="122" t="s">
        <v>1957</v>
      </c>
      <c r="B37" s="122">
        <v>1</v>
      </c>
      <c r="C37" s="122" t="s">
        <v>2079</v>
      </c>
      <c r="D37" s="122" t="s">
        <v>2113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75">
      <c r="A38" s="122" t="s">
        <v>1957</v>
      </c>
      <c r="B38" s="122">
        <v>1</v>
      </c>
      <c r="C38" s="122" t="s">
        <v>2079</v>
      </c>
      <c r="D38" s="122" t="s">
        <v>2114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75">
      <c r="A39" s="122" t="s">
        <v>1957</v>
      </c>
      <c r="B39" s="122">
        <v>1</v>
      </c>
      <c r="C39" s="122" t="s">
        <v>2079</v>
      </c>
      <c r="D39" s="122" t="s">
        <v>2115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75">
      <c r="A40" s="122" t="s">
        <v>1957</v>
      </c>
      <c r="B40" s="122">
        <v>1</v>
      </c>
      <c r="C40" s="122" t="s">
        <v>2079</v>
      </c>
      <c r="D40" s="122" t="s">
        <v>2116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75">
      <c r="A41" s="122" t="s">
        <v>1957</v>
      </c>
      <c r="B41" s="122">
        <v>1</v>
      </c>
      <c r="C41" s="122" t="s">
        <v>2079</v>
      </c>
      <c r="D41" s="122" t="s">
        <v>2117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75">
      <c r="A42" s="122" t="s">
        <v>1957</v>
      </c>
      <c r="B42" s="122">
        <v>1</v>
      </c>
      <c r="C42" s="122" t="s">
        <v>2079</v>
      </c>
      <c r="D42" s="122" t="s">
        <v>2118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75">
      <c r="A43" s="122" t="s">
        <v>1957</v>
      </c>
      <c r="B43" s="122">
        <v>1</v>
      </c>
      <c r="C43" s="122" t="s">
        <v>2079</v>
      </c>
      <c r="D43" s="122" t="s">
        <v>2119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75">
      <c r="A44" s="122" t="s">
        <v>1957</v>
      </c>
      <c r="B44" s="122">
        <v>1</v>
      </c>
      <c r="C44" s="122" t="s">
        <v>2079</v>
      </c>
      <c r="D44" s="122" t="s">
        <v>2120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75">
      <c r="A45" s="122" t="s">
        <v>1957</v>
      </c>
      <c r="B45" s="122">
        <v>1</v>
      </c>
      <c r="C45" s="122" t="s">
        <v>2079</v>
      </c>
      <c r="D45" s="122" t="s">
        <v>2121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75">
      <c r="A46" s="122" t="s">
        <v>1957</v>
      </c>
      <c r="B46" s="122">
        <v>1</v>
      </c>
      <c r="C46" s="122" t="s">
        <v>2079</v>
      </c>
      <c r="D46" s="122" t="s">
        <v>2122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75">
      <c r="A47" s="122" t="s">
        <v>1957</v>
      </c>
      <c r="B47" s="122">
        <v>1</v>
      </c>
      <c r="C47" s="122" t="s">
        <v>2079</v>
      </c>
      <c r="D47" s="122" t="s">
        <v>2123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75">
      <c r="A48" s="122" t="s">
        <v>1957</v>
      </c>
      <c r="B48" s="122">
        <v>1</v>
      </c>
      <c r="C48" s="122" t="s">
        <v>2079</v>
      </c>
      <c r="D48" s="122" t="s">
        <v>2124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75">
      <c r="A49" s="122" t="s">
        <v>1957</v>
      </c>
      <c r="B49" s="122">
        <v>1</v>
      </c>
      <c r="C49" s="122" t="s">
        <v>2079</v>
      </c>
      <c r="D49" s="122" t="s">
        <v>2125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75">
      <c r="A50" s="122" t="s">
        <v>1957</v>
      </c>
      <c r="B50" s="122">
        <v>1</v>
      </c>
      <c r="C50" s="122" t="s">
        <v>2079</v>
      </c>
      <c r="D50" s="122" t="s">
        <v>2126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75">
      <c r="A51" s="122" t="s">
        <v>1957</v>
      </c>
      <c r="B51" s="122">
        <v>1</v>
      </c>
      <c r="C51" s="122" t="s">
        <v>2079</v>
      </c>
      <c r="D51" s="122" t="s">
        <v>2127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75">
      <c r="A52" s="122" t="s">
        <v>1957</v>
      </c>
      <c r="B52" s="122">
        <v>1</v>
      </c>
      <c r="C52" s="122" t="s">
        <v>2079</v>
      </c>
      <c r="D52" s="122" t="s">
        <v>2128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75">
      <c r="A53" s="122" t="s">
        <v>1956</v>
      </c>
      <c r="B53" s="122">
        <v>1</v>
      </c>
      <c r="C53" s="122" t="s">
        <v>2129</v>
      </c>
      <c r="D53" s="122" t="s">
        <v>2080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75">
      <c r="A54" s="122" t="s">
        <v>1956</v>
      </c>
      <c r="B54" s="122">
        <v>1</v>
      </c>
      <c r="C54" s="122" t="s">
        <v>2129</v>
      </c>
      <c r="D54" s="122" t="s">
        <v>2081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75">
      <c r="A55" s="122" t="s">
        <v>1956</v>
      </c>
      <c r="B55" s="122">
        <v>1</v>
      </c>
      <c r="C55" s="122" t="s">
        <v>2129</v>
      </c>
      <c r="D55" s="122" t="s">
        <v>2082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75">
      <c r="A56" s="122" t="s">
        <v>1956</v>
      </c>
      <c r="B56" s="122">
        <v>1</v>
      </c>
      <c r="C56" s="122" t="s">
        <v>2129</v>
      </c>
      <c r="D56" s="122" t="s">
        <v>2083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75">
      <c r="A57" s="122" t="s">
        <v>1956</v>
      </c>
      <c r="B57" s="122">
        <v>1</v>
      </c>
      <c r="C57" s="122" t="s">
        <v>2129</v>
      </c>
      <c r="D57" s="122" t="s">
        <v>2084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75">
      <c r="A58" s="122" t="s">
        <v>1956</v>
      </c>
      <c r="B58" s="122">
        <v>1</v>
      </c>
      <c r="C58" s="122" t="s">
        <v>2129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75">
      <c r="A59" s="122" t="s">
        <v>1956</v>
      </c>
      <c r="B59" s="122">
        <v>1</v>
      </c>
      <c r="C59" s="122" t="s">
        <v>2129</v>
      </c>
      <c r="D59" s="122" t="s">
        <v>2085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75">
      <c r="A60" s="122" t="s">
        <v>1956</v>
      </c>
      <c r="B60" s="122">
        <v>1</v>
      </c>
      <c r="C60" s="122" t="s">
        <v>2129</v>
      </c>
      <c r="D60" s="122" t="s">
        <v>2086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75">
      <c r="A61" s="122" t="s">
        <v>1956</v>
      </c>
      <c r="B61" s="122">
        <v>1</v>
      </c>
      <c r="C61" s="122" t="s">
        <v>2129</v>
      </c>
      <c r="D61" s="122" t="s">
        <v>2087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75">
      <c r="A62" s="122" t="s">
        <v>1956</v>
      </c>
      <c r="B62" s="122">
        <v>1</v>
      </c>
      <c r="C62" s="122" t="s">
        <v>2129</v>
      </c>
      <c r="D62" s="122" t="s">
        <v>2088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75">
      <c r="A63" s="122" t="s">
        <v>1956</v>
      </c>
      <c r="B63" s="122">
        <v>1</v>
      </c>
      <c r="C63" s="122" t="s">
        <v>2129</v>
      </c>
      <c r="D63" s="122" t="s">
        <v>2089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75">
      <c r="A64" s="122" t="s">
        <v>1956</v>
      </c>
      <c r="B64" s="122">
        <v>1</v>
      </c>
      <c r="C64" s="122" t="s">
        <v>2129</v>
      </c>
      <c r="D64" s="122" t="s">
        <v>2090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75">
      <c r="A65" s="122" t="s">
        <v>1956</v>
      </c>
      <c r="B65" s="122">
        <v>1</v>
      </c>
      <c r="C65" s="122" t="s">
        <v>2129</v>
      </c>
      <c r="D65" s="122" t="s">
        <v>2091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75">
      <c r="A66" s="122" t="s">
        <v>1956</v>
      </c>
      <c r="B66" s="122">
        <v>1</v>
      </c>
      <c r="C66" s="122" t="s">
        <v>2129</v>
      </c>
      <c r="D66" s="122" t="s">
        <v>2092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75">
      <c r="A67" s="122" t="s">
        <v>1956</v>
      </c>
      <c r="B67" s="122">
        <v>1</v>
      </c>
      <c r="C67" s="122" t="s">
        <v>2129</v>
      </c>
      <c r="D67" s="122" t="s">
        <v>2093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75">
      <c r="A68" s="122" t="s">
        <v>1956</v>
      </c>
      <c r="B68" s="122">
        <v>1</v>
      </c>
      <c r="C68" s="122" t="s">
        <v>2129</v>
      </c>
      <c r="D68" s="122" t="s">
        <v>2094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75">
      <c r="A69" s="122" t="s">
        <v>1956</v>
      </c>
      <c r="B69" s="122">
        <v>1</v>
      </c>
      <c r="C69" s="122" t="s">
        <v>2129</v>
      </c>
      <c r="D69" s="122" t="s">
        <v>2095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75">
      <c r="A70" s="122" t="s">
        <v>1956</v>
      </c>
      <c r="B70" s="122">
        <v>1</v>
      </c>
      <c r="C70" s="122" t="s">
        <v>2129</v>
      </c>
      <c r="D70" s="122" t="s">
        <v>2096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75">
      <c r="A71" s="122" t="s">
        <v>1956</v>
      </c>
      <c r="B71" s="122">
        <v>1</v>
      </c>
      <c r="C71" s="122" t="s">
        <v>2129</v>
      </c>
      <c r="D71" s="122" t="s">
        <v>2097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75">
      <c r="A72" s="122" t="s">
        <v>1956</v>
      </c>
      <c r="B72" s="122">
        <v>1</v>
      </c>
      <c r="C72" s="122" t="s">
        <v>2129</v>
      </c>
      <c r="D72" s="122" t="s">
        <v>2098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75">
      <c r="A73" s="122" t="s">
        <v>1956</v>
      </c>
      <c r="B73" s="122">
        <v>1</v>
      </c>
      <c r="C73" s="122" t="s">
        <v>2129</v>
      </c>
      <c r="D73" s="122" t="s">
        <v>2099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75">
      <c r="A74" s="122" t="s">
        <v>1956</v>
      </c>
      <c r="B74" s="122">
        <v>1</v>
      </c>
      <c r="C74" s="122" t="s">
        <v>2129</v>
      </c>
      <c r="D74" s="122" t="s">
        <v>2100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75">
      <c r="A75" s="122" t="s">
        <v>1956</v>
      </c>
      <c r="B75" s="122">
        <v>1</v>
      </c>
      <c r="C75" s="122" t="s">
        <v>2129</v>
      </c>
      <c r="D75" s="122" t="s">
        <v>2101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75">
      <c r="A76" s="122" t="s">
        <v>1956</v>
      </c>
      <c r="B76" s="122">
        <v>1</v>
      </c>
      <c r="C76" s="122" t="s">
        <v>2129</v>
      </c>
      <c r="D76" s="122" t="s">
        <v>2102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75">
      <c r="A77" s="122" t="s">
        <v>1956</v>
      </c>
      <c r="B77" s="122">
        <v>1</v>
      </c>
      <c r="C77" s="122" t="s">
        <v>2129</v>
      </c>
      <c r="D77" s="122" t="s">
        <v>2103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75">
      <c r="A78" s="122" t="s">
        <v>1956</v>
      </c>
      <c r="B78" s="122">
        <v>1</v>
      </c>
      <c r="C78" s="122" t="s">
        <v>2129</v>
      </c>
      <c r="D78" s="122" t="s">
        <v>2104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75">
      <c r="A79" s="122" t="s">
        <v>1956</v>
      </c>
      <c r="B79" s="122">
        <v>1</v>
      </c>
      <c r="C79" s="122" t="s">
        <v>2129</v>
      </c>
      <c r="D79" s="122" t="s">
        <v>2105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75">
      <c r="A80" s="122" t="s">
        <v>1956</v>
      </c>
      <c r="B80" s="122">
        <v>1</v>
      </c>
      <c r="C80" s="122" t="s">
        <v>2129</v>
      </c>
      <c r="D80" s="122" t="s">
        <v>2106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75">
      <c r="A81" s="122" t="s">
        <v>1956</v>
      </c>
      <c r="B81" s="122">
        <v>1</v>
      </c>
      <c r="C81" s="122" t="s">
        <v>2129</v>
      </c>
      <c r="D81" s="122" t="s">
        <v>2107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75">
      <c r="A82" s="122" t="s">
        <v>1956</v>
      </c>
      <c r="B82" s="122">
        <v>1</v>
      </c>
      <c r="C82" s="122" t="s">
        <v>2129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75">
      <c r="A83" s="122" t="s">
        <v>1956</v>
      </c>
      <c r="B83" s="122">
        <v>1</v>
      </c>
      <c r="C83" s="122" t="s">
        <v>2129</v>
      </c>
      <c r="D83" s="122" t="s">
        <v>2108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75">
      <c r="A84" s="122" t="s">
        <v>1956</v>
      </c>
      <c r="B84" s="122">
        <v>1</v>
      </c>
      <c r="C84" s="122" t="s">
        <v>2129</v>
      </c>
      <c r="D84" s="122" t="s">
        <v>2109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75">
      <c r="A85" s="122" t="s">
        <v>1956</v>
      </c>
      <c r="B85" s="122">
        <v>1</v>
      </c>
      <c r="C85" s="122" t="s">
        <v>2129</v>
      </c>
      <c r="D85" s="122" t="s">
        <v>2110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75">
      <c r="A86" s="122" t="s">
        <v>1956</v>
      </c>
      <c r="B86" s="122">
        <v>1</v>
      </c>
      <c r="C86" s="122" t="s">
        <v>2129</v>
      </c>
      <c r="D86" s="122" t="s">
        <v>2111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75">
      <c r="A87" s="122" t="s">
        <v>1956</v>
      </c>
      <c r="B87" s="122">
        <v>1</v>
      </c>
      <c r="C87" s="122" t="s">
        <v>2129</v>
      </c>
      <c r="D87" s="122" t="s">
        <v>2112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75">
      <c r="A88" s="122" t="s">
        <v>1956</v>
      </c>
      <c r="B88" s="122">
        <v>1</v>
      </c>
      <c r="C88" s="122" t="s">
        <v>2129</v>
      </c>
      <c r="D88" s="122" t="s">
        <v>2113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75">
      <c r="A89" s="122" t="s">
        <v>1956</v>
      </c>
      <c r="B89" s="122">
        <v>1</v>
      </c>
      <c r="C89" s="122" t="s">
        <v>2129</v>
      </c>
      <c r="D89" s="122" t="s">
        <v>2114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75">
      <c r="A90" s="122" t="s">
        <v>1956</v>
      </c>
      <c r="B90" s="122">
        <v>1</v>
      </c>
      <c r="C90" s="122" t="s">
        <v>2129</v>
      </c>
      <c r="D90" s="122" t="s">
        <v>2115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75">
      <c r="A91" s="122" t="s">
        <v>1956</v>
      </c>
      <c r="B91" s="122">
        <v>1</v>
      </c>
      <c r="C91" s="122" t="s">
        <v>2129</v>
      </c>
      <c r="D91" s="122" t="s">
        <v>2116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75">
      <c r="A92" s="122" t="s">
        <v>1956</v>
      </c>
      <c r="B92" s="122">
        <v>1</v>
      </c>
      <c r="C92" s="122" t="s">
        <v>2129</v>
      </c>
      <c r="D92" s="122" t="s">
        <v>2117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75">
      <c r="A93" s="122" t="s">
        <v>1956</v>
      </c>
      <c r="B93" s="122">
        <v>1</v>
      </c>
      <c r="C93" s="122" t="s">
        <v>2129</v>
      </c>
      <c r="D93" s="122" t="s">
        <v>2118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75">
      <c r="A94" s="122" t="s">
        <v>1956</v>
      </c>
      <c r="B94" s="122">
        <v>1</v>
      </c>
      <c r="C94" s="122" t="s">
        <v>2129</v>
      </c>
      <c r="D94" s="122" t="s">
        <v>2119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75">
      <c r="A95" s="122" t="s">
        <v>1956</v>
      </c>
      <c r="B95" s="122">
        <v>1</v>
      </c>
      <c r="C95" s="122" t="s">
        <v>2129</v>
      </c>
      <c r="D95" s="122" t="s">
        <v>2120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75">
      <c r="A96" s="122" t="s">
        <v>1956</v>
      </c>
      <c r="B96" s="122">
        <v>1</v>
      </c>
      <c r="C96" s="122" t="s">
        <v>2129</v>
      </c>
      <c r="D96" s="122" t="s">
        <v>2121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75">
      <c r="A97" s="122" t="s">
        <v>1956</v>
      </c>
      <c r="B97" s="122">
        <v>1</v>
      </c>
      <c r="C97" s="122" t="s">
        <v>2129</v>
      </c>
      <c r="D97" s="122" t="s">
        <v>2122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75">
      <c r="A98" s="122" t="s">
        <v>1956</v>
      </c>
      <c r="B98" s="122">
        <v>1</v>
      </c>
      <c r="C98" s="122" t="s">
        <v>2129</v>
      </c>
      <c r="D98" s="122" t="s">
        <v>2123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75">
      <c r="A99" s="122" t="s">
        <v>1956</v>
      </c>
      <c r="B99" s="122">
        <v>1</v>
      </c>
      <c r="C99" s="122" t="s">
        <v>2129</v>
      </c>
      <c r="D99" s="122" t="s">
        <v>2124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75">
      <c r="A100" s="122" t="s">
        <v>1956</v>
      </c>
      <c r="B100" s="122">
        <v>1</v>
      </c>
      <c r="C100" s="122" t="s">
        <v>2129</v>
      </c>
      <c r="D100" s="122" t="s">
        <v>2125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75">
      <c r="A101" s="122" t="s">
        <v>1956</v>
      </c>
      <c r="B101" s="122">
        <v>1</v>
      </c>
      <c r="C101" s="122" t="s">
        <v>2129</v>
      </c>
      <c r="D101" s="122" t="s">
        <v>2126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75">
      <c r="A102" s="122" t="s">
        <v>1956</v>
      </c>
      <c r="B102" s="122">
        <v>1</v>
      </c>
      <c r="C102" s="122" t="s">
        <v>2129</v>
      </c>
      <c r="D102" s="122" t="s">
        <v>2127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75">
      <c r="A103" s="122" t="s">
        <v>1956</v>
      </c>
      <c r="B103" s="122">
        <v>1</v>
      </c>
      <c r="C103" s="122" t="s">
        <v>2129</v>
      </c>
      <c r="D103" s="122" t="s">
        <v>2128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75">
      <c r="A104" s="122" t="s">
        <v>1958</v>
      </c>
      <c r="B104" s="122">
        <v>1</v>
      </c>
      <c r="C104" s="122" t="s">
        <v>2130</v>
      </c>
      <c r="D104" s="122" t="s">
        <v>2080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75">
      <c r="A105" s="122" t="s">
        <v>1958</v>
      </c>
      <c r="B105" s="122">
        <v>1</v>
      </c>
      <c r="C105" s="122" t="s">
        <v>2130</v>
      </c>
      <c r="D105" s="122" t="s">
        <v>2081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75">
      <c r="A106" s="122" t="s">
        <v>1958</v>
      </c>
      <c r="B106" s="122">
        <v>1</v>
      </c>
      <c r="C106" s="122" t="s">
        <v>2130</v>
      </c>
      <c r="D106" s="122" t="s">
        <v>2082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75">
      <c r="A107" s="122" t="s">
        <v>1958</v>
      </c>
      <c r="B107" s="122">
        <v>1</v>
      </c>
      <c r="C107" s="122" t="s">
        <v>2130</v>
      </c>
      <c r="D107" s="122" t="s">
        <v>2083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75">
      <c r="A108" s="122" t="s">
        <v>1958</v>
      </c>
      <c r="B108" s="122">
        <v>1</v>
      </c>
      <c r="C108" s="122" t="s">
        <v>2130</v>
      </c>
      <c r="D108" s="122" t="s">
        <v>2084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75">
      <c r="A109" s="122" t="s">
        <v>1958</v>
      </c>
      <c r="B109" s="122">
        <v>1</v>
      </c>
      <c r="C109" s="122" t="s">
        <v>2130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75">
      <c r="A110" s="122" t="s">
        <v>1958</v>
      </c>
      <c r="B110" s="122">
        <v>1</v>
      </c>
      <c r="C110" s="122" t="s">
        <v>2130</v>
      </c>
      <c r="D110" s="122" t="s">
        <v>2085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75">
      <c r="A111" s="122" t="s">
        <v>1958</v>
      </c>
      <c r="B111" s="122">
        <v>1</v>
      </c>
      <c r="C111" s="122" t="s">
        <v>2130</v>
      </c>
      <c r="D111" s="122" t="s">
        <v>2086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75">
      <c r="A112" s="122" t="s">
        <v>1958</v>
      </c>
      <c r="B112" s="122">
        <v>1</v>
      </c>
      <c r="C112" s="122" t="s">
        <v>2130</v>
      </c>
      <c r="D112" s="122" t="s">
        <v>2087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75">
      <c r="A113" s="122" t="s">
        <v>1958</v>
      </c>
      <c r="B113" s="122">
        <v>1</v>
      </c>
      <c r="C113" s="122" t="s">
        <v>2130</v>
      </c>
      <c r="D113" s="122" t="s">
        <v>2088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75">
      <c r="A114" s="122" t="s">
        <v>1958</v>
      </c>
      <c r="B114" s="122">
        <v>1</v>
      </c>
      <c r="C114" s="122" t="s">
        <v>2130</v>
      </c>
      <c r="D114" s="122" t="s">
        <v>2089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75">
      <c r="A115" s="122" t="s">
        <v>1958</v>
      </c>
      <c r="B115" s="122">
        <v>1</v>
      </c>
      <c r="C115" s="122" t="s">
        <v>2130</v>
      </c>
      <c r="D115" s="122" t="s">
        <v>2090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75">
      <c r="A116" s="122" t="s">
        <v>1958</v>
      </c>
      <c r="B116" s="122">
        <v>1</v>
      </c>
      <c r="C116" s="122" t="s">
        <v>2130</v>
      </c>
      <c r="D116" s="122" t="s">
        <v>2091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75">
      <c r="A117" s="122" t="s">
        <v>1958</v>
      </c>
      <c r="B117" s="122">
        <v>1</v>
      </c>
      <c r="C117" s="122" t="s">
        <v>2130</v>
      </c>
      <c r="D117" s="122" t="s">
        <v>2092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75">
      <c r="A118" s="122" t="s">
        <v>1958</v>
      </c>
      <c r="B118" s="122">
        <v>1</v>
      </c>
      <c r="C118" s="122" t="s">
        <v>2130</v>
      </c>
      <c r="D118" s="122" t="s">
        <v>2093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75">
      <c r="A119" s="122" t="s">
        <v>1958</v>
      </c>
      <c r="B119" s="122">
        <v>1</v>
      </c>
      <c r="C119" s="122" t="s">
        <v>2130</v>
      </c>
      <c r="D119" s="122" t="s">
        <v>2094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75">
      <c r="A120" s="122" t="s">
        <v>1958</v>
      </c>
      <c r="B120" s="122">
        <v>1</v>
      </c>
      <c r="C120" s="122" t="s">
        <v>2130</v>
      </c>
      <c r="D120" s="122" t="s">
        <v>2095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75">
      <c r="A121" s="122" t="s">
        <v>1958</v>
      </c>
      <c r="B121" s="122">
        <v>1</v>
      </c>
      <c r="C121" s="122" t="s">
        <v>2130</v>
      </c>
      <c r="D121" s="122" t="s">
        <v>2096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75">
      <c r="A122" s="122" t="s">
        <v>1958</v>
      </c>
      <c r="B122" s="122">
        <v>1</v>
      </c>
      <c r="C122" s="122" t="s">
        <v>2130</v>
      </c>
      <c r="D122" s="122" t="s">
        <v>2097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75">
      <c r="A123" s="122" t="s">
        <v>1958</v>
      </c>
      <c r="B123" s="122">
        <v>1</v>
      </c>
      <c r="C123" s="122" t="s">
        <v>2130</v>
      </c>
      <c r="D123" s="122" t="s">
        <v>2098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75">
      <c r="A124" s="122" t="s">
        <v>1958</v>
      </c>
      <c r="B124" s="122">
        <v>1</v>
      </c>
      <c r="C124" s="122" t="s">
        <v>2130</v>
      </c>
      <c r="D124" s="122" t="s">
        <v>2099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75">
      <c r="A125" s="122" t="s">
        <v>1958</v>
      </c>
      <c r="B125" s="122">
        <v>1</v>
      </c>
      <c r="C125" s="122" t="s">
        <v>2130</v>
      </c>
      <c r="D125" s="122" t="s">
        <v>2100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75">
      <c r="A126" s="122" t="s">
        <v>1958</v>
      </c>
      <c r="B126" s="122">
        <v>1</v>
      </c>
      <c r="C126" s="122" t="s">
        <v>2130</v>
      </c>
      <c r="D126" s="122" t="s">
        <v>2101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75">
      <c r="A127" s="122" t="s">
        <v>1958</v>
      </c>
      <c r="B127" s="122">
        <v>1</v>
      </c>
      <c r="C127" s="122" t="s">
        <v>2130</v>
      </c>
      <c r="D127" s="122" t="s">
        <v>2102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75">
      <c r="A128" s="122" t="s">
        <v>1958</v>
      </c>
      <c r="B128" s="122">
        <v>1</v>
      </c>
      <c r="C128" s="122" t="s">
        <v>2130</v>
      </c>
      <c r="D128" s="122" t="s">
        <v>2103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75">
      <c r="A129" s="122" t="s">
        <v>1958</v>
      </c>
      <c r="B129" s="122">
        <v>1</v>
      </c>
      <c r="C129" s="122" t="s">
        <v>2130</v>
      </c>
      <c r="D129" s="122" t="s">
        <v>2104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75">
      <c r="A130" s="122" t="s">
        <v>1958</v>
      </c>
      <c r="B130" s="122">
        <v>1</v>
      </c>
      <c r="C130" s="122" t="s">
        <v>2130</v>
      </c>
      <c r="D130" s="122" t="s">
        <v>2105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75">
      <c r="A131" s="122" t="s">
        <v>1958</v>
      </c>
      <c r="B131" s="122">
        <v>1</v>
      </c>
      <c r="C131" s="122" t="s">
        <v>2130</v>
      </c>
      <c r="D131" s="122" t="s">
        <v>2106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75">
      <c r="A132" s="122" t="s">
        <v>1958</v>
      </c>
      <c r="B132" s="122">
        <v>1</v>
      </c>
      <c r="C132" s="122" t="s">
        <v>2130</v>
      </c>
      <c r="D132" s="122" t="s">
        <v>2107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75">
      <c r="A133" s="122" t="s">
        <v>1958</v>
      </c>
      <c r="B133" s="122">
        <v>1</v>
      </c>
      <c r="C133" s="122" t="s">
        <v>2130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75">
      <c r="A134" s="122" t="s">
        <v>1958</v>
      </c>
      <c r="B134" s="122">
        <v>1</v>
      </c>
      <c r="C134" s="122" t="s">
        <v>2130</v>
      </c>
      <c r="D134" s="122" t="s">
        <v>2108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75">
      <c r="A135" s="122" t="s">
        <v>1958</v>
      </c>
      <c r="B135" s="122">
        <v>1</v>
      </c>
      <c r="C135" s="122" t="s">
        <v>2130</v>
      </c>
      <c r="D135" s="122" t="s">
        <v>2109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75">
      <c r="A136" s="122" t="s">
        <v>1958</v>
      </c>
      <c r="B136" s="122">
        <v>1</v>
      </c>
      <c r="C136" s="122" t="s">
        <v>2130</v>
      </c>
      <c r="D136" s="122" t="s">
        <v>2110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75">
      <c r="A137" s="122" t="s">
        <v>1958</v>
      </c>
      <c r="B137" s="122">
        <v>1</v>
      </c>
      <c r="C137" s="122" t="s">
        <v>2130</v>
      </c>
      <c r="D137" s="122" t="s">
        <v>2111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75">
      <c r="A138" s="122" t="s">
        <v>1958</v>
      </c>
      <c r="B138" s="122">
        <v>1</v>
      </c>
      <c r="C138" s="122" t="s">
        <v>2130</v>
      </c>
      <c r="D138" s="122" t="s">
        <v>2112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75">
      <c r="A139" s="122" t="s">
        <v>1958</v>
      </c>
      <c r="B139" s="122">
        <v>1</v>
      </c>
      <c r="C139" s="122" t="s">
        <v>2130</v>
      </c>
      <c r="D139" s="122" t="s">
        <v>2113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75">
      <c r="A140" s="122" t="s">
        <v>1958</v>
      </c>
      <c r="B140" s="122">
        <v>1</v>
      </c>
      <c r="C140" s="122" t="s">
        <v>2130</v>
      </c>
      <c r="D140" s="122" t="s">
        <v>2114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75">
      <c r="A141" s="122" t="s">
        <v>1958</v>
      </c>
      <c r="B141" s="122">
        <v>1</v>
      </c>
      <c r="C141" s="122" t="s">
        <v>2130</v>
      </c>
      <c r="D141" s="122" t="s">
        <v>2115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75">
      <c r="A142" s="122" t="s">
        <v>1958</v>
      </c>
      <c r="B142" s="122">
        <v>1</v>
      </c>
      <c r="C142" s="122" t="s">
        <v>2130</v>
      </c>
      <c r="D142" s="122" t="s">
        <v>2116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75">
      <c r="A143" s="122" t="s">
        <v>1958</v>
      </c>
      <c r="B143" s="122">
        <v>1</v>
      </c>
      <c r="C143" s="122" t="s">
        <v>2130</v>
      </c>
      <c r="D143" s="122" t="s">
        <v>2117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75">
      <c r="A144" s="122" t="s">
        <v>1958</v>
      </c>
      <c r="B144" s="122">
        <v>1</v>
      </c>
      <c r="C144" s="122" t="s">
        <v>2130</v>
      </c>
      <c r="D144" s="122" t="s">
        <v>2118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75">
      <c r="A145" s="122" t="s">
        <v>1958</v>
      </c>
      <c r="B145" s="122">
        <v>1</v>
      </c>
      <c r="C145" s="122" t="s">
        <v>2130</v>
      </c>
      <c r="D145" s="122" t="s">
        <v>2119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75">
      <c r="A146" s="122" t="s">
        <v>1958</v>
      </c>
      <c r="B146" s="122">
        <v>1</v>
      </c>
      <c r="C146" s="122" t="s">
        <v>2130</v>
      </c>
      <c r="D146" s="122" t="s">
        <v>2120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75">
      <c r="A147" s="122" t="s">
        <v>1958</v>
      </c>
      <c r="B147" s="122">
        <v>1</v>
      </c>
      <c r="C147" s="122" t="s">
        <v>2130</v>
      </c>
      <c r="D147" s="122" t="s">
        <v>2121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75">
      <c r="A148" s="122" t="s">
        <v>1958</v>
      </c>
      <c r="B148" s="122">
        <v>1</v>
      </c>
      <c r="C148" s="122" t="s">
        <v>2130</v>
      </c>
      <c r="D148" s="122" t="s">
        <v>2122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75">
      <c r="A149" s="122" t="s">
        <v>1958</v>
      </c>
      <c r="B149" s="122">
        <v>1</v>
      </c>
      <c r="C149" s="122" t="s">
        <v>2130</v>
      </c>
      <c r="D149" s="122" t="s">
        <v>2123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75">
      <c r="A150" s="122" t="s">
        <v>1958</v>
      </c>
      <c r="B150" s="122">
        <v>1</v>
      </c>
      <c r="C150" s="122" t="s">
        <v>2130</v>
      </c>
      <c r="D150" s="122" t="s">
        <v>2124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75">
      <c r="A151" s="122" t="s">
        <v>1958</v>
      </c>
      <c r="B151" s="122">
        <v>1</v>
      </c>
      <c r="C151" s="122" t="s">
        <v>2130</v>
      </c>
      <c r="D151" s="122" t="s">
        <v>2125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75">
      <c r="A152" s="122" t="s">
        <v>1958</v>
      </c>
      <c r="B152" s="122">
        <v>1</v>
      </c>
      <c r="C152" s="122" t="s">
        <v>2130</v>
      </c>
      <c r="D152" s="122" t="s">
        <v>2126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75">
      <c r="A153" s="122" t="s">
        <v>1958</v>
      </c>
      <c r="B153" s="122">
        <v>1</v>
      </c>
      <c r="C153" s="122" t="s">
        <v>2130</v>
      </c>
      <c r="D153" s="122" t="s">
        <v>2127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75">
      <c r="A154" s="122" t="s">
        <v>1958</v>
      </c>
      <c r="B154" s="122">
        <v>1</v>
      </c>
      <c r="C154" s="122" t="s">
        <v>2130</v>
      </c>
      <c r="D154" s="122" t="s">
        <v>2128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75">
      <c r="A155" s="122" t="s">
        <v>1959</v>
      </c>
      <c r="B155" s="122">
        <v>1</v>
      </c>
      <c r="C155" s="122" t="s">
        <v>2131</v>
      </c>
      <c r="D155" s="122" t="s">
        <v>2080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75">
      <c r="A156" s="122" t="s">
        <v>1959</v>
      </c>
      <c r="B156" s="122">
        <v>1</v>
      </c>
      <c r="C156" s="122" t="s">
        <v>2131</v>
      </c>
      <c r="D156" s="122" t="s">
        <v>2081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75">
      <c r="A157" s="122" t="s">
        <v>1959</v>
      </c>
      <c r="B157" s="122">
        <v>1</v>
      </c>
      <c r="C157" s="122" t="s">
        <v>2131</v>
      </c>
      <c r="D157" s="122" t="s">
        <v>2082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75">
      <c r="A158" s="122" t="s">
        <v>1959</v>
      </c>
      <c r="B158" s="122">
        <v>1</v>
      </c>
      <c r="C158" s="122" t="s">
        <v>2131</v>
      </c>
      <c r="D158" s="122" t="s">
        <v>2083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75">
      <c r="A159" s="122" t="s">
        <v>1959</v>
      </c>
      <c r="B159" s="122">
        <v>1</v>
      </c>
      <c r="C159" s="122" t="s">
        <v>2131</v>
      </c>
      <c r="D159" s="122" t="s">
        <v>2084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75">
      <c r="A160" s="122" t="s">
        <v>1959</v>
      </c>
      <c r="B160" s="122">
        <v>1</v>
      </c>
      <c r="C160" s="122" t="s">
        <v>2131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75">
      <c r="A161" s="122" t="s">
        <v>1959</v>
      </c>
      <c r="B161" s="122">
        <v>1</v>
      </c>
      <c r="C161" s="122" t="s">
        <v>2131</v>
      </c>
      <c r="D161" s="122" t="s">
        <v>2085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75">
      <c r="A162" s="122" t="s">
        <v>1959</v>
      </c>
      <c r="B162" s="122">
        <v>1</v>
      </c>
      <c r="C162" s="122" t="s">
        <v>2131</v>
      </c>
      <c r="D162" s="122" t="s">
        <v>2086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75">
      <c r="A163" s="122" t="s">
        <v>1959</v>
      </c>
      <c r="B163" s="122">
        <v>1</v>
      </c>
      <c r="C163" s="122" t="s">
        <v>2131</v>
      </c>
      <c r="D163" s="122" t="s">
        <v>2087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75">
      <c r="A164" s="122" t="s">
        <v>1959</v>
      </c>
      <c r="B164" s="122">
        <v>1</v>
      </c>
      <c r="C164" s="122" t="s">
        <v>2131</v>
      </c>
      <c r="D164" s="122" t="s">
        <v>2088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75">
      <c r="A165" s="122" t="s">
        <v>1959</v>
      </c>
      <c r="B165" s="122">
        <v>1</v>
      </c>
      <c r="C165" s="122" t="s">
        <v>2131</v>
      </c>
      <c r="D165" s="122" t="s">
        <v>2089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75">
      <c r="A166" s="122" t="s">
        <v>1959</v>
      </c>
      <c r="B166" s="122">
        <v>1</v>
      </c>
      <c r="C166" s="122" t="s">
        <v>2131</v>
      </c>
      <c r="D166" s="122" t="s">
        <v>2090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75">
      <c r="A167" s="122" t="s">
        <v>1959</v>
      </c>
      <c r="B167" s="122">
        <v>1</v>
      </c>
      <c r="C167" s="122" t="s">
        <v>2131</v>
      </c>
      <c r="D167" s="122" t="s">
        <v>2091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75">
      <c r="A168" s="122" t="s">
        <v>1959</v>
      </c>
      <c r="B168" s="122">
        <v>1</v>
      </c>
      <c r="C168" s="122" t="s">
        <v>2131</v>
      </c>
      <c r="D168" s="122" t="s">
        <v>2092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75">
      <c r="A169" s="122" t="s">
        <v>1959</v>
      </c>
      <c r="B169" s="122">
        <v>1</v>
      </c>
      <c r="C169" s="122" t="s">
        <v>2131</v>
      </c>
      <c r="D169" s="122" t="s">
        <v>2093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75">
      <c r="A170" s="122" t="s">
        <v>1959</v>
      </c>
      <c r="B170" s="122">
        <v>1</v>
      </c>
      <c r="C170" s="122" t="s">
        <v>2131</v>
      </c>
      <c r="D170" s="122" t="s">
        <v>2094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75">
      <c r="A171" s="122" t="s">
        <v>1959</v>
      </c>
      <c r="B171" s="122">
        <v>1</v>
      </c>
      <c r="C171" s="122" t="s">
        <v>2131</v>
      </c>
      <c r="D171" s="122" t="s">
        <v>2095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75">
      <c r="A172" s="122" t="s">
        <v>1959</v>
      </c>
      <c r="B172" s="122">
        <v>1</v>
      </c>
      <c r="C172" s="122" t="s">
        <v>2131</v>
      </c>
      <c r="D172" s="122" t="s">
        <v>2096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75">
      <c r="A173" s="122" t="s">
        <v>1959</v>
      </c>
      <c r="B173" s="122">
        <v>1</v>
      </c>
      <c r="C173" s="122" t="s">
        <v>2131</v>
      </c>
      <c r="D173" s="122" t="s">
        <v>2097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75">
      <c r="A174" s="122" t="s">
        <v>1959</v>
      </c>
      <c r="B174" s="122">
        <v>1</v>
      </c>
      <c r="C174" s="122" t="s">
        <v>2131</v>
      </c>
      <c r="D174" s="122" t="s">
        <v>2098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75">
      <c r="A175" s="122" t="s">
        <v>1959</v>
      </c>
      <c r="B175" s="122">
        <v>1</v>
      </c>
      <c r="C175" s="122" t="s">
        <v>2131</v>
      </c>
      <c r="D175" s="122" t="s">
        <v>2099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75">
      <c r="A176" s="122" t="s">
        <v>1959</v>
      </c>
      <c r="B176" s="122">
        <v>1</v>
      </c>
      <c r="C176" s="122" t="s">
        <v>2131</v>
      </c>
      <c r="D176" s="122" t="s">
        <v>2100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75">
      <c r="A177" s="122" t="s">
        <v>1959</v>
      </c>
      <c r="B177" s="122">
        <v>1</v>
      </c>
      <c r="C177" s="122" t="s">
        <v>2131</v>
      </c>
      <c r="D177" s="122" t="s">
        <v>2101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75">
      <c r="A178" s="122" t="s">
        <v>1959</v>
      </c>
      <c r="B178" s="122">
        <v>1</v>
      </c>
      <c r="C178" s="122" t="s">
        <v>2131</v>
      </c>
      <c r="D178" s="122" t="s">
        <v>2102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75">
      <c r="A179" s="122" t="s">
        <v>1959</v>
      </c>
      <c r="B179" s="122">
        <v>1</v>
      </c>
      <c r="C179" s="122" t="s">
        <v>2131</v>
      </c>
      <c r="D179" s="122" t="s">
        <v>2103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75">
      <c r="A180" s="122" t="s">
        <v>1959</v>
      </c>
      <c r="B180" s="122">
        <v>1</v>
      </c>
      <c r="C180" s="122" t="s">
        <v>2131</v>
      </c>
      <c r="D180" s="122" t="s">
        <v>2104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75">
      <c r="A181" s="122" t="s">
        <v>1959</v>
      </c>
      <c r="B181" s="122">
        <v>1</v>
      </c>
      <c r="C181" s="122" t="s">
        <v>2131</v>
      </c>
      <c r="D181" s="122" t="s">
        <v>2105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75">
      <c r="A182" s="122" t="s">
        <v>1959</v>
      </c>
      <c r="B182" s="122">
        <v>1</v>
      </c>
      <c r="C182" s="122" t="s">
        <v>2131</v>
      </c>
      <c r="D182" s="122" t="s">
        <v>2106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75">
      <c r="A183" s="122" t="s">
        <v>1959</v>
      </c>
      <c r="B183" s="122">
        <v>1</v>
      </c>
      <c r="C183" s="122" t="s">
        <v>2131</v>
      </c>
      <c r="D183" s="122" t="s">
        <v>2107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75">
      <c r="A184" s="122" t="s">
        <v>1959</v>
      </c>
      <c r="B184" s="122">
        <v>1</v>
      </c>
      <c r="C184" s="122" t="s">
        <v>2131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75">
      <c r="A185" s="122" t="s">
        <v>1959</v>
      </c>
      <c r="B185" s="122">
        <v>1</v>
      </c>
      <c r="C185" s="122" t="s">
        <v>2131</v>
      </c>
      <c r="D185" s="122" t="s">
        <v>2108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75">
      <c r="A186" s="122" t="s">
        <v>1959</v>
      </c>
      <c r="B186" s="122">
        <v>1</v>
      </c>
      <c r="C186" s="122" t="s">
        <v>2131</v>
      </c>
      <c r="D186" s="122" t="s">
        <v>2109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75">
      <c r="A187" s="122" t="s">
        <v>1959</v>
      </c>
      <c r="B187" s="122">
        <v>1</v>
      </c>
      <c r="C187" s="122" t="s">
        <v>2131</v>
      </c>
      <c r="D187" s="122" t="s">
        <v>2110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75">
      <c r="A188" s="122" t="s">
        <v>1959</v>
      </c>
      <c r="B188" s="122">
        <v>1</v>
      </c>
      <c r="C188" s="122" t="s">
        <v>2131</v>
      </c>
      <c r="D188" s="122" t="s">
        <v>2111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75">
      <c r="A189" s="122" t="s">
        <v>1959</v>
      </c>
      <c r="B189" s="122">
        <v>1</v>
      </c>
      <c r="C189" s="122" t="s">
        <v>2131</v>
      </c>
      <c r="D189" s="122" t="s">
        <v>2112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75">
      <c r="A190" s="122" t="s">
        <v>1959</v>
      </c>
      <c r="B190" s="122">
        <v>1</v>
      </c>
      <c r="C190" s="122" t="s">
        <v>2131</v>
      </c>
      <c r="D190" s="122" t="s">
        <v>2113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75">
      <c r="A191" s="122" t="s">
        <v>1959</v>
      </c>
      <c r="B191" s="122">
        <v>1</v>
      </c>
      <c r="C191" s="122" t="s">
        <v>2131</v>
      </c>
      <c r="D191" s="122" t="s">
        <v>2114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75">
      <c r="A192" s="122" t="s">
        <v>1959</v>
      </c>
      <c r="B192" s="122">
        <v>1</v>
      </c>
      <c r="C192" s="122" t="s">
        <v>2131</v>
      </c>
      <c r="D192" s="122" t="s">
        <v>2115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75">
      <c r="A193" s="122" t="s">
        <v>1959</v>
      </c>
      <c r="B193" s="122">
        <v>1</v>
      </c>
      <c r="C193" s="122" t="s">
        <v>2131</v>
      </c>
      <c r="D193" s="122" t="s">
        <v>2116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75">
      <c r="A194" s="122" t="s">
        <v>1959</v>
      </c>
      <c r="B194" s="122">
        <v>1</v>
      </c>
      <c r="C194" s="122" t="s">
        <v>2131</v>
      </c>
      <c r="D194" s="122" t="s">
        <v>2117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75">
      <c r="A195" s="122" t="s">
        <v>1959</v>
      </c>
      <c r="B195" s="122">
        <v>1</v>
      </c>
      <c r="C195" s="122" t="s">
        <v>2131</v>
      </c>
      <c r="D195" s="122" t="s">
        <v>2118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75">
      <c r="A196" s="122" t="s">
        <v>1959</v>
      </c>
      <c r="B196" s="122">
        <v>1</v>
      </c>
      <c r="C196" s="122" t="s">
        <v>2131</v>
      </c>
      <c r="D196" s="122" t="s">
        <v>2119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75">
      <c r="A197" s="122" t="s">
        <v>1959</v>
      </c>
      <c r="B197" s="122">
        <v>1</v>
      </c>
      <c r="C197" s="122" t="s">
        <v>2131</v>
      </c>
      <c r="D197" s="122" t="s">
        <v>2120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75">
      <c r="A198" s="122" t="s">
        <v>1959</v>
      </c>
      <c r="B198" s="122">
        <v>1</v>
      </c>
      <c r="C198" s="122" t="s">
        <v>2131</v>
      </c>
      <c r="D198" s="122" t="s">
        <v>2121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75">
      <c r="A199" s="122" t="s">
        <v>1959</v>
      </c>
      <c r="B199" s="122">
        <v>1</v>
      </c>
      <c r="C199" s="122" t="s">
        <v>2131</v>
      </c>
      <c r="D199" s="122" t="s">
        <v>2122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75">
      <c r="A200" s="122" t="s">
        <v>1959</v>
      </c>
      <c r="B200" s="122">
        <v>1</v>
      </c>
      <c r="C200" s="122" t="s">
        <v>2131</v>
      </c>
      <c r="D200" s="122" t="s">
        <v>2123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75">
      <c r="A201" s="122" t="s">
        <v>1959</v>
      </c>
      <c r="B201" s="122">
        <v>1</v>
      </c>
      <c r="C201" s="122" t="s">
        <v>2131</v>
      </c>
      <c r="D201" s="122" t="s">
        <v>2124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75">
      <c r="A202" s="122" t="s">
        <v>1959</v>
      </c>
      <c r="B202" s="122">
        <v>1</v>
      </c>
      <c r="C202" s="122" t="s">
        <v>2131</v>
      </c>
      <c r="D202" s="122" t="s">
        <v>2125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75">
      <c r="A203" s="122" t="s">
        <v>1959</v>
      </c>
      <c r="B203" s="122">
        <v>1</v>
      </c>
      <c r="C203" s="122" t="s">
        <v>2131</v>
      </c>
      <c r="D203" s="122" t="s">
        <v>2126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75">
      <c r="A204" s="122" t="s">
        <v>1959</v>
      </c>
      <c r="B204" s="122">
        <v>1</v>
      </c>
      <c r="C204" s="122" t="s">
        <v>2131</v>
      </c>
      <c r="D204" s="122" t="s">
        <v>2127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75">
      <c r="A205" s="122" t="s">
        <v>1959</v>
      </c>
      <c r="B205" s="122">
        <v>1</v>
      </c>
      <c r="C205" s="122" t="s">
        <v>2131</v>
      </c>
      <c r="D205" s="122" t="s">
        <v>2128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75">
      <c r="A206" s="122" t="s">
        <v>1960</v>
      </c>
      <c r="B206" s="122">
        <v>1</v>
      </c>
      <c r="C206" s="122" t="s">
        <v>2132</v>
      </c>
      <c r="D206" s="122" t="s">
        <v>2080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75">
      <c r="A207" s="122" t="s">
        <v>1960</v>
      </c>
      <c r="B207" s="122">
        <v>1</v>
      </c>
      <c r="C207" s="122" t="s">
        <v>2132</v>
      </c>
      <c r="D207" s="122" t="s">
        <v>2081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75">
      <c r="A208" s="122" t="s">
        <v>1960</v>
      </c>
      <c r="B208" s="122">
        <v>1</v>
      </c>
      <c r="C208" s="122" t="s">
        <v>2132</v>
      </c>
      <c r="D208" s="122" t="s">
        <v>2082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75">
      <c r="A209" s="122" t="s">
        <v>1960</v>
      </c>
      <c r="B209" s="122">
        <v>1</v>
      </c>
      <c r="C209" s="122" t="s">
        <v>2132</v>
      </c>
      <c r="D209" s="122" t="s">
        <v>2083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75">
      <c r="A210" s="122" t="s">
        <v>1960</v>
      </c>
      <c r="B210" s="122">
        <v>1</v>
      </c>
      <c r="C210" s="122" t="s">
        <v>2132</v>
      </c>
      <c r="D210" s="122" t="s">
        <v>2084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75">
      <c r="A211" s="122" t="s">
        <v>1960</v>
      </c>
      <c r="B211" s="122">
        <v>1</v>
      </c>
      <c r="C211" s="122" t="s">
        <v>2132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75">
      <c r="A212" s="122" t="s">
        <v>1960</v>
      </c>
      <c r="B212" s="122">
        <v>1</v>
      </c>
      <c r="C212" s="122" t="s">
        <v>2132</v>
      </c>
      <c r="D212" s="122" t="s">
        <v>2085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75">
      <c r="A213" s="122" t="s">
        <v>1960</v>
      </c>
      <c r="B213" s="122">
        <v>1</v>
      </c>
      <c r="C213" s="122" t="s">
        <v>2132</v>
      </c>
      <c r="D213" s="122" t="s">
        <v>2086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75">
      <c r="A214" s="122" t="s">
        <v>1960</v>
      </c>
      <c r="B214" s="122">
        <v>1</v>
      </c>
      <c r="C214" s="122" t="s">
        <v>2132</v>
      </c>
      <c r="D214" s="122" t="s">
        <v>2087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75">
      <c r="A215" s="122" t="s">
        <v>1960</v>
      </c>
      <c r="B215" s="122">
        <v>1</v>
      </c>
      <c r="C215" s="122" t="s">
        <v>2132</v>
      </c>
      <c r="D215" s="122" t="s">
        <v>2088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75">
      <c r="A216" s="122" t="s">
        <v>1960</v>
      </c>
      <c r="B216" s="122">
        <v>1</v>
      </c>
      <c r="C216" s="122" t="s">
        <v>2132</v>
      </c>
      <c r="D216" s="122" t="s">
        <v>2089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75">
      <c r="A217" s="122" t="s">
        <v>1960</v>
      </c>
      <c r="B217" s="122">
        <v>1</v>
      </c>
      <c r="C217" s="122" t="s">
        <v>2132</v>
      </c>
      <c r="D217" s="122" t="s">
        <v>2090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75">
      <c r="A218" s="122" t="s">
        <v>1960</v>
      </c>
      <c r="B218" s="122">
        <v>1</v>
      </c>
      <c r="C218" s="122" t="s">
        <v>2132</v>
      </c>
      <c r="D218" s="122" t="s">
        <v>2091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75">
      <c r="A219" s="122" t="s">
        <v>1960</v>
      </c>
      <c r="B219" s="122">
        <v>1</v>
      </c>
      <c r="C219" s="122" t="s">
        <v>2132</v>
      </c>
      <c r="D219" s="122" t="s">
        <v>2092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75">
      <c r="A220" s="122" t="s">
        <v>1960</v>
      </c>
      <c r="B220" s="122">
        <v>1</v>
      </c>
      <c r="C220" s="122" t="s">
        <v>2132</v>
      </c>
      <c r="D220" s="122" t="s">
        <v>2093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75">
      <c r="A221" s="122" t="s">
        <v>1960</v>
      </c>
      <c r="B221" s="122">
        <v>1</v>
      </c>
      <c r="C221" s="122" t="s">
        <v>2132</v>
      </c>
      <c r="D221" s="122" t="s">
        <v>2094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75">
      <c r="A222" s="122" t="s">
        <v>1960</v>
      </c>
      <c r="B222" s="122">
        <v>1</v>
      </c>
      <c r="C222" s="122" t="s">
        <v>2132</v>
      </c>
      <c r="D222" s="122" t="s">
        <v>2095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75">
      <c r="A223" s="122" t="s">
        <v>1960</v>
      </c>
      <c r="B223" s="122">
        <v>1</v>
      </c>
      <c r="C223" s="122" t="s">
        <v>2132</v>
      </c>
      <c r="D223" s="122" t="s">
        <v>2096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75">
      <c r="A224" s="122" t="s">
        <v>1960</v>
      </c>
      <c r="B224" s="122">
        <v>1</v>
      </c>
      <c r="C224" s="122" t="s">
        <v>2132</v>
      </c>
      <c r="D224" s="122" t="s">
        <v>2097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75">
      <c r="A225" s="122" t="s">
        <v>1960</v>
      </c>
      <c r="B225" s="122">
        <v>1</v>
      </c>
      <c r="C225" s="122" t="s">
        <v>2132</v>
      </c>
      <c r="D225" s="122" t="s">
        <v>2098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75">
      <c r="A226" s="122" t="s">
        <v>1960</v>
      </c>
      <c r="B226" s="122">
        <v>1</v>
      </c>
      <c r="C226" s="122" t="s">
        <v>2132</v>
      </c>
      <c r="D226" s="122" t="s">
        <v>2099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75">
      <c r="A227" s="122" t="s">
        <v>1960</v>
      </c>
      <c r="B227" s="122">
        <v>1</v>
      </c>
      <c r="C227" s="122" t="s">
        <v>2132</v>
      </c>
      <c r="D227" s="122" t="s">
        <v>2100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75">
      <c r="A228" s="122" t="s">
        <v>1960</v>
      </c>
      <c r="B228" s="122">
        <v>1</v>
      </c>
      <c r="C228" s="122" t="s">
        <v>2132</v>
      </c>
      <c r="D228" s="122" t="s">
        <v>2101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75">
      <c r="A229" s="122" t="s">
        <v>1960</v>
      </c>
      <c r="B229" s="122">
        <v>1</v>
      </c>
      <c r="C229" s="122" t="s">
        <v>2132</v>
      </c>
      <c r="D229" s="122" t="s">
        <v>2102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75">
      <c r="A230" s="122" t="s">
        <v>1960</v>
      </c>
      <c r="B230" s="122">
        <v>1</v>
      </c>
      <c r="C230" s="122" t="s">
        <v>2132</v>
      </c>
      <c r="D230" s="122" t="s">
        <v>2103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75">
      <c r="A231" s="122" t="s">
        <v>1960</v>
      </c>
      <c r="B231" s="122">
        <v>1</v>
      </c>
      <c r="C231" s="122" t="s">
        <v>2132</v>
      </c>
      <c r="D231" s="122" t="s">
        <v>2104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75">
      <c r="A232" s="122" t="s">
        <v>1960</v>
      </c>
      <c r="B232" s="122">
        <v>1</v>
      </c>
      <c r="C232" s="122" t="s">
        <v>2132</v>
      </c>
      <c r="D232" s="122" t="s">
        <v>2105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75">
      <c r="A233" s="122" t="s">
        <v>1960</v>
      </c>
      <c r="B233" s="122">
        <v>1</v>
      </c>
      <c r="C233" s="122" t="s">
        <v>2132</v>
      </c>
      <c r="D233" s="122" t="s">
        <v>2106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75">
      <c r="A234" s="122" t="s">
        <v>1960</v>
      </c>
      <c r="B234" s="122">
        <v>1</v>
      </c>
      <c r="C234" s="122" t="s">
        <v>2132</v>
      </c>
      <c r="D234" s="122" t="s">
        <v>2107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75">
      <c r="A235" s="122" t="s">
        <v>1960</v>
      </c>
      <c r="B235" s="122">
        <v>1</v>
      </c>
      <c r="C235" s="122" t="s">
        <v>2132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75">
      <c r="A236" s="122" t="s">
        <v>1960</v>
      </c>
      <c r="B236" s="122">
        <v>1</v>
      </c>
      <c r="C236" s="122" t="s">
        <v>2132</v>
      </c>
      <c r="D236" s="122" t="s">
        <v>2108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75">
      <c r="A237" s="122" t="s">
        <v>1960</v>
      </c>
      <c r="B237" s="122">
        <v>1</v>
      </c>
      <c r="C237" s="122" t="s">
        <v>2132</v>
      </c>
      <c r="D237" s="122" t="s">
        <v>2109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75">
      <c r="A238" s="122" t="s">
        <v>1960</v>
      </c>
      <c r="B238" s="122">
        <v>1</v>
      </c>
      <c r="C238" s="122" t="s">
        <v>2132</v>
      </c>
      <c r="D238" s="122" t="s">
        <v>2110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75">
      <c r="A239" s="122" t="s">
        <v>1960</v>
      </c>
      <c r="B239" s="122">
        <v>1</v>
      </c>
      <c r="C239" s="122" t="s">
        <v>2132</v>
      </c>
      <c r="D239" s="122" t="s">
        <v>2111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75">
      <c r="A240" s="122" t="s">
        <v>1960</v>
      </c>
      <c r="B240" s="122">
        <v>1</v>
      </c>
      <c r="C240" s="122" t="s">
        <v>2132</v>
      </c>
      <c r="D240" s="122" t="s">
        <v>2112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75">
      <c r="A241" s="122" t="s">
        <v>1960</v>
      </c>
      <c r="B241" s="122">
        <v>1</v>
      </c>
      <c r="C241" s="122" t="s">
        <v>2132</v>
      </c>
      <c r="D241" s="122" t="s">
        <v>2113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75">
      <c r="A242" s="122" t="s">
        <v>1960</v>
      </c>
      <c r="B242" s="122">
        <v>1</v>
      </c>
      <c r="C242" s="122" t="s">
        <v>2132</v>
      </c>
      <c r="D242" s="122" t="s">
        <v>2114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75">
      <c r="A243" s="122" t="s">
        <v>1960</v>
      </c>
      <c r="B243" s="122">
        <v>1</v>
      </c>
      <c r="C243" s="122" t="s">
        <v>2132</v>
      </c>
      <c r="D243" s="122" t="s">
        <v>2115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75">
      <c r="A244" s="122" t="s">
        <v>1960</v>
      </c>
      <c r="B244" s="122">
        <v>1</v>
      </c>
      <c r="C244" s="122" t="s">
        <v>2132</v>
      </c>
      <c r="D244" s="122" t="s">
        <v>2116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75">
      <c r="A245" s="122" t="s">
        <v>1960</v>
      </c>
      <c r="B245" s="122">
        <v>1</v>
      </c>
      <c r="C245" s="122" t="s">
        <v>2132</v>
      </c>
      <c r="D245" s="122" t="s">
        <v>2117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75">
      <c r="A246" s="122" t="s">
        <v>1960</v>
      </c>
      <c r="B246" s="122">
        <v>1</v>
      </c>
      <c r="C246" s="122" t="s">
        <v>2132</v>
      </c>
      <c r="D246" s="122" t="s">
        <v>2118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75">
      <c r="A247" s="122" t="s">
        <v>1960</v>
      </c>
      <c r="B247" s="122">
        <v>1</v>
      </c>
      <c r="C247" s="122" t="s">
        <v>2132</v>
      </c>
      <c r="D247" s="122" t="s">
        <v>2119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75">
      <c r="A248" s="122" t="s">
        <v>1960</v>
      </c>
      <c r="B248" s="122">
        <v>1</v>
      </c>
      <c r="C248" s="122" t="s">
        <v>2132</v>
      </c>
      <c r="D248" s="122" t="s">
        <v>2120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75">
      <c r="A249" s="122" t="s">
        <v>1960</v>
      </c>
      <c r="B249" s="122">
        <v>1</v>
      </c>
      <c r="C249" s="122" t="s">
        <v>2132</v>
      </c>
      <c r="D249" s="122" t="s">
        <v>2121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75">
      <c r="A250" s="122" t="s">
        <v>1960</v>
      </c>
      <c r="B250" s="122">
        <v>1</v>
      </c>
      <c r="C250" s="122" t="s">
        <v>2132</v>
      </c>
      <c r="D250" s="122" t="s">
        <v>2122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75">
      <c r="A251" s="122" t="s">
        <v>1960</v>
      </c>
      <c r="B251" s="122">
        <v>1</v>
      </c>
      <c r="C251" s="122" t="s">
        <v>2132</v>
      </c>
      <c r="D251" s="122" t="s">
        <v>2123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75">
      <c r="A252" s="122" t="s">
        <v>1960</v>
      </c>
      <c r="B252" s="122">
        <v>1</v>
      </c>
      <c r="C252" s="122" t="s">
        <v>2132</v>
      </c>
      <c r="D252" s="122" t="s">
        <v>2124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75">
      <c r="A253" s="122" t="s">
        <v>1960</v>
      </c>
      <c r="B253" s="122">
        <v>1</v>
      </c>
      <c r="C253" s="122" t="s">
        <v>2132</v>
      </c>
      <c r="D253" s="122" t="s">
        <v>2125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75">
      <c r="A254" s="122" t="s">
        <v>1960</v>
      </c>
      <c r="B254" s="122">
        <v>1</v>
      </c>
      <c r="C254" s="122" t="s">
        <v>2132</v>
      </c>
      <c r="D254" s="122" t="s">
        <v>2126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75">
      <c r="A255" s="122" t="s">
        <v>1960</v>
      </c>
      <c r="B255" s="122">
        <v>1</v>
      </c>
      <c r="C255" s="122" t="s">
        <v>2132</v>
      </c>
      <c r="D255" s="122" t="s">
        <v>2127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75">
      <c r="A256" s="122" t="s">
        <v>1960</v>
      </c>
      <c r="B256" s="122">
        <v>1</v>
      </c>
      <c r="C256" s="122" t="s">
        <v>2132</v>
      </c>
      <c r="D256" s="122" t="s">
        <v>2128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75">
      <c r="A257" s="122" t="s">
        <v>2133</v>
      </c>
      <c r="B257" s="122">
        <v>1</v>
      </c>
      <c r="C257" s="122" t="s">
        <v>2134</v>
      </c>
      <c r="D257" s="122" t="s">
        <v>2135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75">
      <c r="A258" s="122" t="s">
        <v>2133</v>
      </c>
      <c r="B258" s="122">
        <v>1</v>
      </c>
      <c r="C258" s="122" t="s">
        <v>2134</v>
      </c>
      <c r="D258" s="122" t="s">
        <v>2136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75">
      <c r="A259" s="122" t="s">
        <v>2133</v>
      </c>
      <c r="B259" s="122">
        <v>1</v>
      </c>
      <c r="C259" s="122" t="s">
        <v>2134</v>
      </c>
      <c r="D259" s="122" t="s">
        <v>2137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75">
      <c r="A260" s="122" t="s">
        <v>2133</v>
      </c>
      <c r="B260" s="122">
        <v>1</v>
      </c>
      <c r="C260" s="122" t="s">
        <v>2134</v>
      </c>
      <c r="D260" s="122" t="s">
        <v>2138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75">
      <c r="A261" s="122" t="s">
        <v>2133</v>
      </c>
      <c r="B261" s="122">
        <v>1</v>
      </c>
      <c r="C261" s="122" t="s">
        <v>2134</v>
      </c>
      <c r="D261" s="122" t="s">
        <v>2139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75">
      <c r="A262" s="122" t="s">
        <v>2133</v>
      </c>
      <c r="B262" s="122">
        <v>1</v>
      </c>
      <c r="C262" s="122" t="s">
        <v>2134</v>
      </c>
      <c r="D262" s="122" t="s">
        <v>2140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75">
      <c r="A263" s="122" t="s">
        <v>1961</v>
      </c>
      <c r="B263" s="122">
        <v>1</v>
      </c>
      <c r="C263" s="122" t="s">
        <v>2141</v>
      </c>
      <c r="D263" s="122" t="s">
        <v>2080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75">
      <c r="A264" s="122" t="s">
        <v>1961</v>
      </c>
      <c r="B264" s="122">
        <v>1</v>
      </c>
      <c r="C264" s="122" t="s">
        <v>2141</v>
      </c>
      <c r="D264" s="122" t="s">
        <v>2081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75">
      <c r="A265" s="122" t="s">
        <v>1961</v>
      </c>
      <c r="B265" s="122">
        <v>1</v>
      </c>
      <c r="C265" s="122" t="s">
        <v>2141</v>
      </c>
      <c r="D265" s="122" t="s">
        <v>2082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75">
      <c r="A266" s="122" t="s">
        <v>1961</v>
      </c>
      <c r="B266" s="122">
        <v>1</v>
      </c>
      <c r="C266" s="122" t="s">
        <v>2141</v>
      </c>
      <c r="D266" s="122" t="s">
        <v>2135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75">
      <c r="A267" s="122" t="s">
        <v>1961</v>
      </c>
      <c r="B267" s="122">
        <v>1</v>
      </c>
      <c r="C267" s="122" t="s">
        <v>2141</v>
      </c>
      <c r="D267" s="122" t="s">
        <v>2083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75">
      <c r="A268" s="122" t="s">
        <v>1961</v>
      </c>
      <c r="B268" s="122">
        <v>1</v>
      </c>
      <c r="C268" s="122" t="s">
        <v>2141</v>
      </c>
      <c r="D268" s="122" t="s">
        <v>2084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75">
      <c r="A269" s="122" t="s">
        <v>1961</v>
      </c>
      <c r="B269" s="122">
        <v>1</v>
      </c>
      <c r="C269" s="122" t="s">
        <v>2141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75">
      <c r="A270" s="122" t="s">
        <v>1961</v>
      </c>
      <c r="B270" s="122">
        <v>1</v>
      </c>
      <c r="C270" s="122" t="s">
        <v>2141</v>
      </c>
      <c r="D270" s="122" t="s">
        <v>2085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75">
      <c r="A271" s="122" t="s">
        <v>1961</v>
      </c>
      <c r="B271" s="122">
        <v>1</v>
      </c>
      <c r="C271" s="122" t="s">
        <v>2141</v>
      </c>
      <c r="D271" s="122" t="s">
        <v>2086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75">
      <c r="A272" s="122" t="s">
        <v>1961</v>
      </c>
      <c r="B272" s="122">
        <v>1</v>
      </c>
      <c r="C272" s="122" t="s">
        <v>2141</v>
      </c>
      <c r="D272" s="122" t="s">
        <v>2087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75">
      <c r="A273" s="122" t="s">
        <v>1961</v>
      </c>
      <c r="B273" s="122">
        <v>1</v>
      </c>
      <c r="C273" s="122" t="s">
        <v>2141</v>
      </c>
      <c r="D273" s="122" t="s">
        <v>2088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75">
      <c r="A274" s="122" t="s">
        <v>1961</v>
      </c>
      <c r="B274" s="122">
        <v>1</v>
      </c>
      <c r="C274" s="122" t="s">
        <v>2141</v>
      </c>
      <c r="D274" s="122" t="s">
        <v>2089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75">
      <c r="A275" s="122" t="s">
        <v>1961</v>
      </c>
      <c r="B275" s="122">
        <v>1</v>
      </c>
      <c r="C275" s="122" t="s">
        <v>2141</v>
      </c>
      <c r="D275" s="122" t="s">
        <v>2136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75">
      <c r="A276" s="122" t="s">
        <v>1961</v>
      </c>
      <c r="B276" s="122">
        <v>1</v>
      </c>
      <c r="C276" s="122" t="s">
        <v>2141</v>
      </c>
      <c r="D276" s="122" t="s">
        <v>2090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75">
      <c r="A277" s="122" t="s">
        <v>1961</v>
      </c>
      <c r="B277" s="122">
        <v>1</v>
      </c>
      <c r="C277" s="122" t="s">
        <v>2141</v>
      </c>
      <c r="D277" s="122" t="s">
        <v>2091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75">
      <c r="A278" s="122" t="s">
        <v>1961</v>
      </c>
      <c r="B278" s="122">
        <v>1</v>
      </c>
      <c r="C278" s="122" t="s">
        <v>2141</v>
      </c>
      <c r="D278" s="122" t="s">
        <v>2092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75">
      <c r="A279" s="122" t="s">
        <v>1961</v>
      </c>
      <c r="B279" s="122">
        <v>1</v>
      </c>
      <c r="C279" s="122" t="s">
        <v>2141</v>
      </c>
      <c r="D279" s="122" t="s">
        <v>2093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75">
      <c r="A280" s="122" t="s">
        <v>1961</v>
      </c>
      <c r="B280" s="122">
        <v>1</v>
      </c>
      <c r="C280" s="122" t="s">
        <v>2141</v>
      </c>
      <c r="D280" s="122" t="s">
        <v>2094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75">
      <c r="A281" s="122" t="s">
        <v>1961</v>
      </c>
      <c r="B281" s="122">
        <v>1</v>
      </c>
      <c r="C281" s="122" t="s">
        <v>2141</v>
      </c>
      <c r="D281" s="122" t="s">
        <v>2095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75">
      <c r="A282" s="122" t="s">
        <v>1961</v>
      </c>
      <c r="B282" s="122">
        <v>1</v>
      </c>
      <c r="C282" s="122" t="s">
        <v>2141</v>
      </c>
      <c r="D282" s="122" t="s">
        <v>2096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75">
      <c r="A283" s="122" t="s">
        <v>1961</v>
      </c>
      <c r="B283" s="122">
        <v>1</v>
      </c>
      <c r="C283" s="122" t="s">
        <v>2141</v>
      </c>
      <c r="D283" s="122" t="s">
        <v>2097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75">
      <c r="A284" s="122" t="s">
        <v>1961</v>
      </c>
      <c r="B284" s="122">
        <v>1</v>
      </c>
      <c r="C284" s="122" t="s">
        <v>2141</v>
      </c>
      <c r="D284" s="122" t="s">
        <v>2098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75">
      <c r="A285" s="122" t="s">
        <v>1961</v>
      </c>
      <c r="B285" s="122">
        <v>1</v>
      </c>
      <c r="C285" s="122" t="s">
        <v>2141</v>
      </c>
      <c r="D285" s="122" t="s">
        <v>2099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75">
      <c r="A286" s="122" t="s">
        <v>1961</v>
      </c>
      <c r="B286" s="122">
        <v>1</v>
      </c>
      <c r="C286" s="122" t="s">
        <v>2141</v>
      </c>
      <c r="D286" s="122" t="s">
        <v>2100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75">
      <c r="A287" s="122" t="s">
        <v>1961</v>
      </c>
      <c r="B287" s="122">
        <v>1</v>
      </c>
      <c r="C287" s="122" t="s">
        <v>2141</v>
      </c>
      <c r="D287" s="122" t="s">
        <v>2101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75">
      <c r="A288" s="122" t="s">
        <v>1961</v>
      </c>
      <c r="B288" s="122">
        <v>1</v>
      </c>
      <c r="C288" s="122" t="s">
        <v>2141</v>
      </c>
      <c r="D288" s="122" t="s">
        <v>2102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75">
      <c r="A289" s="122" t="s">
        <v>1961</v>
      </c>
      <c r="B289" s="122">
        <v>1</v>
      </c>
      <c r="C289" s="122" t="s">
        <v>2141</v>
      </c>
      <c r="D289" s="122" t="s">
        <v>2103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75">
      <c r="A290" s="122" t="s">
        <v>1961</v>
      </c>
      <c r="B290" s="122">
        <v>1</v>
      </c>
      <c r="C290" s="122" t="s">
        <v>2141</v>
      </c>
      <c r="D290" s="122" t="s">
        <v>2137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75">
      <c r="A291" s="122" t="s">
        <v>1961</v>
      </c>
      <c r="B291" s="122">
        <v>1</v>
      </c>
      <c r="C291" s="122" t="s">
        <v>2141</v>
      </c>
      <c r="D291" s="122" t="s">
        <v>2104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75">
      <c r="A292" s="122" t="s">
        <v>1961</v>
      </c>
      <c r="B292" s="122">
        <v>1</v>
      </c>
      <c r="C292" s="122" t="s">
        <v>2141</v>
      </c>
      <c r="D292" s="122" t="s">
        <v>2105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75">
      <c r="A293" s="122" t="s">
        <v>1961</v>
      </c>
      <c r="B293" s="122">
        <v>1</v>
      </c>
      <c r="C293" s="122" t="s">
        <v>2141</v>
      </c>
      <c r="D293" s="122" t="s">
        <v>2106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75">
      <c r="A294" s="122" t="s">
        <v>1961</v>
      </c>
      <c r="B294" s="122">
        <v>1</v>
      </c>
      <c r="C294" s="122" t="s">
        <v>2141</v>
      </c>
      <c r="D294" s="122" t="s">
        <v>2107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75">
      <c r="A295" s="122" t="s">
        <v>1961</v>
      </c>
      <c r="B295" s="122">
        <v>1</v>
      </c>
      <c r="C295" s="122" t="s">
        <v>2141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75">
      <c r="A296" s="122" t="s">
        <v>1961</v>
      </c>
      <c r="B296" s="122">
        <v>1</v>
      </c>
      <c r="C296" s="122" t="s">
        <v>2141</v>
      </c>
      <c r="D296" s="122" t="s">
        <v>2108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75">
      <c r="A297" s="122" t="s">
        <v>1961</v>
      </c>
      <c r="B297" s="122">
        <v>1</v>
      </c>
      <c r="C297" s="122" t="s">
        <v>2141</v>
      </c>
      <c r="D297" s="122" t="s">
        <v>2109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75">
      <c r="A298" s="122" t="s">
        <v>1961</v>
      </c>
      <c r="B298" s="122">
        <v>1</v>
      </c>
      <c r="C298" s="122" t="s">
        <v>2141</v>
      </c>
      <c r="D298" s="122" t="s">
        <v>2110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75">
      <c r="A299" s="122" t="s">
        <v>1961</v>
      </c>
      <c r="B299" s="122">
        <v>1</v>
      </c>
      <c r="C299" s="122" t="s">
        <v>2141</v>
      </c>
      <c r="D299" s="122" t="s">
        <v>2111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75">
      <c r="A300" s="122" t="s">
        <v>1961</v>
      </c>
      <c r="B300" s="122">
        <v>1</v>
      </c>
      <c r="C300" s="122" t="s">
        <v>2141</v>
      </c>
      <c r="D300" s="122" t="s">
        <v>2112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75">
      <c r="A301" s="122" t="s">
        <v>1961</v>
      </c>
      <c r="B301" s="122">
        <v>1</v>
      </c>
      <c r="C301" s="122" t="s">
        <v>2141</v>
      </c>
      <c r="D301" s="122" t="s">
        <v>2113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75">
      <c r="A302" s="122" t="s">
        <v>1961</v>
      </c>
      <c r="B302" s="122">
        <v>1</v>
      </c>
      <c r="C302" s="122" t="s">
        <v>2141</v>
      </c>
      <c r="D302" s="122" t="s">
        <v>2114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75">
      <c r="A303" s="122" t="s">
        <v>1961</v>
      </c>
      <c r="B303" s="122">
        <v>1</v>
      </c>
      <c r="C303" s="122" t="s">
        <v>2141</v>
      </c>
      <c r="D303" s="122" t="s">
        <v>2115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75">
      <c r="A304" s="122" t="s">
        <v>1961</v>
      </c>
      <c r="B304" s="122">
        <v>1</v>
      </c>
      <c r="C304" s="122" t="s">
        <v>2141</v>
      </c>
      <c r="D304" s="122" t="s">
        <v>2116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75">
      <c r="A305" s="122" t="s">
        <v>1961</v>
      </c>
      <c r="B305" s="122">
        <v>1</v>
      </c>
      <c r="C305" s="122" t="s">
        <v>2141</v>
      </c>
      <c r="D305" s="122" t="s">
        <v>2138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75">
      <c r="A306" s="122" t="s">
        <v>1961</v>
      </c>
      <c r="B306" s="122">
        <v>1</v>
      </c>
      <c r="C306" s="122" t="s">
        <v>2141</v>
      </c>
      <c r="D306" s="122" t="s">
        <v>2117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75">
      <c r="A307" s="122" t="s">
        <v>1961</v>
      </c>
      <c r="B307" s="122">
        <v>1</v>
      </c>
      <c r="C307" s="122" t="s">
        <v>2141</v>
      </c>
      <c r="D307" s="122" t="s">
        <v>2118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75">
      <c r="A308" s="122" t="s">
        <v>1961</v>
      </c>
      <c r="B308" s="122">
        <v>1</v>
      </c>
      <c r="C308" s="122" t="s">
        <v>2141</v>
      </c>
      <c r="D308" s="122" t="s">
        <v>2119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75">
      <c r="A309" s="122" t="s">
        <v>1961</v>
      </c>
      <c r="B309" s="122">
        <v>1</v>
      </c>
      <c r="C309" s="122" t="s">
        <v>2141</v>
      </c>
      <c r="D309" s="122" t="s">
        <v>2120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75">
      <c r="A310" s="122" t="s">
        <v>1961</v>
      </c>
      <c r="B310" s="122">
        <v>1</v>
      </c>
      <c r="C310" s="122" t="s">
        <v>2141</v>
      </c>
      <c r="D310" s="122" t="s">
        <v>2121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75">
      <c r="A311" s="122" t="s">
        <v>1961</v>
      </c>
      <c r="B311" s="122">
        <v>1</v>
      </c>
      <c r="C311" s="122" t="s">
        <v>2141</v>
      </c>
      <c r="D311" s="122" t="s">
        <v>2139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75">
      <c r="A312" s="122" t="s">
        <v>1961</v>
      </c>
      <c r="B312" s="122">
        <v>1</v>
      </c>
      <c r="C312" s="122" t="s">
        <v>2141</v>
      </c>
      <c r="D312" s="122" t="s">
        <v>2122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75">
      <c r="A313" s="122" t="s">
        <v>1961</v>
      </c>
      <c r="B313" s="122">
        <v>1</v>
      </c>
      <c r="C313" s="122" t="s">
        <v>2141</v>
      </c>
      <c r="D313" s="122" t="s">
        <v>2123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75">
      <c r="A314" s="122" t="s">
        <v>1961</v>
      </c>
      <c r="B314" s="122">
        <v>1</v>
      </c>
      <c r="C314" s="122" t="s">
        <v>2141</v>
      </c>
      <c r="D314" s="122" t="s">
        <v>2140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75">
      <c r="A315" s="122" t="s">
        <v>1961</v>
      </c>
      <c r="B315" s="122">
        <v>1</v>
      </c>
      <c r="C315" s="122" t="s">
        <v>2141</v>
      </c>
      <c r="D315" s="122" t="s">
        <v>2124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75">
      <c r="A316" s="122" t="s">
        <v>1961</v>
      </c>
      <c r="B316" s="122">
        <v>1</v>
      </c>
      <c r="C316" s="122" t="s">
        <v>2141</v>
      </c>
      <c r="D316" s="122" t="s">
        <v>2125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75">
      <c r="A317" s="122" t="s">
        <v>1961</v>
      </c>
      <c r="B317" s="122">
        <v>1</v>
      </c>
      <c r="C317" s="122" t="s">
        <v>2141</v>
      </c>
      <c r="D317" s="122" t="s">
        <v>2126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75">
      <c r="A318" s="122" t="s">
        <v>1961</v>
      </c>
      <c r="B318" s="122">
        <v>1</v>
      </c>
      <c r="C318" s="122" t="s">
        <v>2141</v>
      </c>
      <c r="D318" s="122" t="s">
        <v>2127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75">
      <c r="A319" s="122" t="s">
        <v>1961</v>
      </c>
      <c r="B319" s="122">
        <v>1</v>
      </c>
      <c r="C319" s="122" t="s">
        <v>2141</v>
      </c>
      <c r="D319" s="122" t="s">
        <v>2128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75">
      <c r="A320" s="122" t="s">
        <v>1972</v>
      </c>
      <c r="B320" s="122">
        <v>1</v>
      </c>
      <c r="C320" s="122" t="s">
        <v>2142</v>
      </c>
      <c r="D320" s="122" t="s">
        <v>2080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75">
      <c r="A321" s="122" t="s">
        <v>1972</v>
      </c>
      <c r="B321" s="122">
        <v>1</v>
      </c>
      <c r="C321" s="122" t="s">
        <v>2142</v>
      </c>
      <c r="D321" s="122" t="s">
        <v>2081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75">
      <c r="A322" s="122" t="s">
        <v>1972</v>
      </c>
      <c r="B322" s="122">
        <v>1</v>
      </c>
      <c r="C322" s="122" t="s">
        <v>2142</v>
      </c>
      <c r="D322" s="122" t="s">
        <v>2082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75">
      <c r="A323" s="122" t="s">
        <v>1972</v>
      </c>
      <c r="B323" s="122">
        <v>1</v>
      </c>
      <c r="C323" s="122" t="s">
        <v>2142</v>
      </c>
      <c r="D323" s="122" t="s">
        <v>2135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75">
      <c r="A324" s="122" t="s">
        <v>1972</v>
      </c>
      <c r="B324" s="122">
        <v>1</v>
      </c>
      <c r="C324" s="122" t="s">
        <v>2142</v>
      </c>
      <c r="D324" s="122" t="s">
        <v>2083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75">
      <c r="A325" s="122" t="s">
        <v>1972</v>
      </c>
      <c r="B325" s="122">
        <v>1</v>
      </c>
      <c r="C325" s="122" t="s">
        <v>2142</v>
      </c>
      <c r="D325" s="122" t="s">
        <v>2084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75">
      <c r="A326" s="122" t="s">
        <v>1972</v>
      </c>
      <c r="B326" s="122">
        <v>1</v>
      </c>
      <c r="C326" s="122" t="s">
        <v>2142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75">
      <c r="A327" s="122" t="s">
        <v>1972</v>
      </c>
      <c r="B327" s="122">
        <v>1</v>
      </c>
      <c r="C327" s="122" t="s">
        <v>2142</v>
      </c>
      <c r="D327" s="122" t="s">
        <v>2085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75">
      <c r="A328" s="122" t="s">
        <v>1972</v>
      </c>
      <c r="B328" s="122">
        <v>1</v>
      </c>
      <c r="C328" s="122" t="s">
        <v>2142</v>
      </c>
      <c r="D328" s="122" t="s">
        <v>2086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75">
      <c r="A329" s="122" t="s">
        <v>1972</v>
      </c>
      <c r="B329" s="122">
        <v>1</v>
      </c>
      <c r="C329" s="122" t="s">
        <v>2142</v>
      </c>
      <c r="D329" s="122" t="s">
        <v>2087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75">
      <c r="A330" s="122" t="s">
        <v>1972</v>
      </c>
      <c r="B330" s="122">
        <v>1</v>
      </c>
      <c r="C330" s="122" t="s">
        <v>2142</v>
      </c>
      <c r="D330" s="122" t="s">
        <v>2088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75">
      <c r="A331" s="122" t="s">
        <v>1972</v>
      </c>
      <c r="B331" s="122">
        <v>1</v>
      </c>
      <c r="C331" s="122" t="s">
        <v>2142</v>
      </c>
      <c r="D331" s="122" t="s">
        <v>2089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75">
      <c r="A332" s="122" t="s">
        <v>1972</v>
      </c>
      <c r="B332" s="122">
        <v>1</v>
      </c>
      <c r="C332" s="122" t="s">
        <v>2142</v>
      </c>
      <c r="D332" s="122" t="s">
        <v>2136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75">
      <c r="A333" s="122" t="s">
        <v>1972</v>
      </c>
      <c r="B333" s="122">
        <v>1</v>
      </c>
      <c r="C333" s="122" t="s">
        <v>2142</v>
      </c>
      <c r="D333" s="122" t="s">
        <v>2090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75">
      <c r="A334" s="122" t="s">
        <v>1972</v>
      </c>
      <c r="B334" s="122">
        <v>1</v>
      </c>
      <c r="C334" s="122" t="s">
        <v>2142</v>
      </c>
      <c r="D334" s="122" t="s">
        <v>2091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75">
      <c r="A335" s="122" t="s">
        <v>1972</v>
      </c>
      <c r="B335" s="122">
        <v>1</v>
      </c>
      <c r="C335" s="122" t="s">
        <v>2142</v>
      </c>
      <c r="D335" s="122" t="s">
        <v>2092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75">
      <c r="A336" s="122" t="s">
        <v>1972</v>
      </c>
      <c r="B336" s="122">
        <v>1</v>
      </c>
      <c r="C336" s="122" t="s">
        <v>2142</v>
      </c>
      <c r="D336" s="122" t="s">
        <v>2093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75">
      <c r="A337" s="122" t="s">
        <v>1972</v>
      </c>
      <c r="B337" s="122">
        <v>1</v>
      </c>
      <c r="C337" s="122" t="s">
        <v>2142</v>
      </c>
      <c r="D337" s="122" t="s">
        <v>2094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75">
      <c r="A338" s="122" t="s">
        <v>1972</v>
      </c>
      <c r="B338" s="122">
        <v>1</v>
      </c>
      <c r="C338" s="122" t="s">
        <v>2142</v>
      </c>
      <c r="D338" s="122" t="s">
        <v>2095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75">
      <c r="A339" s="122" t="s">
        <v>1972</v>
      </c>
      <c r="B339" s="122">
        <v>1</v>
      </c>
      <c r="C339" s="122" t="s">
        <v>2142</v>
      </c>
      <c r="D339" s="122" t="s">
        <v>2096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75">
      <c r="A340" s="122" t="s">
        <v>1972</v>
      </c>
      <c r="B340" s="122">
        <v>1</v>
      </c>
      <c r="C340" s="122" t="s">
        <v>2142</v>
      </c>
      <c r="D340" s="122" t="s">
        <v>2097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75">
      <c r="A341" s="122" t="s">
        <v>1972</v>
      </c>
      <c r="B341" s="122">
        <v>1</v>
      </c>
      <c r="C341" s="122" t="s">
        <v>2142</v>
      </c>
      <c r="D341" s="122" t="s">
        <v>2098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75">
      <c r="A342" s="122" t="s">
        <v>1972</v>
      </c>
      <c r="B342" s="122">
        <v>1</v>
      </c>
      <c r="C342" s="122" t="s">
        <v>2142</v>
      </c>
      <c r="D342" s="122" t="s">
        <v>2099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75">
      <c r="A343" s="122" t="s">
        <v>1972</v>
      </c>
      <c r="B343" s="122">
        <v>1</v>
      </c>
      <c r="C343" s="122" t="s">
        <v>2142</v>
      </c>
      <c r="D343" s="122" t="s">
        <v>2100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75">
      <c r="A344" s="122" t="s">
        <v>1972</v>
      </c>
      <c r="B344" s="122">
        <v>1</v>
      </c>
      <c r="C344" s="122" t="s">
        <v>2142</v>
      </c>
      <c r="D344" s="122" t="s">
        <v>2101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75">
      <c r="A345" s="122" t="s">
        <v>1972</v>
      </c>
      <c r="B345" s="122">
        <v>1</v>
      </c>
      <c r="C345" s="122" t="s">
        <v>2142</v>
      </c>
      <c r="D345" s="122" t="s">
        <v>2102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75">
      <c r="A346" s="122" t="s">
        <v>1972</v>
      </c>
      <c r="B346" s="122">
        <v>1</v>
      </c>
      <c r="C346" s="122" t="s">
        <v>2142</v>
      </c>
      <c r="D346" s="122" t="s">
        <v>2103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75">
      <c r="A347" s="122" t="s">
        <v>1972</v>
      </c>
      <c r="B347" s="122">
        <v>1</v>
      </c>
      <c r="C347" s="122" t="s">
        <v>2142</v>
      </c>
      <c r="D347" s="122" t="s">
        <v>2137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75">
      <c r="A348" s="122" t="s">
        <v>1972</v>
      </c>
      <c r="B348" s="122">
        <v>1</v>
      </c>
      <c r="C348" s="122" t="s">
        <v>2142</v>
      </c>
      <c r="D348" s="122" t="s">
        <v>2104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75">
      <c r="A349" s="122" t="s">
        <v>1972</v>
      </c>
      <c r="B349" s="122">
        <v>1</v>
      </c>
      <c r="C349" s="122" t="s">
        <v>2142</v>
      </c>
      <c r="D349" s="122" t="s">
        <v>2105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75">
      <c r="A350" s="122" t="s">
        <v>1972</v>
      </c>
      <c r="B350" s="122">
        <v>1</v>
      </c>
      <c r="C350" s="122" t="s">
        <v>2142</v>
      </c>
      <c r="D350" s="122" t="s">
        <v>2106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75">
      <c r="A351" s="122" t="s">
        <v>1972</v>
      </c>
      <c r="B351" s="122">
        <v>1</v>
      </c>
      <c r="C351" s="122" t="s">
        <v>2142</v>
      </c>
      <c r="D351" s="122" t="s">
        <v>2107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75">
      <c r="A352" s="122" t="s">
        <v>1972</v>
      </c>
      <c r="B352" s="122">
        <v>1</v>
      </c>
      <c r="C352" s="122" t="s">
        <v>2142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75">
      <c r="A353" s="122" t="s">
        <v>1972</v>
      </c>
      <c r="B353" s="122">
        <v>1</v>
      </c>
      <c r="C353" s="122" t="s">
        <v>2142</v>
      </c>
      <c r="D353" s="122" t="s">
        <v>2108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75">
      <c r="A354" s="122" t="s">
        <v>1972</v>
      </c>
      <c r="B354" s="122">
        <v>1</v>
      </c>
      <c r="C354" s="122" t="s">
        <v>2142</v>
      </c>
      <c r="D354" s="122" t="s">
        <v>2109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75">
      <c r="A355" s="122" t="s">
        <v>1972</v>
      </c>
      <c r="B355" s="122">
        <v>1</v>
      </c>
      <c r="C355" s="122" t="s">
        <v>2142</v>
      </c>
      <c r="D355" s="122" t="s">
        <v>2110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75">
      <c r="A356" s="122" t="s">
        <v>1972</v>
      </c>
      <c r="B356" s="122">
        <v>1</v>
      </c>
      <c r="C356" s="122" t="s">
        <v>2142</v>
      </c>
      <c r="D356" s="122" t="s">
        <v>2111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75">
      <c r="A357" s="122" t="s">
        <v>1972</v>
      </c>
      <c r="B357" s="122">
        <v>1</v>
      </c>
      <c r="C357" s="122" t="s">
        <v>2142</v>
      </c>
      <c r="D357" s="122" t="s">
        <v>2112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75">
      <c r="A358" s="122" t="s">
        <v>1972</v>
      </c>
      <c r="B358" s="122">
        <v>1</v>
      </c>
      <c r="C358" s="122" t="s">
        <v>2142</v>
      </c>
      <c r="D358" s="122" t="s">
        <v>2113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75">
      <c r="A359" s="122" t="s">
        <v>1972</v>
      </c>
      <c r="B359" s="122">
        <v>1</v>
      </c>
      <c r="C359" s="122" t="s">
        <v>2142</v>
      </c>
      <c r="D359" s="122" t="s">
        <v>2114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75">
      <c r="A360" s="122" t="s">
        <v>1972</v>
      </c>
      <c r="B360" s="122">
        <v>1</v>
      </c>
      <c r="C360" s="122" t="s">
        <v>2142</v>
      </c>
      <c r="D360" s="122" t="s">
        <v>2115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75">
      <c r="A361" s="122" t="s">
        <v>1972</v>
      </c>
      <c r="B361" s="122">
        <v>1</v>
      </c>
      <c r="C361" s="122" t="s">
        <v>2142</v>
      </c>
      <c r="D361" s="122" t="s">
        <v>2116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75">
      <c r="A362" s="122" t="s">
        <v>1972</v>
      </c>
      <c r="B362" s="122">
        <v>1</v>
      </c>
      <c r="C362" s="122" t="s">
        <v>2142</v>
      </c>
      <c r="D362" s="122" t="s">
        <v>2138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75">
      <c r="A363" s="122" t="s">
        <v>1972</v>
      </c>
      <c r="B363" s="122">
        <v>1</v>
      </c>
      <c r="C363" s="122" t="s">
        <v>2142</v>
      </c>
      <c r="D363" s="122" t="s">
        <v>2117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75">
      <c r="A364" s="122" t="s">
        <v>1972</v>
      </c>
      <c r="B364" s="122">
        <v>1</v>
      </c>
      <c r="C364" s="122" t="s">
        <v>2142</v>
      </c>
      <c r="D364" s="122" t="s">
        <v>2118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75">
      <c r="A365" s="122" t="s">
        <v>1972</v>
      </c>
      <c r="B365" s="122">
        <v>1</v>
      </c>
      <c r="C365" s="122" t="s">
        <v>2142</v>
      </c>
      <c r="D365" s="122" t="s">
        <v>2119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75">
      <c r="A366" s="122" t="s">
        <v>1972</v>
      </c>
      <c r="B366" s="122">
        <v>1</v>
      </c>
      <c r="C366" s="122" t="s">
        <v>2142</v>
      </c>
      <c r="D366" s="122" t="s">
        <v>2120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75">
      <c r="A367" s="122" t="s">
        <v>1972</v>
      </c>
      <c r="B367" s="122">
        <v>1</v>
      </c>
      <c r="C367" s="122" t="s">
        <v>2142</v>
      </c>
      <c r="D367" s="122" t="s">
        <v>2121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75">
      <c r="A368" s="122" t="s">
        <v>1972</v>
      </c>
      <c r="B368" s="122">
        <v>1</v>
      </c>
      <c r="C368" s="122" t="s">
        <v>2142</v>
      </c>
      <c r="D368" s="122" t="s">
        <v>2139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75">
      <c r="A369" s="122" t="s">
        <v>1972</v>
      </c>
      <c r="B369" s="122">
        <v>1</v>
      </c>
      <c r="C369" s="122" t="s">
        <v>2142</v>
      </c>
      <c r="D369" s="122" t="s">
        <v>2122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75">
      <c r="A370" s="122" t="s">
        <v>1972</v>
      </c>
      <c r="B370" s="122">
        <v>1</v>
      </c>
      <c r="C370" s="122" t="s">
        <v>2142</v>
      </c>
      <c r="D370" s="122" t="s">
        <v>2123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75">
      <c r="A371" s="122" t="s">
        <v>1972</v>
      </c>
      <c r="B371" s="122">
        <v>1</v>
      </c>
      <c r="C371" s="122" t="s">
        <v>2142</v>
      </c>
      <c r="D371" s="122" t="s">
        <v>2140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75">
      <c r="A372" s="122" t="s">
        <v>1972</v>
      </c>
      <c r="B372" s="122">
        <v>1</v>
      </c>
      <c r="C372" s="122" t="s">
        <v>2142</v>
      </c>
      <c r="D372" s="122" t="s">
        <v>2124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75">
      <c r="A373" s="122" t="s">
        <v>1972</v>
      </c>
      <c r="B373" s="122">
        <v>1</v>
      </c>
      <c r="C373" s="122" t="s">
        <v>2142</v>
      </c>
      <c r="D373" s="122" t="s">
        <v>2125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75">
      <c r="A374" s="122" t="s">
        <v>1972</v>
      </c>
      <c r="B374" s="122">
        <v>1</v>
      </c>
      <c r="C374" s="122" t="s">
        <v>2142</v>
      </c>
      <c r="D374" s="122" t="s">
        <v>2126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75">
      <c r="A375" s="122" t="s">
        <v>1972</v>
      </c>
      <c r="B375" s="122">
        <v>1</v>
      </c>
      <c r="C375" s="122" t="s">
        <v>2142</v>
      </c>
      <c r="D375" s="122" t="s">
        <v>2127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75">
      <c r="A376" s="122" t="s">
        <v>1972</v>
      </c>
      <c r="B376" s="122">
        <v>1</v>
      </c>
      <c r="C376" s="122" t="s">
        <v>2142</v>
      </c>
      <c r="D376" s="122" t="s">
        <v>2128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75">
      <c r="A377" s="122" t="s">
        <v>1963</v>
      </c>
      <c r="B377" s="122">
        <v>1</v>
      </c>
      <c r="C377" s="122" t="s">
        <v>2143</v>
      </c>
      <c r="D377" s="122" t="s">
        <v>2080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75">
      <c r="A378" s="122" t="s">
        <v>1963</v>
      </c>
      <c r="B378" s="122">
        <v>1</v>
      </c>
      <c r="C378" s="122" t="s">
        <v>2143</v>
      </c>
      <c r="D378" s="122" t="s">
        <v>2081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75">
      <c r="A379" s="122" t="s">
        <v>1963</v>
      </c>
      <c r="B379" s="122">
        <v>1</v>
      </c>
      <c r="C379" s="122" t="s">
        <v>2143</v>
      </c>
      <c r="D379" s="122" t="s">
        <v>2082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75">
      <c r="A380" s="122" t="s">
        <v>1963</v>
      </c>
      <c r="B380" s="122">
        <v>1</v>
      </c>
      <c r="C380" s="122" t="s">
        <v>2143</v>
      </c>
      <c r="D380" s="122" t="s">
        <v>2135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75">
      <c r="A381" s="122" t="s">
        <v>1963</v>
      </c>
      <c r="B381" s="122">
        <v>1</v>
      </c>
      <c r="C381" s="122" t="s">
        <v>2143</v>
      </c>
      <c r="D381" s="122" t="s">
        <v>2083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75">
      <c r="A382" s="122" t="s">
        <v>1963</v>
      </c>
      <c r="B382" s="122">
        <v>1</v>
      </c>
      <c r="C382" s="122" t="s">
        <v>2143</v>
      </c>
      <c r="D382" s="122" t="s">
        <v>2084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75">
      <c r="A383" s="122" t="s">
        <v>1963</v>
      </c>
      <c r="B383" s="122">
        <v>1</v>
      </c>
      <c r="C383" s="122" t="s">
        <v>2143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75">
      <c r="A384" s="122" t="s">
        <v>1963</v>
      </c>
      <c r="B384" s="122">
        <v>1</v>
      </c>
      <c r="C384" s="122" t="s">
        <v>2143</v>
      </c>
      <c r="D384" s="122" t="s">
        <v>2085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75">
      <c r="A385" s="122" t="s">
        <v>1963</v>
      </c>
      <c r="B385" s="122">
        <v>1</v>
      </c>
      <c r="C385" s="122" t="s">
        <v>2143</v>
      </c>
      <c r="D385" s="122" t="s">
        <v>2086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75">
      <c r="A386" s="122" t="s">
        <v>1963</v>
      </c>
      <c r="B386" s="122">
        <v>1</v>
      </c>
      <c r="C386" s="122" t="s">
        <v>2143</v>
      </c>
      <c r="D386" s="122" t="s">
        <v>2087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75">
      <c r="A387" s="122" t="s">
        <v>1963</v>
      </c>
      <c r="B387" s="122">
        <v>1</v>
      </c>
      <c r="C387" s="122" t="s">
        <v>2143</v>
      </c>
      <c r="D387" s="122" t="s">
        <v>2088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75">
      <c r="A388" s="122" t="s">
        <v>1963</v>
      </c>
      <c r="B388" s="122">
        <v>1</v>
      </c>
      <c r="C388" s="122" t="s">
        <v>2143</v>
      </c>
      <c r="D388" s="122" t="s">
        <v>2089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75">
      <c r="A389" s="122" t="s">
        <v>1963</v>
      </c>
      <c r="B389" s="122">
        <v>1</v>
      </c>
      <c r="C389" s="122" t="s">
        <v>2143</v>
      </c>
      <c r="D389" s="122" t="s">
        <v>2136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75">
      <c r="A390" s="122" t="s">
        <v>1963</v>
      </c>
      <c r="B390" s="122">
        <v>1</v>
      </c>
      <c r="C390" s="122" t="s">
        <v>2143</v>
      </c>
      <c r="D390" s="122" t="s">
        <v>2090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75">
      <c r="A391" s="122" t="s">
        <v>1963</v>
      </c>
      <c r="B391" s="122">
        <v>1</v>
      </c>
      <c r="C391" s="122" t="s">
        <v>2143</v>
      </c>
      <c r="D391" s="122" t="s">
        <v>2091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75">
      <c r="A392" s="122" t="s">
        <v>1963</v>
      </c>
      <c r="B392" s="122">
        <v>1</v>
      </c>
      <c r="C392" s="122" t="s">
        <v>2143</v>
      </c>
      <c r="D392" s="122" t="s">
        <v>2092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75">
      <c r="A393" s="122" t="s">
        <v>1963</v>
      </c>
      <c r="B393" s="122">
        <v>1</v>
      </c>
      <c r="C393" s="122" t="s">
        <v>2143</v>
      </c>
      <c r="D393" s="122" t="s">
        <v>2093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75">
      <c r="A394" s="122" t="s">
        <v>1963</v>
      </c>
      <c r="B394" s="122">
        <v>1</v>
      </c>
      <c r="C394" s="122" t="s">
        <v>2143</v>
      </c>
      <c r="D394" s="122" t="s">
        <v>2094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75">
      <c r="A395" s="122" t="s">
        <v>1963</v>
      </c>
      <c r="B395" s="122">
        <v>1</v>
      </c>
      <c r="C395" s="122" t="s">
        <v>2143</v>
      </c>
      <c r="D395" s="122" t="s">
        <v>2095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75">
      <c r="A396" s="122" t="s">
        <v>1963</v>
      </c>
      <c r="B396" s="122">
        <v>1</v>
      </c>
      <c r="C396" s="122" t="s">
        <v>2143</v>
      </c>
      <c r="D396" s="122" t="s">
        <v>2096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75">
      <c r="A397" s="122" t="s">
        <v>1963</v>
      </c>
      <c r="B397" s="122">
        <v>1</v>
      </c>
      <c r="C397" s="122" t="s">
        <v>2143</v>
      </c>
      <c r="D397" s="122" t="s">
        <v>2097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75">
      <c r="A398" s="122" t="s">
        <v>1963</v>
      </c>
      <c r="B398" s="122">
        <v>1</v>
      </c>
      <c r="C398" s="122" t="s">
        <v>2143</v>
      </c>
      <c r="D398" s="122" t="s">
        <v>2098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75">
      <c r="A399" s="122" t="s">
        <v>1963</v>
      </c>
      <c r="B399" s="122">
        <v>1</v>
      </c>
      <c r="C399" s="122" t="s">
        <v>2143</v>
      </c>
      <c r="D399" s="122" t="s">
        <v>2099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75">
      <c r="A400" s="122" t="s">
        <v>1963</v>
      </c>
      <c r="B400" s="122">
        <v>1</v>
      </c>
      <c r="C400" s="122" t="s">
        <v>2143</v>
      </c>
      <c r="D400" s="122" t="s">
        <v>2100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75">
      <c r="A401" s="122" t="s">
        <v>1963</v>
      </c>
      <c r="B401" s="122">
        <v>1</v>
      </c>
      <c r="C401" s="122" t="s">
        <v>2143</v>
      </c>
      <c r="D401" s="122" t="s">
        <v>2101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75">
      <c r="A402" s="122" t="s">
        <v>1963</v>
      </c>
      <c r="B402" s="122">
        <v>1</v>
      </c>
      <c r="C402" s="122" t="s">
        <v>2143</v>
      </c>
      <c r="D402" s="122" t="s">
        <v>2102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75">
      <c r="A403" s="122" t="s">
        <v>1963</v>
      </c>
      <c r="B403" s="122">
        <v>1</v>
      </c>
      <c r="C403" s="122" t="s">
        <v>2143</v>
      </c>
      <c r="D403" s="122" t="s">
        <v>2103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75">
      <c r="A404" s="122" t="s">
        <v>1963</v>
      </c>
      <c r="B404" s="122">
        <v>1</v>
      </c>
      <c r="C404" s="122" t="s">
        <v>2143</v>
      </c>
      <c r="D404" s="122" t="s">
        <v>2137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75">
      <c r="A405" s="122" t="s">
        <v>1963</v>
      </c>
      <c r="B405" s="122">
        <v>1</v>
      </c>
      <c r="C405" s="122" t="s">
        <v>2143</v>
      </c>
      <c r="D405" s="122" t="s">
        <v>2104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75">
      <c r="A406" s="122" t="s">
        <v>1963</v>
      </c>
      <c r="B406" s="122">
        <v>1</v>
      </c>
      <c r="C406" s="122" t="s">
        <v>2143</v>
      </c>
      <c r="D406" s="122" t="s">
        <v>2105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75">
      <c r="A407" s="122" t="s">
        <v>1963</v>
      </c>
      <c r="B407" s="122">
        <v>1</v>
      </c>
      <c r="C407" s="122" t="s">
        <v>2143</v>
      </c>
      <c r="D407" s="122" t="s">
        <v>2106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75">
      <c r="A408" s="122" t="s">
        <v>1963</v>
      </c>
      <c r="B408" s="122">
        <v>1</v>
      </c>
      <c r="C408" s="122" t="s">
        <v>2143</v>
      </c>
      <c r="D408" s="122" t="s">
        <v>2107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75">
      <c r="A409" s="122" t="s">
        <v>1963</v>
      </c>
      <c r="B409" s="122">
        <v>1</v>
      </c>
      <c r="C409" s="122" t="s">
        <v>2143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75">
      <c r="A410" s="122" t="s">
        <v>1963</v>
      </c>
      <c r="B410" s="122">
        <v>1</v>
      </c>
      <c r="C410" s="122" t="s">
        <v>2143</v>
      </c>
      <c r="D410" s="122" t="s">
        <v>2108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75">
      <c r="A411" s="122" t="s">
        <v>1963</v>
      </c>
      <c r="B411" s="122">
        <v>1</v>
      </c>
      <c r="C411" s="122" t="s">
        <v>2143</v>
      </c>
      <c r="D411" s="122" t="s">
        <v>2109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75">
      <c r="A412" s="122" t="s">
        <v>1963</v>
      </c>
      <c r="B412" s="122">
        <v>1</v>
      </c>
      <c r="C412" s="122" t="s">
        <v>2143</v>
      </c>
      <c r="D412" s="122" t="s">
        <v>2110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75">
      <c r="A413" s="122" t="s">
        <v>1963</v>
      </c>
      <c r="B413" s="122">
        <v>1</v>
      </c>
      <c r="C413" s="122" t="s">
        <v>2143</v>
      </c>
      <c r="D413" s="122" t="s">
        <v>2111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75">
      <c r="A414" s="122" t="s">
        <v>1963</v>
      </c>
      <c r="B414" s="122">
        <v>1</v>
      </c>
      <c r="C414" s="122" t="s">
        <v>2143</v>
      </c>
      <c r="D414" s="122" t="s">
        <v>2112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75">
      <c r="A415" s="122" t="s">
        <v>1963</v>
      </c>
      <c r="B415" s="122">
        <v>1</v>
      </c>
      <c r="C415" s="122" t="s">
        <v>2143</v>
      </c>
      <c r="D415" s="122" t="s">
        <v>2113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75">
      <c r="A416" s="122" t="s">
        <v>1963</v>
      </c>
      <c r="B416" s="122">
        <v>1</v>
      </c>
      <c r="C416" s="122" t="s">
        <v>2143</v>
      </c>
      <c r="D416" s="122" t="s">
        <v>2114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75">
      <c r="A417" s="122" t="s">
        <v>1963</v>
      </c>
      <c r="B417" s="122">
        <v>1</v>
      </c>
      <c r="C417" s="122" t="s">
        <v>2143</v>
      </c>
      <c r="D417" s="122" t="s">
        <v>2115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75">
      <c r="A418" s="122" t="s">
        <v>1963</v>
      </c>
      <c r="B418" s="122">
        <v>1</v>
      </c>
      <c r="C418" s="122" t="s">
        <v>2143</v>
      </c>
      <c r="D418" s="122" t="s">
        <v>2116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75">
      <c r="A419" s="122" t="s">
        <v>1963</v>
      </c>
      <c r="B419" s="122">
        <v>1</v>
      </c>
      <c r="C419" s="122" t="s">
        <v>2143</v>
      </c>
      <c r="D419" s="122" t="s">
        <v>2138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75">
      <c r="A420" s="122" t="s">
        <v>1963</v>
      </c>
      <c r="B420" s="122">
        <v>1</v>
      </c>
      <c r="C420" s="122" t="s">
        <v>2143</v>
      </c>
      <c r="D420" s="122" t="s">
        <v>2117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75">
      <c r="A421" s="122" t="s">
        <v>1963</v>
      </c>
      <c r="B421" s="122">
        <v>1</v>
      </c>
      <c r="C421" s="122" t="s">
        <v>2143</v>
      </c>
      <c r="D421" s="122" t="s">
        <v>2118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75">
      <c r="A422" s="122" t="s">
        <v>1963</v>
      </c>
      <c r="B422" s="122">
        <v>1</v>
      </c>
      <c r="C422" s="122" t="s">
        <v>2143</v>
      </c>
      <c r="D422" s="122" t="s">
        <v>2119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75">
      <c r="A423" s="122" t="s">
        <v>1963</v>
      </c>
      <c r="B423" s="122">
        <v>1</v>
      </c>
      <c r="C423" s="122" t="s">
        <v>2143</v>
      </c>
      <c r="D423" s="122" t="s">
        <v>2120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75">
      <c r="A424" s="122" t="s">
        <v>1963</v>
      </c>
      <c r="B424" s="122">
        <v>1</v>
      </c>
      <c r="C424" s="122" t="s">
        <v>2143</v>
      </c>
      <c r="D424" s="122" t="s">
        <v>2121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75">
      <c r="A425" s="122" t="s">
        <v>1963</v>
      </c>
      <c r="B425" s="122">
        <v>1</v>
      </c>
      <c r="C425" s="122" t="s">
        <v>2143</v>
      </c>
      <c r="D425" s="122" t="s">
        <v>2139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75">
      <c r="A426" s="122" t="s">
        <v>1963</v>
      </c>
      <c r="B426" s="122">
        <v>1</v>
      </c>
      <c r="C426" s="122" t="s">
        <v>2143</v>
      </c>
      <c r="D426" s="122" t="s">
        <v>2122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75">
      <c r="A427" s="122" t="s">
        <v>1963</v>
      </c>
      <c r="B427" s="122">
        <v>1</v>
      </c>
      <c r="C427" s="122" t="s">
        <v>2143</v>
      </c>
      <c r="D427" s="122" t="s">
        <v>2123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75">
      <c r="A428" s="122" t="s">
        <v>1963</v>
      </c>
      <c r="B428" s="122">
        <v>1</v>
      </c>
      <c r="C428" s="122" t="s">
        <v>2143</v>
      </c>
      <c r="D428" s="122" t="s">
        <v>2140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75">
      <c r="A429" s="122" t="s">
        <v>1963</v>
      </c>
      <c r="B429" s="122">
        <v>1</v>
      </c>
      <c r="C429" s="122" t="s">
        <v>2143</v>
      </c>
      <c r="D429" s="122" t="s">
        <v>2124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75">
      <c r="A430" s="122" t="s">
        <v>1963</v>
      </c>
      <c r="B430" s="122">
        <v>1</v>
      </c>
      <c r="C430" s="122" t="s">
        <v>2143</v>
      </c>
      <c r="D430" s="122" t="s">
        <v>2125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75">
      <c r="A431" s="122" t="s">
        <v>1963</v>
      </c>
      <c r="B431" s="122">
        <v>1</v>
      </c>
      <c r="C431" s="122" t="s">
        <v>2143</v>
      </c>
      <c r="D431" s="122" t="s">
        <v>2126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75">
      <c r="A432" s="122" t="s">
        <v>1963</v>
      </c>
      <c r="B432" s="122">
        <v>1</v>
      </c>
      <c r="C432" s="122" t="s">
        <v>2143</v>
      </c>
      <c r="D432" s="122" t="s">
        <v>2127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75">
      <c r="A433" s="122" t="s">
        <v>1963</v>
      </c>
      <c r="B433" s="122">
        <v>1</v>
      </c>
      <c r="C433" s="122" t="s">
        <v>2143</v>
      </c>
      <c r="D433" s="122" t="s">
        <v>2128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75">
      <c r="A434" s="122" t="s">
        <v>1981</v>
      </c>
      <c r="B434" s="122">
        <v>1</v>
      </c>
      <c r="C434" s="122" t="s">
        <v>2144</v>
      </c>
      <c r="D434" s="122" t="s">
        <v>2080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75">
      <c r="A435" s="122" t="s">
        <v>1981</v>
      </c>
      <c r="B435" s="122">
        <v>1</v>
      </c>
      <c r="C435" s="122" t="s">
        <v>2144</v>
      </c>
      <c r="D435" s="122" t="s">
        <v>2081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75">
      <c r="A436" s="122" t="s">
        <v>1981</v>
      </c>
      <c r="B436" s="122">
        <v>1</v>
      </c>
      <c r="C436" s="122" t="s">
        <v>2144</v>
      </c>
      <c r="D436" s="122" t="s">
        <v>2082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75">
      <c r="A437" s="122" t="s">
        <v>1981</v>
      </c>
      <c r="B437" s="122">
        <v>1</v>
      </c>
      <c r="C437" s="122" t="s">
        <v>2144</v>
      </c>
      <c r="D437" s="122" t="s">
        <v>2135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75">
      <c r="A438" s="122" t="s">
        <v>1981</v>
      </c>
      <c r="B438" s="122">
        <v>1</v>
      </c>
      <c r="C438" s="122" t="s">
        <v>2144</v>
      </c>
      <c r="D438" s="122" t="s">
        <v>2083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75">
      <c r="A439" s="122" t="s">
        <v>1981</v>
      </c>
      <c r="B439" s="122">
        <v>1</v>
      </c>
      <c r="C439" s="122" t="s">
        <v>2144</v>
      </c>
      <c r="D439" s="122" t="s">
        <v>2084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75">
      <c r="A440" s="122" t="s">
        <v>1981</v>
      </c>
      <c r="B440" s="122">
        <v>1</v>
      </c>
      <c r="C440" s="122" t="s">
        <v>2144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75">
      <c r="A441" s="122" t="s">
        <v>1981</v>
      </c>
      <c r="B441" s="122">
        <v>1</v>
      </c>
      <c r="C441" s="122" t="s">
        <v>2144</v>
      </c>
      <c r="D441" s="122" t="s">
        <v>2085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75">
      <c r="A442" s="122" t="s">
        <v>1981</v>
      </c>
      <c r="B442" s="122">
        <v>1</v>
      </c>
      <c r="C442" s="122" t="s">
        <v>2144</v>
      </c>
      <c r="D442" s="122" t="s">
        <v>2086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75">
      <c r="A443" s="122" t="s">
        <v>1981</v>
      </c>
      <c r="B443" s="122">
        <v>1</v>
      </c>
      <c r="C443" s="122" t="s">
        <v>2144</v>
      </c>
      <c r="D443" s="122" t="s">
        <v>2087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75">
      <c r="A444" s="122" t="s">
        <v>1981</v>
      </c>
      <c r="B444" s="122">
        <v>1</v>
      </c>
      <c r="C444" s="122" t="s">
        <v>2144</v>
      </c>
      <c r="D444" s="122" t="s">
        <v>2088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75">
      <c r="A445" s="122" t="s">
        <v>1981</v>
      </c>
      <c r="B445" s="122">
        <v>1</v>
      </c>
      <c r="C445" s="122" t="s">
        <v>2144</v>
      </c>
      <c r="D445" s="122" t="s">
        <v>2145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75">
      <c r="A446" s="122" t="s">
        <v>1981</v>
      </c>
      <c r="B446" s="122">
        <v>1</v>
      </c>
      <c r="C446" s="122" t="s">
        <v>2144</v>
      </c>
      <c r="D446" s="122" t="s">
        <v>2089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75">
      <c r="A447" s="122" t="s">
        <v>1981</v>
      </c>
      <c r="B447" s="122">
        <v>1</v>
      </c>
      <c r="C447" s="122" t="s">
        <v>2144</v>
      </c>
      <c r="D447" s="122" t="s">
        <v>2136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75">
      <c r="A448" s="122" t="s">
        <v>1981</v>
      </c>
      <c r="B448" s="122">
        <v>1</v>
      </c>
      <c r="C448" s="122" t="s">
        <v>2144</v>
      </c>
      <c r="D448" s="122" t="s">
        <v>2090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75">
      <c r="A449" s="122" t="s">
        <v>1981</v>
      </c>
      <c r="B449" s="122">
        <v>1</v>
      </c>
      <c r="C449" s="122" t="s">
        <v>2144</v>
      </c>
      <c r="D449" s="122" t="s">
        <v>2091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75">
      <c r="A450" s="122" t="s">
        <v>1981</v>
      </c>
      <c r="B450" s="122">
        <v>1</v>
      </c>
      <c r="C450" s="122" t="s">
        <v>2144</v>
      </c>
      <c r="D450" s="122" t="s">
        <v>2092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75">
      <c r="A451" s="122" t="s">
        <v>1981</v>
      </c>
      <c r="B451" s="122">
        <v>1</v>
      </c>
      <c r="C451" s="122" t="s">
        <v>2144</v>
      </c>
      <c r="D451" s="122" t="s">
        <v>2093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75">
      <c r="A452" s="122" t="s">
        <v>1981</v>
      </c>
      <c r="B452" s="122">
        <v>1</v>
      </c>
      <c r="C452" s="122" t="s">
        <v>2144</v>
      </c>
      <c r="D452" s="122" t="s">
        <v>2094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75">
      <c r="A453" s="122" t="s">
        <v>1981</v>
      </c>
      <c r="B453" s="122">
        <v>1</v>
      </c>
      <c r="C453" s="122" t="s">
        <v>2144</v>
      </c>
      <c r="D453" s="122" t="s">
        <v>2095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75">
      <c r="A454" s="122" t="s">
        <v>1981</v>
      </c>
      <c r="B454" s="122">
        <v>1</v>
      </c>
      <c r="C454" s="122" t="s">
        <v>2144</v>
      </c>
      <c r="D454" s="122" t="s">
        <v>2096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75">
      <c r="A455" s="122" t="s">
        <v>1981</v>
      </c>
      <c r="B455" s="122">
        <v>1</v>
      </c>
      <c r="C455" s="122" t="s">
        <v>2144</v>
      </c>
      <c r="D455" s="122" t="s">
        <v>2097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75">
      <c r="A456" s="122" t="s">
        <v>1981</v>
      </c>
      <c r="B456" s="122">
        <v>1</v>
      </c>
      <c r="C456" s="122" t="s">
        <v>2144</v>
      </c>
      <c r="D456" s="122" t="s">
        <v>2098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75">
      <c r="A457" s="122" t="s">
        <v>1981</v>
      </c>
      <c r="B457" s="122">
        <v>1</v>
      </c>
      <c r="C457" s="122" t="s">
        <v>2144</v>
      </c>
      <c r="D457" s="122" t="s">
        <v>2099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75">
      <c r="A458" s="122" t="s">
        <v>1981</v>
      </c>
      <c r="B458" s="122">
        <v>1</v>
      </c>
      <c r="C458" s="122" t="s">
        <v>2144</v>
      </c>
      <c r="D458" s="122" t="s">
        <v>2100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75">
      <c r="A459" s="122" t="s">
        <v>1981</v>
      </c>
      <c r="B459" s="122">
        <v>1</v>
      </c>
      <c r="C459" s="122" t="s">
        <v>2144</v>
      </c>
      <c r="D459" s="122" t="s">
        <v>2101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75">
      <c r="A460" s="122" t="s">
        <v>1981</v>
      </c>
      <c r="B460" s="122">
        <v>1</v>
      </c>
      <c r="C460" s="122" t="s">
        <v>2144</v>
      </c>
      <c r="D460" s="122" t="s">
        <v>2102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75">
      <c r="A461" s="122" t="s">
        <v>1981</v>
      </c>
      <c r="B461" s="122">
        <v>1</v>
      </c>
      <c r="C461" s="122" t="s">
        <v>2144</v>
      </c>
      <c r="D461" s="122" t="s">
        <v>2103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75">
      <c r="A462" s="122" t="s">
        <v>1981</v>
      </c>
      <c r="B462" s="122">
        <v>1</v>
      </c>
      <c r="C462" s="122" t="s">
        <v>2144</v>
      </c>
      <c r="D462" s="122" t="s">
        <v>2137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75">
      <c r="A463" s="122" t="s">
        <v>1981</v>
      </c>
      <c r="B463" s="122">
        <v>1</v>
      </c>
      <c r="C463" s="122" t="s">
        <v>2144</v>
      </c>
      <c r="D463" s="122" t="s">
        <v>2104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75">
      <c r="A464" s="122" t="s">
        <v>1981</v>
      </c>
      <c r="B464" s="122">
        <v>1</v>
      </c>
      <c r="C464" s="122" t="s">
        <v>2144</v>
      </c>
      <c r="D464" s="122" t="s">
        <v>2105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75">
      <c r="A465" s="122" t="s">
        <v>1981</v>
      </c>
      <c r="B465" s="122">
        <v>1</v>
      </c>
      <c r="C465" s="122" t="s">
        <v>2144</v>
      </c>
      <c r="D465" s="122" t="s">
        <v>2106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75">
      <c r="A466" s="122" t="s">
        <v>1981</v>
      </c>
      <c r="B466" s="122">
        <v>1</v>
      </c>
      <c r="C466" s="122" t="s">
        <v>2144</v>
      </c>
      <c r="D466" s="122" t="s">
        <v>2107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75">
      <c r="A467" s="122" t="s">
        <v>1981</v>
      </c>
      <c r="B467" s="122">
        <v>1</v>
      </c>
      <c r="C467" s="122" t="s">
        <v>2144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75">
      <c r="A468" s="122" t="s">
        <v>1981</v>
      </c>
      <c r="B468" s="122">
        <v>1</v>
      </c>
      <c r="C468" s="122" t="s">
        <v>2144</v>
      </c>
      <c r="D468" s="122" t="s">
        <v>2108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75">
      <c r="A469" s="122" t="s">
        <v>1981</v>
      </c>
      <c r="B469" s="122">
        <v>1</v>
      </c>
      <c r="C469" s="122" t="s">
        <v>2144</v>
      </c>
      <c r="D469" s="122" t="s">
        <v>2109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75">
      <c r="A470" s="122" t="s">
        <v>1981</v>
      </c>
      <c r="B470" s="122">
        <v>1</v>
      </c>
      <c r="C470" s="122" t="s">
        <v>2144</v>
      </c>
      <c r="D470" s="122" t="s">
        <v>2110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75">
      <c r="A471" s="122" t="s">
        <v>1981</v>
      </c>
      <c r="B471" s="122">
        <v>1</v>
      </c>
      <c r="C471" s="122" t="s">
        <v>2144</v>
      </c>
      <c r="D471" s="122" t="s">
        <v>2111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75">
      <c r="A472" s="122" t="s">
        <v>1981</v>
      </c>
      <c r="B472" s="122">
        <v>1</v>
      </c>
      <c r="C472" s="122" t="s">
        <v>2144</v>
      </c>
      <c r="D472" s="122" t="s">
        <v>2112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75">
      <c r="A473" s="122" t="s">
        <v>1981</v>
      </c>
      <c r="B473" s="122">
        <v>1</v>
      </c>
      <c r="C473" s="122" t="s">
        <v>2144</v>
      </c>
      <c r="D473" s="122" t="s">
        <v>2113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75">
      <c r="A474" s="122" t="s">
        <v>1981</v>
      </c>
      <c r="B474" s="122">
        <v>1</v>
      </c>
      <c r="C474" s="122" t="s">
        <v>2144</v>
      </c>
      <c r="D474" s="122" t="s">
        <v>2114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75">
      <c r="A475" s="122" t="s">
        <v>1981</v>
      </c>
      <c r="B475" s="122">
        <v>1</v>
      </c>
      <c r="C475" s="122" t="s">
        <v>2144</v>
      </c>
      <c r="D475" s="122" t="s">
        <v>2115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75">
      <c r="A476" s="122" t="s">
        <v>1981</v>
      </c>
      <c r="B476" s="122">
        <v>1</v>
      </c>
      <c r="C476" s="122" t="s">
        <v>2144</v>
      </c>
      <c r="D476" s="122" t="s">
        <v>2116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75">
      <c r="A477" s="122" t="s">
        <v>1981</v>
      </c>
      <c r="B477" s="122">
        <v>1</v>
      </c>
      <c r="C477" s="122" t="s">
        <v>2144</v>
      </c>
      <c r="D477" s="122" t="s">
        <v>2138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75">
      <c r="A478" s="122" t="s">
        <v>1981</v>
      </c>
      <c r="B478" s="122">
        <v>1</v>
      </c>
      <c r="C478" s="122" t="s">
        <v>2144</v>
      </c>
      <c r="D478" s="122" t="s">
        <v>2117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75">
      <c r="A479" s="122" t="s">
        <v>1981</v>
      </c>
      <c r="B479" s="122">
        <v>1</v>
      </c>
      <c r="C479" s="122" t="s">
        <v>2144</v>
      </c>
      <c r="D479" s="122" t="s">
        <v>2118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75">
      <c r="A480" s="122" t="s">
        <v>1981</v>
      </c>
      <c r="B480" s="122">
        <v>1</v>
      </c>
      <c r="C480" s="122" t="s">
        <v>2144</v>
      </c>
      <c r="D480" s="122" t="s">
        <v>2119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75">
      <c r="A481" s="122" t="s">
        <v>1981</v>
      </c>
      <c r="B481" s="122">
        <v>1</v>
      </c>
      <c r="C481" s="122" t="s">
        <v>2144</v>
      </c>
      <c r="D481" s="122" t="s">
        <v>2120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75">
      <c r="A482" s="122" t="s">
        <v>1981</v>
      </c>
      <c r="B482" s="122">
        <v>1</v>
      </c>
      <c r="C482" s="122" t="s">
        <v>2144</v>
      </c>
      <c r="D482" s="122" t="s">
        <v>2121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75">
      <c r="A483" s="122" t="s">
        <v>1981</v>
      </c>
      <c r="B483" s="122">
        <v>1</v>
      </c>
      <c r="C483" s="122" t="s">
        <v>2144</v>
      </c>
      <c r="D483" s="122" t="s">
        <v>2139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75">
      <c r="A484" s="122" t="s">
        <v>1981</v>
      </c>
      <c r="B484" s="122">
        <v>1</v>
      </c>
      <c r="C484" s="122" t="s">
        <v>2144</v>
      </c>
      <c r="D484" s="122" t="s">
        <v>2122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75">
      <c r="A485" s="122" t="s">
        <v>1981</v>
      </c>
      <c r="B485" s="122">
        <v>1</v>
      </c>
      <c r="C485" s="122" t="s">
        <v>2144</v>
      </c>
      <c r="D485" s="122" t="s">
        <v>2123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75">
      <c r="A486" s="122" t="s">
        <v>1981</v>
      </c>
      <c r="B486" s="122">
        <v>1</v>
      </c>
      <c r="C486" s="122" t="s">
        <v>2144</v>
      </c>
      <c r="D486" s="122" t="s">
        <v>2140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75">
      <c r="A487" s="122" t="s">
        <v>1981</v>
      </c>
      <c r="B487" s="122">
        <v>1</v>
      </c>
      <c r="C487" s="122" t="s">
        <v>2144</v>
      </c>
      <c r="D487" s="122" t="s">
        <v>2124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75">
      <c r="A488" s="122" t="s">
        <v>1981</v>
      </c>
      <c r="B488" s="122">
        <v>1</v>
      </c>
      <c r="C488" s="122" t="s">
        <v>2144</v>
      </c>
      <c r="D488" s="122" t="s">
        <v>2125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75">
      <c r="A489" s="122" t="s">
        <v>1981</v>
      </c>
      <c r="B489" s="122">
        <v>1</v>
      </c>
      <c r="C489" s="122" t="s">
        <v>2144</v>
      </c>
      <c r="D489" s="122" t="s">
        <v>2126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75">
      <c r="A490" s="122" t="s">
        <v>1981</v>
      </c>
      <c r="B490" s="122">
        <v>1</v>
      </c>
      <c r="C490" s="122" t="s">
        <v>2144</v>
      </c>
      <c r="D490" s="122" t="s">
        <v>2127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75">
      <c r="A491" s="122" t="s">
        <v>1981</v>
      </c>
      <c r="B491" s="122">
        <v>1</v>
      </c>
      <c r="C491" s="122" t="s">
        <v>2144</v>
      </c>
      <c r="D491" s="122" t="s">
        <v>2128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75">
      <c r="A492" s="122" t="s">
        <v>1962</v>
      </c>
      <c r="B492" s="122">
        <v>1</v>
      </c>
      <c r="C492" s="122" t="s">
        <v>2146</v>
      </c>
      <c r="D492" s="122" t="s">
        <v>2080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75">
      <c r="A493" s="122" t="s">
        <v>1962</v>
      </c>
      <c r="B493" s="122">
        <v>1</v>
      </c>
      <c r="C493" s="122" t="s">
        <v>2146</v>
      </c>
      <c r="D493" s="122" t="s">
        <v>2081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75">
      <c r="A494" s="122" t="s">
        <v>1962</v>
      </c>
      <c r="B494" s="122">
        <v>1</v>
      </c>
      <c r="C494" s="122" t="s">
        <v>2146</v>
      </c>
      <c r="D494" s="122" t="s">
        <v>2082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75">
      <c r="A495" s="122" t="s">
        <v>1962</v>
      </c>
      <c r="B495" s="122">
        <v>1</v>
      </c>
      <c r="C495" s="122" t="s">
        <v>2146</v>
      </c>
      <c r="D495" s="122" t="s">
        <v>2135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75">
      <c r="A496" s="122" t="s">
        <v>1962</v>
      </c>
      <c r="B496" s="122">
        <v>1</v>
      </c>
      <c r="C496" s="122" t="s">
        <v>2146</v>
      </c>
      <c r="D496" s="122" t="s">
        <v>2083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75">
      <c r="A497" s="122" t="s">
        <v>1962</v>
      </c>
      <c r="B497" s="122">
        <v>1</v>
      </c>
      <c r="C497" s="122" t="s">
        <v>2146</v>
      </c>
      <c r="D497" s="122" t="s">
        <v>2084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75">
      <c r="A498" s="122" t="s">
        <v>1962</v>
      </c>
      <c r="B498" s="122">
        <v>1</v>
      </c>
      <c r="C498" s="122" t="s">
        <v>2146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75">
      <c r="A499" s="122" t="s">
        <v>1962</v>
      </c>
      <c r="B499" s="122">
        <v>1</v>
      </c>
      <c r="C499" s="122" t="s">
        <v>2146</v>
      </c>
      <c r="D499" s="122" t="s">
        <v>2085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75">
      <c r="A500" s="122" t="s">
        <v>1962</v>
      </c>
      <c r="B500" s="122">
        <v>1</v>
      </c>
      <c r="C500" s="122" t="s">
        <v>2146</v>
      </c>
      <c r="D500" s="122" t="s">
        <v>2086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75">
      <c r="A501" s="122" t="s">
        <v>1962</v>
      </c>
      <c r="B501" s="122">
        <v>1</v>
      </c>
      <c r="C501" s="122" t="s">
        <v>2146</v>
      </c>
      <c r="D501" s="122" t="s">
        <v>2087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75">
      <c r="A502" s="122" t="s">
        <v>1962</v>
      </c>
      <c r="B502" s="122">
        <v>1</v>
      </c>
      <c r="C502" s="122" t="s">
        <v>2146</v>
      </c>
      <c r="D502" s="122" t="s">
        <v>2088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75">
      <c r="A503" s="122" t="s">
        <v>1962</v>
      </c>
      <c r="B503" s="122">
        <v>1</v>
      </c>
      <c r="C503" s="122" t="s">
        <v>2146</v>
      </c>
      <c r="D503" s="122" t="s">
        <v>2145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75">
      <c r="A504" s="122" t="s">
        <v>1962</v>
      </c>
      <c r="B504" s="122">
        <v>1</v>
      </c>
      <c r="C504" s="122" t="s">
        <v>2146</v>
      </c>
      <c r="D504" s="122" t="s">
        <v>2089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75">
      <c r="A505" s="122" t="s">
        <v>1962</v>
      </c>
      <c r="B505" s="122">
        <v>1</v>
      </c>
      <c r="C505" s="122" t="s">
        <v>2146</v>
      </c>
      <c r="D505" s="122" t="s">
        <v>2136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75">
      <c r="A506" s="122" t="s">
        <v>1962</v>
      </c>
      <c r="B506" s="122">
        <v>1</v>
      </c>
      <c r="C506" s="122" t="s">
        <v>2146</v>
      </c>
      <c r="D506" s="122" t="s">
        <v>2090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75">
      <c r="A507" s="122" t="s">
        <v>1962</v>
      </c>
      <c r="B507" s="122">
        <v>1</v>
      </c>
      <c r="C507" s="122" t="s">
        <v>2146</v>
      </c>
      <c r="D507" s="122" t="s">
        <v>2091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75">
      <c r="A508" s="122" t="s">
        <v>1962</v>
      </c>
      <c r="B508" s="122">
        <v>1</v>
      </c>
      <c r="C508" s="122" t="s">
        <v>2146</v>
      </c>
      <c r="D508" s="122" t="s">
        <v>2092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75">
      <c r="A509" s="122" t="s">
        <v>1962</v>
      </c>
      <c r="B509" s="122">
        <v>1</v>
      </c>
      <c r="C509" s="122" t="s">
        <v>2146</v>
      </c>
      <c r="D509" s="122" t="s">
        <v>2093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75">
      <c r="A510" s="122" t="s">
        <v>1962</v>
      </c>
      <c r="B510" s="122">
        <v>1</v>
      </c>
      <c r="C510" s="122" t="s">
        <v>2146</v>
      </c>
      <c r="D510" s="122" t="s">
        <v>2094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75">
      <c r="A511" s="122" t="s">
        <v>1962</v>
      </c>
      <c r="B511" s="122">
        <v>1</v>
      </c>
      <c r="C511" s="122" t="s">
        <v>2146</v>
      </c>
      <c r="D511" s="122" t="s">
        <v>2095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75">
      <c r="A512" s="122" t="s">
        <v>1962</v>
      </c>
      <c r="B512" s="122">
        <v>1</v>
      </c>
      <c r="C512" s="122" t="s">
        <v>2146</v>
      </c>
      <c r="D512" s="122" t="s">
        <v>2096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75">
      <c r="A513" s="122" t="s">
        <v>1962</v>
      </c>
      <c r="B513" s="122">
        <v>1</v>
      </c>
      <c r="C513" s="122" t="s">
        <v>2146</v>
      </c>
      <c r="D513" s="122" t="s">
        <v>2097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75">
      <c r="A514" s="122" t="s">
        <v>1962</v>
      </c>
      <c r="B514" s="122">
        <v>1</v>
      </c>
      <c r="C514" s="122" t="s">
        <v>2146</v>
      </c>
      <c r="D514" s="122" t="s">
        <v>2098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75">
      <c r="A515" s="122" t="s">
        <v>1962</v>
      </c>
      <c r="B515" s="122">
        <v>1</v>
      </c>
      <c r="C515" s="122" t="s">
        <v>2146</v>
      </c>
      <c r="D515" s="122" t="s">
        <v>2099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75">
      <c r="A516" s="122" t="s">
        <v>1962</v>
      </c>
      <c r="B516" s="122">
        <v>1</v>
      </c>
      <c r="C516" s="122" t="s">
        <v>2146</v>
      </c>
      <c r="D516" s="122" t="s">
        <v>2100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75">
      <c r="A517" s="122" t="s">
        <v>1962</v>
      </c>
      <c r="B517" s="122">
        <v>1</v>
      </c>
      <c r="C517" s="122" t="s">
        <v>2146</v>
      </c>
      <c r="D517" s="122" t="s">
        <v>2101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75">
      <c r="A518" s="122" t="s">
        <v>1962</v>
      </c>
      <c r="B518" s="122">
        <v>1</v>
      </c>
      <c r="C518" s="122" t="s">
        <v>2146</v>
      </c>
      <c r="D518" s="122" t="s">
        <v>2102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75">
      <c r="A519" s="122" t="s">
        <v>1962</v>
      </c>
      <c r="B519" s="122">
        <v>1</v>
      </c>
      <c r="C519" s="122" t="s">
        <v>2146</v>
      </c>
      <c r="D519" s="122" t="s">
        <v>2103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75">
      <c r="A520" s="122" t="s">
        <v>1962</v>
      </c>
      <c r="B520" s="122">
        <v>1</v>
      </c>
      <c r="C520" s="122" t="s">
        <v>2146</v>
      </c>
      <c r="D520" s="122" t="s">
        <v>2137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75">
      <c r="A521" s="122" t="s">
        <v>1962</v>
      </c>
      <c r="B521" s="122">
        <v>1</v>
      </c>
      <c r="C521" s="122" t="s">
        <v>2146</v>
      </c>
      <c r="D521" s="122" t="s">
        <v>2104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75">
      <c r="A522" s="122" t="s">
        <v>1962</v>
      </c>
      <c r="B522" s="122">
        <v>1</v>
      </c>
      <c r="C522" s="122" t="s">
        <v>2146</v>
      </c>
      <c r="D522" s="122" t="s">
        <v>2105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75">
      <c r="A523" s="122" t="s">
        <v>1962</v>
      </c>
      <c r="B523" s="122">
        <v>1</v>
      </c>
      <c r="C523" s="122" t="s">
        <v>2146</v>
      </c>
      <c r="D523" s="122" t="s">
        <v>2106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75">
      <c r="A524" s="122" t="s">
        <v>1962</v>
      </c>
      <c r="B524" s="122">
        <v>1</v>
      </c>
      <c r="C524" s="122" t="s">
        <v>2146</v>
      </c>
      <c r="D524" s="122" t="s">
        <v>2107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75">
      <c r="A525" s="122" t="s">
        <v>1962</v>
      </c>
      <c r="B525" s="122">
        <v>1</v>
      </c>
      <c r="C525" s="122" t="s">
        <v>2146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75">
      <c r="A526" s="122" t="s">
        <v>1962</v>
      </c>
      <c r="B526" s="122">
        <v>1</v>
      </c>
      <c r="C526" s="122" t="s">
        <v>2146</v>
      </c>
      <c r="D526" s="122" t="s">
        <v>2108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75">
      <c r="A527" s="122" t="s">
        <v>1962</v>
      </c>
      <c r="B527" s="122">
        <v>1</v>
      </c>
      <c r="C527" s="122" t="s">
        <v>2146</v>
      </c>
      <c r="D527" s="122" t="s">
        <v>2109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75">
      <c r="A528" s="122" t="s">
        <v>1962</v>
      </c>
      <c r="B528" s="122">
        <v>1</v>
      </c>
      <c r="C528" s="122" t="s">
        <v>2146</v>
      </c>
      <c r="D528" s="122" t="s">
        <v>2110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75">
      <c r="A529" s="122" t="s">
        <v>1962</v>
      </c>
      <c r="B529" s="122">
        <v>1</v>
      </c>
      <c r="C529" s="122" t="s">
        <v>2146</v>
      </c>
      <c r="D529" s="122" t="s">
        <v>2111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75">
      <c r="A530" s="122" t="s">
        <v>1962</v>
      </c>
      <c r="B530" s="122">
        <v>1</v>
      </c>
      <c r="C530" s="122" t="s">
        <v>2146</v>
      </c>
      <c r="D530" s="122" t="s">
        <v>2112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75">
      <c r="A531" s="122" t="s">
        <v>1962</v>
      </c>
      <c r="B531" s="122">
        <v>1</v>
      </c>
      <c r="C531" s="122" t="s">
        <v>2146</v>
      </c>
      <c r="D531" s="122" t="s">
        <v>2113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75">
      <c r="A532" s="122" t="s">
        <v>1962</v>
      </c>
      <c r="B532" s="122">
        <v>1</v>
      </c>
      <c r="C532" s="122" t="s">
        <v>2146</v>
      </c>
      <c r="D532" s="122" t="s">
        <v>2114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75">
      <c r="A533" s="122" t="s">
        <v>1962</v>
      </c>
      <c r="B533" s="122">
        <v>1</v>
      </c>
      <c r="C533" s="122" t="s">
        <v>2146</v>
      </c>
      <c r="D533" s="122" t="s">
        <v>2115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75">
      <c r="A534" s="122" t="s">
        <v>1962</v>
      </c>
      <c r="B534" s="122">
        <v>1</v>
      </c>
      <c r="C534" s="122" t="s">
        <v>2146</v>
      </c>
      <c r="D534" s="122" t="s">
        <v>2116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75">
      <c r="A535" s="122" t="s">
        <v>1962</v>
      </c>
      <c r="B535" s="122">
        <v>1</v>
      </c>
      <c r="C535" s="122" t="s">
        <v>2146</v>
      </c>
      <c r="D535" s="122" t="s">
        <v>2138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75">
      <c r="A536" s="122" t="s">
        <v>1962</v>
      </c>
      <c r="B536" s="122">
        <v>1</v>
      </c>
      <c r="C536" s="122" t="s">
        <v>2146</v>
      </c>
      <c r="D536" s="122" t="s">
        <v>2117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75">
      <c r="A537" s="122" t="s">
        <v>1962</v>
      </c>
      <c r="B537" s="122">
        <v>1</v>
      </c>
      <c r="C537" s="122" t="s">
        <v>2146</v>
      </c>
      <c r="D537" s="122" t="s">
        <v>2118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75">
      <c r="A538" s="122" t="s">
        <v>1962</v>
      </c>
      <c r="B538" s="122">
        <v>1</v>
      </c>
      <c r="C538" s="122" t="s">
        <v>2146</v>
      </c>
      <c r="D538" s="122" t="s">
        <v>2119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75">
      <c r="A539" s="122" t="s">
        <v>1962</v>
      </c>
      <c r="B539" s="122">
        <v>1</v>
      </c>
      <c r="C539" s="122" t="s">
        <v>2146</v>
      </c>
      <c r="D539" s="122" t="s">
        <v>2120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75">
      <c r="A540" s="122" t="s">
        <v>1962</v>
      </c>
      <c r="B540" s="122">
        <v>1</v>
      </c>
      <c r="C540" s="122" t="s">
        <v>2146</v>
      </c>
      <c r="D540" s="122" t="s">
        <v>2121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75">
      <c r="A541" s="122" t="s">
        <v>1962</v>
      </c>
      <c r="B541" s="122">
        <v>1</v>
      </c>
      <c r="C541" s="122" t="s">
        <v>2146</v>
      </c>
      <c r="D541" s="122" t="s">
        <v>2139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75">
      <c r="A542" s="122" t="s">
        <v>1962</v>
      </c>
      <c r="B542" s="122">
        <v>1</v>
      </c>
      <c r="C542" s="122" t="s">
        <v>2146</v>
      </c>
      <c r="D542" s="122" t="s">
        <v>2122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75">
      <c r="A543" s="122" t="s">
        <v>1962</v>
      </c>
      <c r="B543" s="122">
        <v>1</v>
      </c>
      <c r="C543" s="122" t="s">
        <v>2146</v>
      </c>
      <c r="D543" s="122" t="s">
        <v>2123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75">
      <c r="A544" s="122" t="s">
        <v>1962</v>
      </c>
      <c r="B544" s="122">
        <v>1</v>
      </c>
      <c r="C544" s="122" t="s">
        <v>2146</v>
      </c>
      <c r="D544" s="122" t="s">
        <v>2140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75">
      <c r="A545" s="122" t="s">
        <v>1962</v>
      </c>
      <c r="B545" s="122">
        <v>1</v>
      </c>
      <c r="C545" s="122" t="s">
        <v>2146</v>
      </c>
      <c r="D545" s="122" t="s">
        <v>2124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75">
      <c r="A546" s="122" t="s">
        <v>1962</v>
      </c>
      <c r="B546" s="122">
        <v>1</v>
      </c>
      <c r="C546" s="122" t="s">
        <v>2146</v>
      </c>
      <c r="D546" s="122" t="s">
        <v>2125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75">
      <c r="A547" s="122" t="s">
        <v>1962</v>
      </c>
      <c r="B547" s="122">
        <v>1</v>
      </c>
      <c r="C547" s="122" t="s">
        <v>2146</v>
      </c>
      <c r="D547" s="122" t="s">
        <v>2126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75">
      <c r="A548" s="122" t="s">
        <v>1962</v>
      </c>
      <c r="B548" s="122">
        <v>1</v>
      </c>
      <c r="C548" s="122" t="s">
        <v>2146</v>
      </c>
      <c r="D548" s="122" t="s">
        <v>2127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75">
      <c r="A549" s="122" t="s">
        <v>1962</v>
      </c>
      <c r="B549" s="122">
        <v>1</v>
      </c>
      <c r="C549" s="122" t="s">
        <v>2146</v>
      </c>
      <c r="D549" s="122" t="s">
        <v>2128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75">
      <c r="A550" s="122" t="s">
        <v>1977</v>
      </c>
      <c r="B550" s="122">
        <v>1</v>
      </c>
      <c r="C550" s="122" t="s">
        <v>2147</v>
      </c>
      <c r="D550" s="122" t="s">
        <v>2080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75">
      <c r="A551" s="122" t="s">
        <v>1977</v>
      </c>
      <c r="B551" s="122">
        <v>1</v>
      </c>
      <c r="C551" s="122" t="s">
        <v>2147</v>
      </c>
      <c r="D551" s="122" t="s">
        <v>2081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75">
      <c r="A552" s="122" t="s">
        <v>1977</v>
      </c>
      <c r="B552" s="122">
        <v>1</v>
      </c>
      <c r="C552" s="122" t="s">
        <v>2147</v>
      </c>
      <c r="D552" s="122" t="s">
        <v>2082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75">
      <c r="A553" s="122" t="s">
        <v>1977</v>
      </c>
      <c r="B553" s="122">
        <v>1</v>
      </c>
      <c r="C553" s="122" t="s">
        <v>2147</v>
      </c>
      <c r="D553" s="122" t="s">
        <v>2135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75">
      <c r="A554" s="122" t="s">
        <v>1977</v>
      </c>
      <c r="B554" s="122">
        <v>1</v>
      </c>
      <c r="C554" s="122" t="s">
        <v>2147</v>
      </c>
      <c r="D554" s="122" t="s">
        <v>2083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75">
      <c r="A555" s="122" t="s">
        <v>1977</v>
      </c>
      <c r="B555" s="122">
        <v>1</v>
      </c>
      <c r="C555" s="122" t="s">
        <v>2147</v>
      </c>
      <c r="D555" s="122" t="s">
        <v>2084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75">
      <c r="A556" s="122" t="s">
        <v>1977</v>
      </c>
      <c r="B556" s="122">
        <v>1</v>
      </c>
      <c r="C556" s="122" t="s">
        <v>2147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75">
      <c r="A557" s="122" t="s">
        <v>1977</v>
      </c>
      <c r="B557" s="122">
        <v>1</v>
      </c>
      <c r="C557" s="122" t="s">
        <v>2147</v>
      </c>
      <c r="D557" s="122" t="s">
        <v>2085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75">
      <c r="A558" s="122" t="s">
        <v>1977</v>
      </c>
      <c r="B558" s="122">
        <v>1</v>
      </c>
      <c r="C558" s="122" t="s">
        <v>2147</v>
      </c>
      <c r="D558" s="122" t="s">
        <v>2086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75">
      <c r="A559" s="122" t="s">
        <v>1977</v>
      </c>
      <c r="B559" s="122">
        <v>1</v>
      </c>
      <c r="C559" s="122" t="s">
        <v>2147</v>
      </c>
      <c r="D559" s="122" t="s">
        <v>2087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75">
      <c r="A560" s="122" t="s">
        <v>1977</v>
      </c>
      <c r="B560" s="122">
        <v>1</v>
      </c>
      <c r="C560" s="122" t="s">
        <v>2147</v>
      </c>
      <c r="D560" s="122" t="s">
        <v>2088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75">
      <c r="A561" s="122" t="s">
        <v>1977</v>
      </c>
      <c r="B561" s="122">
        <v>1</v>
      </c>
      <c r="C561" s="122" t="s">
        <v>2147</v>
      </c>
      <c r="D561" s="122" t="s">
        <v>2089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75">
      <c r="A562" s="122" t="s">
        <v>1977</v>
      </c>
      <c r="B562" s="122">
        <v>1</v>
      </c>
      <c r="C562" s="122" t="s">
        <v>2147</v>
      </c>
      <c r="D562" s="122" t="s">
        <v>2136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75">
      <c r="A563" s="122" t="s">
        <v>1977</v>
      </c>
      <c r="B563" s="122">
        <v>1</v>
      </c>
      <c r="C563" s="122" t="s">
        <v>2147</v>
      </c>
      <c r="D563" s="122" t="s">
        <v>2090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75">
      <c r="A564" s="122" t="s">
        <v>1977</v>
      </c>
      <c r="B564" s="122">
        <v>1</v>
      </c>
      <c r="C564" s="122" t="s">
        <v>2147</v>
      </c>
      <c r="D564" s="122" t="s">
        <v>2091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75">
      <c r="A565" s="122" t="s">
        <v>1977</v>
      </c>
      <c r="B565" s="122">
        <v>1</v>
      </c>
      <c r="C565" s="122" t="s">
        <v>2147</v>
      </c>
      <c r="D565" s="122" t="s">
        <v>2092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75">
      <c r="A566" s="122" t="s">
        <v>1977</v>
      </c>
      <c r="B566" s="122">
        <v>1</v>
      </c>
      <c r="C566" s="122" t="s">
        <v>2147</v>
      </c>
      <c r="D566" s="122" t="s">
        <v>2093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75">
      <c r="A567" s="122" t="s">
        <v>1977</v>
      </c>
      <c r="B567" s="122">
        <v>1</v>
      </c>
      <c r="C567" s="122" t="s">
        <v>2147</v>
      </c>
      <c r="D567" s="122" t="s">
        <v>2094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75">
      <c r="A568" s="122" t="s">
        <v>1977</v>
      </c>
      <c r="B568" s="122">
        <v>1</v>
      </c>
      <c r="C568" s="122" t="s">
        <v>2147</v>
      </c>
      <c r="D568" s="122" t="s">
        <v>2095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75">
      <c r="A569" s="122" t="s">
        <v>1977</v>
      </c>
      <c r="B569" s="122">
        <v>1</v>
      </c>
      <c r="C569" s="122" t="s">
        <v>2147</v>
      </c>
      <c r="D569" s="122" t="s">
        <v>2096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75">
      <c r="A570" s="122" t="s">
        <v>1977</v>
      </c>
      <c r="B570" s="122">
        <v>1</v>
      </c>
      <c r="C570" s="122" t="s">
        <v>2147</v>
      </c>
      <c r="D570" s="122" t="s">
        <v>2097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75">
      <c r="A571" s="122" t="s">
        <v>1977</v>
      </c>
      <c r="B571" s="122">
        <v>1</v>
      </c>
      <c r="C571" s="122" t="s">
        <v>2147</v>
      </c>
      <c r="D571" s="122" t="s">
        <v>2098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75">
      <c r="A572" s="122" t="s">
        <v>1977</v>
      </c>
      <c r="B572" s="122">
        <v>1</v>
      </c>
      <c r="C572" s="122" t="s">
        <v>2147</v>
      </c>
      <c r="D572" s="122" t="s">
        <v>2099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75">
      <c r="A573" s="122" t="s">
        <v>1977</v>
      </c>
      <c r="B573" s="122">
        <v>1</v>
      </c>
      <c r="C573" s="122" t="s">
        <v>2147</v>
      </c>
      <c r="D573" s="122" t="s">
        <v>2100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75">
      <c r="A574" s="122" t="s">
        <v>1977</v>
      </c>
      <c r="B574" s="122">
        <v>1</v>
      </c>
      <c r="C574" s="122" t="s">
        <v>2147</v>
      </c>
      <c r="D574" s="122" t="s">
        <v>2101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75">
      <c r="A575" s="122" t="s">
        <v>1977</v>
      </c>
      <c r="B575" s="122">
        <v>1</v>
      </c>
      <c r="C575" s="122" t="s">
        <v>2147</v>
      </c>
      <c r="D575" s="122" t="s">
        <v>2102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75">
      <c r="A576" s="122" t="s">
        <v>1977</v>
      </c>
      <c r="B576" s="122">
        <v>1</v>
      </c>
      <c r="C576" s="122" t="s">
        <v>2147</v>
      </c>
      <c r="D576" s="122" t="s">
        <v>2103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75">
      <c r="A577" s="122" t="s">
        <v>1977</v>
      </c>
      <c r="B577" s="122">
        <v>1</v>
      </c>
      <c r="C577" s="122" t="s">
        <v>2147</v>
      </c>
      <c r="D577" s="122" t="s">
        <v>2137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75">
      <c r="A578" s="122" t="s">
        <v>1977</v>
      </c>
      <c r="B578" s="122">
        <v>1</v>
      </c>
      <c r="C578" s="122" t="s">
        <v>2147</v>
      </c>
      <c r="D578" s="122" t="s">
        <v>2104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75">
      <c r="A579" s="122" t="s">
        <v>1977</v>
      </c>
      <c r="B579" s="122">
        <v>1</v>
      </c>
      <c r="C579" s="122" t="s">
        <v>2147</v>
      </c>
      <c r="D579" s="122" t="s">
        <v>2105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75">
      <c r="A580" s="122" t="s">
        <v>1977</v>
      </c>
      <c r="B580" s="122">
        <v>1</v>
      </c>
      <c r="C580" s="122" t="s">
        <v>2147</v>
      </c>
      <c r="D580" s="122" t="s">
        <v>2106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75">
      <c r="A581" s="122" t="s">
        <v>1977</v>
      </c>
      <c r="B581" s="122">
        <v>1</v>
      </c>
      <c r="C581" s="122" t="s">
        <v>2147</v>
      </c>
      <c r="D581" s="122" t="s">
        <v>2107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75">
      <c r="A582" s="122" t="s">
        <v>1977</v>
      </c>
      <c r="B582" s="122">
        <v>1</v>
      </c>
      <c r="C582" s="122" t="s">
        <v>2147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75">
      <c r="A583" s="122" t="s">
        <v>1977</v>
      </c>
      <c r="B583" s="122">
        <v>1</v>
      </c>
      <c r="C583" s="122" t="s">
        <v>2147</v>
      </c>
      <c r="D583" s="122" t="s">
        <v>2108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75">
      <c r="A584" s="122" t="s">
        <v>1977</v>
      </c>
      <c r="B584" s="122">
        <v>1</v>
      </c>
      <c r="C584" s="122" t="s">
        <v>2147</v>
      </c>
      <c r="D584" s="122" t="s">
        <v>2109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75">
      <c r="A585" s="122" t="s">
        <v>1977</v>
      </c>
      <c r="B585" s="122">
        <v>1</v>
      </c>
      <c r="C585" s="122" t="s">
        <v>2147</v>
      </c>
      <c r="D585" s="122" t="s">
        <v>2110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75">
      <c r="A586" s="122" t="s">
        <v>1977</v>
      </c>
      <c r="B586" s="122">
        <v>1</v>
      </c>
      <c r="C586" s="122" t="s">
        <v>2147</v>
      </c>
      <c r="D586" s="122" t="s">
        <v>2111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75">
      <c r="A587" s="122" t="s">
        <v>1977</v>
      </c>
      <c r="B587" s="122">
        <v>1</v>
      </c>
      <c r="C587" s="122" t="s">
        <v>2147</v>
      </c>
      <c r="D587" s="122" t="s">
        <v>2112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75">
      <c r="A588" s="122" t="s">
        <v>1977</v>
      </c>
      <c r="B588" s="122">
        <v>1</v>
      </c>
      <c r="C588" s="122" t="s">
        <v>2147</v>
      </c>
      <c r="D588" s="122" t="s">
        <v>2113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75">
      <c r="A589" s="122" t="s">
        <v>1977</v>
      </c>
      <c r="B589" s="122">
        <v>1</v>
      </c>
      <c r="C589" s="122" t="s">
        <v>2147</v>
      </c>
      <c r="D589" s="122" t="s">
        <v>2114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75">
      <c r="A590" s="122" t="s">
        <v>1977</v>
      </c>
      <c r="B590" s="122">
        <v>1</v>
      </c>
      <c r="C590" s="122" t="s">
        <v>2147</v>
      </c>
      <c r="D590" s="122" t="s">
        <v>2115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75">
      <c r="A591" s="122" t="s">
        <v>1977</v>
      </c>
      <c r="B591" s="122">
        <v>1</v>
      </c>
      <c r="C591" s="122" t="s">
        <v>2147</v>
      </c>
      <c r="D591" s="122" t="s">
        <v>2116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75">
      <c r="A592" s="122" t="s">
        <v>1977</v>
      </c>
      <c r="B592" s="122">
        <v>1</v>
      </c>
      <c r="C592" s="122" t="s">
        <v>2147</v>
      </c>
      <c r="D592" s="122" t="s">
        <v>2138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75">
      <c r="A593" s="122" t="s">
        <v>1977</v>
      </c>
      <c r="B593" s="122">
        <v>1</v>
      </c>
      <c r="C593" s="122" t="s">
        <v>2147</v>
      </c>
      <c r="D593" s="122" t="s">
        <v>2117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75">
      <c r="A594" s="122" t="s">
        <v>1977</v>
      </c>
      <c r="B594" s="122">
        <v>1</v>
      </c>
      <c r="C594" s="122" t="s">
        <v>2147</v>
      </c>
      <c r="D594" s="122" t="s">
        <v>2118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75">
      <c r="A595" s="122" t="s">
        <v>1977</v>
      </c>
      <c r="B595" s="122">
        <v>1</v>
      </c>
      <c r="C595" s="122" t="s">
        <v>2147</v>
      </c>
      <c r="D595" s="122" t="s">
        <v>2119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75">
      <c r="A596" s="122" t="s">
        <v>1977</v>
      </c>
      <c r="B596" s="122">
        <v>1</v>
      </c>
      <c r="C596" s="122" t="s">
        <v>2147</v>
      </c>
      <c r="D596" s="122" t="s">
        <v>2120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75">
      <c r="A597" s="122" t="s">
        <v>1977</v>
      </c>
      <c r="B597" s="122">
        <v>1</v>
      </c>
      <c r="C597" s="122" t="s">
        <v>2147</v>
      </c>
      <c r="D597" s="122" t="s">
        <v>2121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75">
      <c r="A598" s="122" t="s">
        <v>1977</v>
      </c>
      <c r="B598" s="122">
        <v>1</v>
      </c>
      <c r="C598" s="122" t="s">
        <v>2147</v>
      </c>
      <c r="D598" s="122" t="s">
        <v>2139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75">
      <c r="A599" s="122" t="s">
        <v>1977</v>
      </c>
      <c r="B599" s="122">
        <v>1</v>
      </c>
      <c r="C599" s="122" t="s">
        <v>2147</v>
      </c>
      <c r="D599" s="122" t="s">
        <v>2122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75">
      <c r="A600" s="122" t="s">
        <v>1977</v>
      </c>
      <c r="B600" s="122">
        <v>1</v>
      </c>
      <c r="C600" s="122" t="s">
        <v>2147</v>
      </c>
      <c r="D600" s="122" t="s">
        <v>2123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75">
      <c r="A601" s="122" t="s">
        <v>1977</v>
      </c>
      <c r="B601" s="122">
        <v>1</v>
      </c>
      <c r="C601" s="122" t="s">
        <v>2147</v>
      </c>
      <c r="D601" s="122" t="s">
        <v>2140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75">
      <c r="A602" s="122" t="s">
        <v>1977</v>
      </c>
      <c r="B602" s="122">
        <v>1</v>
      </c>
      <c r="C602" s="122" t="s">
        <v>2147</v>
      </c>
      <c r="D602" s="122" t="s">
        <v>2124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75">
      <c r="A603" s="122" t="s">
        <v>1977</v>
      </c>
      <c r="B603" s="122">
        <v>1</v>
      </c>
      <c r="C603" s="122" t="s">
        <v>2147</v>
      </c>
      <c r="D603" s="122" t="s">
        <v>2125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75">
      <c r="A604" s="122" t="s">
        <v>1977</v>
      </c>
      <c r="B604" s="122">
        <v>1</v>
      </c>
      <c r="C604" s="122" t="s">
        <v>2147</v>
      </c>
      <c r="D604" s="122" t="s">
        <v>2126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75">
      <c r="A605" s="122" t="s">
        <v>1977</v>
      </c>
      <c r="B605" s="122">
        <v>1</v>
      </c>
      <c r="C605" s="122" t="s">
        <v>2147</v>
      </c>
      <c r="D605" s="122" t="s">
        <v>2127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75">
      <c r="A606" s="122" t="s">
        <v>1977</v>
      </c>
      <c r="B606" s="122">
        <v>1</v>
      </c>
      <c r="C606" s="122" t="s">
        <v>2147</v>
      </c>
      <c r="D606" s="122" t="s">
        <v>2128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75">
      <c r="A607" s="122" t="s">
        <v>1974</v>
      </c>
      <c r="B607" s="122">
        <v>1</v>
      </c>
      <c r="C607" s="122" t="s">
        <v>2148</v>
      </c>
      <c r="D607" s="122" t="s">
        <v>2080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75">
      <c r="A608" s="122" t="s">
        <v>1974</v>
      </c>
      <c r="B608" s="122">
        <v>1</v>
      </c>
      <c r="C608" s="122" t="s">
        <v>2148</v>
      </c>
      <c r="D608" s="122" t="s">
        <v>2081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75">
      <c r="A609" s="122" t="s">
        <v>1974</v>
      </c>
      <c r="B609" s="122">
        <v>1</v>
      </c>
      <c r="C609" s="122" t="s">
        <v>2148</v>
      </c>
      <c r="D609" s="122" t="s">
        <v>2082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75">
      <c r="A610" s="122" t="s">
        <v>1974</v>
      </c>
      <c r="B610" s="122">
        <v>1</v>
      </c>
      <c r="C610" s="122" t="s">
        <v>2148</v>
      </c>
      <c r="D610" s="122" t="s">
        <v>2135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75">
      <c r="A611" s="122" t="s">
        <v>1974</v>
      </c>
      <c r="B611" s="122">
        <v>1</v>
      </c>
      <c r="C611" s="122" t="s">
        <v>2148</v>
      </c>
      <c r="D611" s="122" t="s">
        <v>2083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75">
      <c r="A612" s="122" t="s">
        <v>1974</v>
      </c>
      <c r="B612" s="122">
        <v>1</v>
      </c>
      <c r="C612" s="122" t="s">
        <v>2148</v>
      </c>
      <c r="D612" s="122" t="s">
        <v>2084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75">
      <c r="A613" s="122" t="s">
        <v>1974</v>
      </c>
      <c r="B613" s="122">
        <v>1</v>
      </c>
      <c r="C613" s="122" t="s">
        <v>2148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75">
      <c r="A614" s="122" t="s">
        <v>1974</v>
      </c>
      <c r="B614" s="122">
        <v>1</v>
      </c>
      <c r="C614" s="122" t="s">
        <v>2148</v>
      </c>
      <c r="D614" s="122" t="s">
        <v>2085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75">
      <c r="A615" s="122" t="s">
        <v>1974</v>
      </c>
      <c r="B615" s="122">
        <v>1</v>
      </c>
      <c r="C615" s="122" t="s">
        <v>2148</v>
      </c>
      <c r="D615" s="122" t="s">
        <v>2086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75">
      <c r="A616" s="122" t="s">
        <v>1974</v>
      </c>
      <c r="B616" s="122">
        <v>1</v>
      </c>
      <c r="C616" s="122" t="s">
        <v>2148</v>
      </c>
      <c r="D616" s="122" t="s">
        <v>2087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75">
      <c r="A617" s="122" t="s">
        <v>1974</v>
      </c>
      <c r="B617" s="122">
        <v>1</v>
      </c>
      <c r="C617" s="122" t="s">
        <v>2148</v>
      </c>
      <c r="D617" s="122" t="s">
        <v>2088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75">
      <c r="A618" s="122" t="s">
        <v>1974</v>
      </c>
      <c r="B618" s="122">
        <v>1</v>
      </c>
      <c r="C618" s="122" t="s">
        <v>2148</v>
      </c>
      <c r="D618" s="122" t="s">
        <v>2089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75">
      <c r="A619" s="122" t="s">
        <v>1974</v>
      </c>
      <c r="B619" s="122">
        <v>1</v>
      </c>
      <c r="C619" s="122" t="s">
        <v>2148</v>
      </c>
      <c r="D619" s="122" t="s">
        <v>2136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75">
      <c r="A620" s="122" t="s">
        <v>1974</v>
      </c>
      <c r="B620" s="122">
        <v>1</v>
      </c>
      <c r="C620" s="122" t="s">
        <v>2148</v>
      </c>
      <c r="D620" s="122" t="s">
        <v>2090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75">
      <c r="A621" s="122" t="s">
        <v>1974</v>
      </c>
      <c r="B621" s="122">
        <v>1</v>
      </c>
      <c r="C621" s="122" t="s">
        <v>2148</v>
      </c>
      <c r="D621" s="122" t="s">
        <v>2091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75">
      <c r="A622" s="122" t="s">
        <v>1974</v>
      </c>
      <c r="B622" s="122">
        <v>1</v>
      </c>
      <c r="C622" s="122" t="s">
        <v>2148</v>
      </c>
      <c r="D622" s="122" t="s">
        <v>2092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75">
      <c r="A623" s="122" t="s">
        <v>1974</v>
      </c>
      <c r="B623" s="122">
        <v>1</v>
      </c>
      <c r="C623" s="122" t="s">
        <v>2148</v>
      </c>
      <c r="D623" s="122" t="s">
        <v>2093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75">
      <c r="A624" s="122" t="s">
        <v>1974</v>
      </c>
      <c r="B624" s="122">
        <v>1</v>
      </c>
      <c r="C624" s="122" t="s">
        <v>2148</v>
      </c>
      <c r="D624" s="122" t="s">
        <v>2094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75">
      <c r="A625" s="122" t="s">
        <v>1974</v>
      </c>
      <c r="B625" s="122">
        <v>1</v>
      </c>
      <c r="C625" s="122" t="s">
        <v>2148</v>
      </c>
      <c r="D625" s="122" t="s">
        <v>2095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75">
      <c r="A626" s="122" t="s">
        <v>1974</v>
      </c>
      <c r="B626" s="122">
        <v>1</v>
      </c>
      <c r="C626" s="122" t="s">
        <v>2148</v>
      </c>
      <c r="D626" s="122" t="s">
        <v>2096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75">
      <c r="A627" s="122" t="s">
        <v>1974</v>
      </c>
      <c r="B627" s="122">
        <v>1</v>
      </c>
      <c r="C627" s="122" t="s">
        <v>2148</v>
      </c>
      <c r="D627" s="122" t="s">
        <v>2097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75">
      <c r="A628" s="122" t="s">
        <v>1974</v>
      </c>
      <c r="B628" s="122">
        <v>1</v>
      </c>
      <c r="C628" s="122" t="s">
        <v>2148</v>
      </c>
      <c r="D628" s="122" t="s">
        <v>2098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75">
      <c r="A629" s="122" t="s">
        <v>1974</v>
      </c>
      <c r="B629" s="122">
        <v>1</v>
      </c>
      <c r="C629" s="122" t="s">
        <v>2148</v>
      </c>
      <c r="D629" s="122" t="s">
        <v>2099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75">
      <c r="A630" s="122" t="s">
        <v>1974</v>
      </c>
      <c r="B630" s="122">
        <v>1</v>
      </c>
      <c r="C630" s="122" t="s">
        <v>2148</v>
      </c>
      <c r="D630" s="122" t="s">
        <v>2100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75">
      <c r="A631" s="122" t="s">
        <v>1974</v>
      </c>
      <c r="B631" s="122">
        <v>1</v>
      </c>
      <c r="C631" s="122" t="s">
        <v>2148</v>
      </c>
      <c r="D631" s="122" t="s">
        <v>2101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75">
      <c r="A632" s="122" t="s">
        <v>1974</v>
      </c>
      <c r="B632" s="122">
        <v>1</v>
      </c>
      <c r="C632" s="122" t="s">
        <v>2148</v>
      </c>
      <c r="D632" s="122" t="s">
        <v>2102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75">
      <c r="A633" s="122" t="s">
        <v>1974</v>
      </c>
      <c r="B633" s="122">
        <v>1</v>
      </c>
      <c r="C633" s="122" t="s">
        <v>2148</v>
      </c>
      <c r="D633" s="122" t="s">
        <v>2103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75">
      <c r="A634" s="122" t="s">
        <v>1974</v>
      </c>
      <c r="B634" s="122">
        <v>1</v>
      </c>
      <c r="C634" s="122" t="s">
        <v>2148</v>
      </c>
      <c r="D634" s="122" t="s">
        <v>2137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75">
      <c r="A635" s="122" t="s">
        <v>1974</v>
      </c>
      <c r="B635" s="122">
        <v>1</v>
      </c>
      <c r="C635" s="122" t="s">
        <v>2148</v>
      </c>
      <c r="D635" s="122" t="s">
        <v>2104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75">
      <c r="A636" s="122" t="s">
        <v>1974</v>
      </c>
      <c r="B636" s="122">
        <v>1</v>
      </c>
      <c r="C636" s="122" t="s">
        <v>2148</v>
      </c>
      <c r="D636" s="122" t="s">
        <v>2105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75">
      <c r="A637" s="122" t="s">
        <v>1974</v>
      </c>
      <c r="B637" s="122">
        <v>1</v>
      </c>
      <c r="C637" s="122" t="s">
        <v>2148</v>
      </c>
      <c r="D637" s="122" t="s">
        <v>2106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75">
      <c r="A638" s="122" t="s">
        <v>1974</v>
      </c>
      <c r="B638" s="122">
        <v>1</v>
      </c>
      <c r="C638" s="122" t="s">
        <v>2148</v>
      </c>
      <c r="D638" s="122" t="s">
        <v>2107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75">
      <c r="A639" s="122" t="s">
        <v>1974</v>
      </c>
      <c r="B639" s="122">
        <v>1</v>
      </c>
      <c r="C639" s="122" t="s">
        <v>2148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75">
      <c r="A640" s="122" t="s">
        <v>1974</v>
      </c>
      <c r="B640" s="122">
        <v>1</v>
      </c>
      <c r="C640" s="122" t="s">
        <v>2148</v>
      </c>
      <c r="D640" s="122" t="s">
        <v>2108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75">
      <c r="A641" s="122" t="s">
        <v>1974</v>
      </c>
      <c r="B641" s="122">
        <v>1</v>
      </c>
      <c r="C641" s="122" t="s">
        <v>2148</v>
      </c>
      <c r="D641" s="122" t="s">
        <v>2109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75">
      <c r="A642" s="122" t="s">
        <v>1974</v>
      </c>
      <c r="B642" s="122">
        <v>1</v>
      </c>
      <c r="C642" s="122" t="s">
        <v>2148</v>
      </c>
      <c r="D642" s="122" t="s">
        <v>2110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75">
      <c r="A643" s="122" t="s">
        <v>1974</v>
      </c>
      <c r="B643" s="122">
        <v>1</v>
      </c>
      <c r="C643" s="122" t="s">
        <v>2148</v>
      </c>
      <c r="D643" s="122" t="s">
        <v>2111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75">
      <c r="A644" s="122" t="s">
        <v>1974</v>
      </c>
      <c r="B644" s="122">
        <v>1</v>
      </c>
      <c r="C644" s="122" t="s">
        <v>2148</v>
      </c>
      <c r="D644" s="122" t="s">
        <v>2112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75">
      <c r="A645" s="122" t="s">
        <v>1974</v>
      </c>
      <c r="B645" s="122">
        <v>1</v>
      </c>
      <c r="C645" s="122" t="s">
        <v>2148</v>
      </c>
      <c r="D645" s="122" t="s">
        <v>2113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75">
      <c r="A646" s="122" t="s">
        <v>1974</v>
      </c>
      <c r="B646" s="122">
        <v>1</v>
      </c>
      <c r="C646" s="122" t="s">
        <v>2148</v>
      </c>
      <c r="D646" s="122" t="s">
        <v>2114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75">
      <c r="A647" s="122" t="s">
        <v>1974</v>
      </c>
      <c r="B647" s="122">
        <v>1</v>
      </c>
      <c r="C647" s="122" t="s">
        <v>2148</v>
      </c>
      <c r="D647" s="122" t="s">
        <v>2115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75">
      <c r="A648" s="122" t="s">
        <v>1974</v>
      </c>
      <c r="B648" s="122">
        <v>1</v>
      </c>
      <c r="C648" s="122" t="s">
        <v>2148</v>
      </c>
      <c r="D648" s="122" t="s">
        <v>2116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75">
      <c r="A649" s="122" t="s">
        <v>1974</v>
      </c>
      <c r="B649" s="122">
        <v>1</v>
      </c>
      <c r="C649" s="122" t="s">
        <v>2148</v>
      </c>
      <c r="D649" s="122" t="s">
        <v>2138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75">
      <c r="A650" s="122" t="s">
        <v>1974</v>
      </c>
      <c r="B650" s="122">
        <v>1</v>
      </c>
      <c r="C650" s="122" t="s">
        <v>2148</v>
      </c>
      <c r="D650" s="122" t="s">
        <v>2117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75">
      <c r="A651" s="122" t="s">
        <v>1974</v>
      </c>
      <c r="B651" s="122">
        <v>1</v>
      </c>
      <c r="C651" s="122" t="s">
        <v>2148</v>
      </c>
      <c r="D651" s="122" t="s">
        <v>2118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75">
      <c r="A652" s="122" t="s">
        <v>1974</v>
      </c>
      <c r="B652" s="122">
        <v>1</v>
      </c>
      <c r="C652" s="122" t="s">
        <v>2148</v>
      </c>
      <c r="D652" s="122" t="s">
        <v>2119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75">
      <c r="A653" s="122" t="s">
        <v>1974</v>
      </c>
      <c r="B653" s="122">
        <v>1</v>
      </c>
      <c r="C653" s="122" t="s">
        <v>2148</v>
      </c>
      <c r="D653" s="122" t="s">
        <v>2120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75">
      <c r="A654" s="122" t="s">
        <v>1974</v>
      </c>
      <c r="B654" s="122">
        <v>1</v>
      </c>
      <c r="C654" s="122" t="s">
        <v>2148</v>
      </c>
      <c r="D654" s="122" t="s">
        <v>2121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75">
      <c r="A655" s="122" t="s">
        <v>1974</v>
      </c>
      <c r="B655" s="122">
        <v>1</v>
      </c>
      <c r="C655" s="122" t="s">
        <v>2148</v>
      </c>
      <c r="D655" s="122" t="s">
        <v>2139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75">
      <c r="A656" s="122" t="s">
        <v>1974</v>
      </c>
      <c r="B656" s="122">
        <v>1</v>
      </c>
      <c r="C656" s="122" t="s">
        <v>2148</v>
      </c>
      <c r="D656" s="122" t="s">
        <v>2122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75">
      <c r="A657" s="122" t="s">
        <v>1974</v>
      </c>
      <c r="B657" s="122">
        <v>1</v>
      </c>
      <c r="C657" s="122" t="s">
        <v>2148</v>
      </c>
      <c r="D657" s="122" t="s">
        <v>2123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75">
      <c r="A658" s="122" t="s">
        <v>1974</v>
      </c>
      <c r="B658" s="122">
        <v>1</v>
      </c>
      <c r="C658" s="122" t="s">
        <v>2148</v>
      </c>
      <c r="D658" s="122" t="s">
        <v>2140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75">
      <c r="A659" s="122" t="s">
        <v>1974</v>
      </c>
      <c r="B659" s="122">
        <v>1</v>
      </c>
      <c r="C659" s="122" t="s">
        <v>2148</v>
      </c>
      <c r="D659" s="122" t="s">
        <v>2124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75">
      <c r="A660" s="122" t="s">
        <v>1974</v>
      </c>
      <c r="B660" s="122">
        <v>1</v>
      </c>
      <c r="C660" s="122" t="s">
        <v>2148</v>
      </c>
      <c r="D660" s="122" t="s">
        <v>2125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75">
      <c r="A661" s="122" t="s">
        <v>1974</v>
      </c>
      <c r="B661" s="122">
        <v>1</v>
      </c>
      <c r="C661" s="122" t="s">
        <v>2148</v>
      </c>
      <c r="D661" s="122" t="s">
        <v>2126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75">
      <c r="A662" s="122" t="s">
        <v>1974</v>
      </c>
      <c r="B662" s="122">
        <v>1</v>
      </c>
      <c r="C662" s="122" t="s">
        <v>2148</v>
      </c>
      <c r="D662" s="122" t="s">
        <v>2127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75">
      <c r="A663" s="122" t="s">
        <v>1974</v>
      </c>
      <c r="B663" s="122">
        <v>1</v>
      </c>
      <c r="C663" s="122" t="s">
        <v>2148</v>
      </c>
      <c r="D663" s="122" t="s">
        <v>2128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75">
      <c r="A664" s="122" t="s">
        <v>1964</v>
      </c>
      <c r="B664" s="122">
        <v>1</v>
      </c>
      <c r="C664" s="122" t="s">
        <v>2149</v>
      </c>
      <c r="D664" s="122" t="s">
        <v>2080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75">
      <c r="A665" s="122" t="s">
        <v>1964</v>
      </c>
      <c r="B665" s="122">
        <v>1</v>
      </c>
      <c r="C665" s="122" t="s">
        <v>2149</v>
      </c>
      <c r="D665" s="122" t="s">
        <v>2081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75">
      <c r="A666" s="122" t="s">
        <v>1964</v>
      </c>
      <c r="B666" s="122">
        <v>1</v>
      </c>
      <c r="C666" s="122" t="s">
        <v>2149</v>
      </c>
      <c r="D666" s="122" t="s">
        <v>2082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75">
      <c r="A667" s="122" t="s">
        <v>1964</v>
      </c>
      <c r="B667" s="122">
        <v>1</v>
      </c>
      <c r="C667" s="122" t="s">
        <v>2149</v>
      </c>
      <c r="D667" s="122" t="s">
        <v>2135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75">
      <c r="A668" s="122" t="s">
        <v>1964</v>
      </c>
      <c r="B668" s="122">
        <v>1</v>
      </c>
      <c r="C668" s="122" t="s">
        <v>2149</v>
      </c>
      <c r="D668" s="122" t="s">
        <v>2083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75">
      <c r="A669" s="122" t="s">
        <v>1964</v>
      </c>
      <c r="B669" s="122">
        <v>1</v>
      </c>
      <c r="C669" s="122" t="s">
        <v>2149</v>
      </c>
      <c r="D669" s="122" t="s">
        <v>2084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75">
      <c r="A670" s="122" t="s">
        <v>1964</v>
      </c>
      <c r="B670" s="122">
        <v>1</v>
      </c>
      <c r="C670" s="122" t="s">
        <v>2149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75">
      <c r="A671" s="122" t="s">
        <v>1964</v>
      </c>
      <c r="B671" s="122">
        <v>1</v>
      </c>
      <c r="C671" s="122" t="s">
        <v>2149</v>
      </c>
      <c r="D671" s="122" t="s">
        <v>2085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75">
      <c r="A672" s="122" t="s">
        <v>1964</v>
      </c>
      <c r="B672" s="122">
        <v>1</v>
      </c>
      <c r="C672" s="122" t="s">
        <v>2149</v>
      </c>
      <c r="D672" s="122" t="s">
        <v>2086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75">
      <c r="A673" s="122" t="s">
        <v>1964</v>
      </c>
      <c r="B673" s="122">
        <v>1</v>
      </c>
      <c r="C673" s="122" t="s">
        <v>2149</v>
      </c>
      <c r="D673" s="122" t="s">
        <v>2087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75">
      <c r="A674" s="122" t="s">
        <v>1964</v>
      </c>
      <c r="B674" s="122">
        <v>1</v>
      </c>
      <c r="C674" s="122" t="s">
        <v>2149</v>
      </c>
      <c r="D674" s="122" t="s">
        <v>2088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75">
      <c r="A675" s="122" t="s">
        <v>1964</v>
      </c>
      <c r="B675" s="122">
        <v>1</v>
      </c>
      <c r="C675" s="122" t="s">
        <v>2149</v>
      </c>
      <c r="D675" s="122" t="s">
        <v>2089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75">
      <c r="A676" s="122" t="s">
        <v>1964</v>
      </c>
      <c r="B676" s="122">
        <v>1</v>
      </c>
      <c r="C676" s="122" t="s">
        <v>2149</v>
      </c>
      <c r="D676" s="122" t="s">
        <v>2136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75">
      <c r="A677" s="122" t="s">
        <v>1964</v>
      </c>
      <c r="B677" s="122">
        <v>1</v>
      </c>
      <c r="C677" s="122" t="s">
        <v>2149</v>
      </c>
      <c r="D677" s="122" t="s">
        <v>2090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75">
      <c r="A678" s="122" t="s">
        <v>1964</v>
      </c>
      <c r="B678" s="122">
        <v>1</v>
      </c>
      <c r="C678" s="122" t="s">
        <v>2149</v>
      </c>
      <c r="D678" s="122" t="s">
        <v>2091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75">
      <c r="A679" s="122" t="s">
        <v>1964</v>
      </c>
      <c r="B679" s="122">
        <v>1</v>
      </c>
      <c r="C679" s="122" t="s">
        <v>2149</v>
      </c>
      <c r="D679" s="122" t="s">
        <v>2092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75">
      <c r="A680" s="122" t="s">
        <v>1964</v>
      </c>
      <c r="B680" s="122">
        <v>1</v>
      </c>
      <c r="C680" s="122" t="s">
        <v>2149</v>
      </c>
      <c r="D680" s="122" t="s">
        <v>2093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75">
      <c r="A681" s="122" t="s">
        <v>1964</v>
      </c>
      <c r="B681" s="122">
        <v>1</v>
      </c>
      <c r="C681" s="122" t="s">
        <v>2149</v>
      </c>
      <c r="D681" s="122" t="s">
        <v>2094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75">
      <c r="A682" s="122" t="s">
        <v>1964</v>
      </c>
      <c r="B682" s="122">
        <v>1</v>
      </c>
      <c r="C682" s="122" t="s">
        <v>2149</v>
      </c>
      <c r="D682" s="122" t="s">
        <v>2095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75">
      <c r="A683" s="122" t="s">
        <v>1964</v>
      </c>
      <c r="B683" s="122">
        <v>1</v>
      </c>
      <c r="C683" s="122" t="s">
        <v>2149</v>
      </c>
      <c r="D683" s="122" t="s">
        <v>2096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75">
      <c r="A684" s="122" t="s">
        <v>1964</v>
      </c>
      <c r="B684" s="122">
        <v>1</v>
      </c>
      <c r="C684" s="122" t="s">
        <v>2149</v>
      </c>
      <c r="D684" s="122" t="s">
        <v>2097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75">
      <c r="A685" s="122" t="s">
        <v>1964</v>
      </c>
      <c r="B685" s="122">
        <v>1</v>
      </c>
      <c r="C685" s="122" t="s">
        <v>2149</v>
      </c>
      <c r="D685" s="122" t="s">
        <v>2098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75">
      <c r="A686" s="122" t="s">
        <v>1964</v>
      </c>
      <c r="B686" s="122">
        <v>1</v>
      </c>
      <c r="C686" s="122" t="s">
        <v>2149</v>
      </c>
      <c r="D686" s="122" t="s">
        <v>2099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75">
      <c r="A687" s="122" t="s">
        <v>1964</v>
      </c>
      <c r="B687" s="122">
        <v>1</v>
      </c>
      <c r="C687" s="122" t="s">
        <v>2149</v>
      </c>
      <c r="D687" s="122" t="s">
        <v>2100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75">
      <c r="A688" s="122" t="s">
        <v>1964</v>
      </c>
      <c r="B688" s="122">
        <v>1</v>
      </c>
      <c r="C688" s="122" t="s">
        <v>2149</v>
      </c>
      <c r="D688" s="122" t="s">
        <v>2101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75">
      <c r="A689" s="122" t="s">
        <v>1964</v>
      </c>
      <c r="B689" s="122">
        <v>1</v>
      </c>
      <c r="C689" s="122" t="s">
        <v>2149</v>
      </c>
      <c r="D689" s="122" t="s">
        <v>2102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75">
      <c r="A690" s="122" t="s">
        <v>1964</v>
      </c>
      <c r="B690" s="122">
        <v>1</v>
      </c>
      <c r="C690" s="122" t="s">
        <v>2149</v>
      </c>
      <c r="D690" s="122" t="s">
        <v>2103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75">
      <c r="A691" s="122" t="s">
        <v>1964</v>
      </c>
      <c r="B691" s="122">
        <v>1</v>
      </c>
      <c r="C691" s="122" t="s">
        <v>2149</v>
      </c>
      <c r="D691" s="122" t="s">
        <v>2137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75">
      <c r="A692" s="122" t="s">
        <v>1964</v>
      </c>
      <c r="B692" s="122">
        <v>1</v>
      </c>
      <c r="C692" s="122" t="s">
        <v>2149</v>
      </c>
      <c r="D692" s="122" t="s">
        <v>2104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75">
      <c r="A693" s="122" t="s">
        <v>1964</v>
      </c>
      <c r="B693" s="122">
        <v>1</v>
      </c>
      <c r="C693" s="122" t="s">
        <v>2149</v>
      </c>
      <c r="D693" s="122" t="s">
        <v>2105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75">
      <c r="A694" s="122" t="s">
        <v>1964</v>
      </c>
      <c r="B694" s="122">
        <v>1</v>
      </c>
      <c r="C694" s="122" t="s">
        <v>2149</v>
      </c>
      <c r="D694" s="122" t="s">
        <v>2106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75">
      <c r="A695" s="122" t="s">
        <v>1964</v>
      </c>
      <c r="B695" s="122">
        <v>1</v>
      </c>
      <c r="C695" s="122" t="s">
        <v>2149</v>
      </c>
      <c r="D695" s="122" t="s">
        <v>2107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75">
      <c r="A696" s="122" t="s">
        <v>1964</v>
      </c>
      <c r="B696" s="122">
        <v>1</v>
      </c>
      <c r="C696" s="122" t="s">
        <v>2149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75">
      <c r="A697" s="122" t="s">
        <v>1964</v>
      </c>
      <c r="B697" s="122">
        <v>1</v>
      </c>
      <c r="C697" s="122" t="s">
        <v>2149</v>
      </c>
      <c r="D697" s="122" t="s">
        <v>2108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75">
      <c r="A698" s="122" t="s">
        <v>1964</v>
      </c>
      <c r="B698" s="122">
        <v>1</v>
      </c>
      <c r="C698" s="122" t="s">
        <v>2149</v>
      </c>
      <c r="D698" s="122" t="s">
        <v>2109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75">
      <c r="A699" s="122" t="s">
        <v>1964</v>
      </c>
      <c r="B699" s="122">
        <v>1</v>
      </c>
      <c r="C699" s="122" t="s">
        <v>2149</v>
      </c>
      <c r="D699" s="122" t="s">
        <v>2110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75">
      <c r="A700" s="122" t="s">
        <v>1964</v>
      </c>
      <c r="B700" s="122">
        <v>1</v>
      </c>
      <c r="C700" s="122" t="s">
        <v>2149</v>
      </c>
      <c r="D700" s="122" t="s">
        <v>2111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75">
      <c r="A701" s="122" t="s">
        <v>1964</v>
      </c>
      <c r="B701" s="122">
        <v>1</v>
      </c>
      <c r="C701" s="122" t="s">
        <v>2149</v>
      </c>
      <c r="D701" s="122" t="s">
        <v>2112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75">
      <c r="A702" s="122" t="s">
        <v>1964</v>
      </c>
      <c r="B702" s="122">
        <v>1</v>
      </c>
      <c r="C702" s="122" t="s">
        <v>2149</v>
      </c>
      <c r="D702" s="122" t="s">
        <v>2113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75">
      <c r="A703" s="122" t="s">
        <v>1964</v>
      </c>
      <c r="B703" s="122">
        <v>1</v>
      </c>
      <c r="C703" s="122" t="s">
        <v>2149</v>
      </c>
      <c r="D703" s="122" t="s">
        <v>2114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75">
      <c r="A704" s="122" t="s">
        <v>1964</v>
      </c>
      <c r="B704" s="122">
        <v>1</v>
      </c>
      <c r="C704" s="122" t="s">
        <v>2149</v>
      </c>
      <c r="D704" s="122" t="s">
        <v>2115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75">
      <c r="A705" s="122" t="s">
        <v>1964</v>
      </c>
      <c r="B705" s="122">
        <v>1</v>
      </c>
      <c r="C705" s="122" t="s">
        <v>2149</v>
      </c>
      <c r="D705" s="122" t="s">
        <v>2116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75">
      <c r="A706" s="122" t="s">
        <v>1964</v>
      </c>
      <c r="B706" s="122">
        <v>1</v>
      </c>
      <c r="C706" s="122" t="s">
        <v>2149</v>
      </c>
      <c r="D706" s="122" t="s">
        <v>2138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75">
      <c r="A707" s="122" t="s">
        <v>1964</v>
      </c>
      <c r="B707" s="122">
        <v>1</v>
      </c>
      <c r="C707" s="122" t="s">
        <v>2149</v>
      </c>
      <c r="D707" s="122" t="s">
        <v>2117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75">
      <c r="A708" s="122" t="s">
        <v>1964</v>
      </c>
      <c r="B708" s="122">
        <v>1</v>
      </c>
      <c r="C708" s="122" t="s">
        <v>2149</v>
      </c>
      <c r="D708" s="122" t="s">
        <v>2118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75">
      <c r="A709" s="122" t="s">
        <v>1964</v>
      </c>
      <c r="B709" s="122">
        <v>1</v>
      </c>
      <c r="C709" s="122" t="s">
        <v>2149</v>
      </c>
      <c r="D709" s="122" t="s">
        <v>2119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75">
      <c r="A710" s="122" t="s">
        <v>1964</v>
      </c>
      <c r="B710" s="122">
        <v>1</v>
      </c>
      <c r="C710" s="122" t="s">
        <v>2149</v>
      </c>
      <c r="D710" s="122" t="s">
        <v>2120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75">
      <c r="A711" s="122" t="s">
        <v>1964</v>
      </c>
      <c r="B711" s="122">
        <v>1</v>
      </c>
      <c r="C711" s="122" t="s">
        <v>2149</v>
      </c>
      <c r="D711" s="122" t="s">
        <v>2121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75">
      <c r="A712" s="122" t="s">
        <v>1964</v>
      </c>
      <c r="B712" s="122">
        <v>1</v>
      </c>
      <c r="C712" s="122" t="s">
        <v>2149</v>
      </c>
      <c r="D712" s="122" t="s">
        <v>2139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75">
      <c r="A713" s="122" t="s">
        <v>1964</v>
      </c>
      <c r="B713" s="122">
        <v>1</v>
      </c>
      <c r="C713" s="122" t="s">
        <v>2149</v>
      </c>
      <c r="D713" s="122" t="s">
        <v>2122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75">
      <c r="A714" s="122" t="s">
        <v>1964</v>
      </c>
      <c r="B714" s="122">
        <v>1</v>
      </c>
      <c r="C714" s="122" t="s">
        <v>2149</v>
      </c>
      <c r="D714" s="122" t="s">
        <v>2123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75">
      <c r="A715" s="122" t="s">
        <v>1964</v>
      </c>
      <c r="B715" s="122">
        <v>1</v>
      </c>
      <c r="C715" s="122" t="s">
        <v>2149</v>
      </c>
      <c r="D715" s="122" t="s">
        <v>2140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75">
      <c r="A716" s="122" t="s">
        <v>1964</v>
      </c>
      <c r="B716" s="122">
        <v>1</v>
      </c>
      <c r="C716" s="122" t="s">
        <v>2149</v>
      </c>
      <c r="D716" s="122" t="s">
        <v>2124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75">
      <c r="A717" s="122" t="s">
        <v>1964</v>
      </c>
      <c r="B717" s="122">
        <v>1</v>
      </c>
      <c r="C717" s="122" t="s">
        <v>2149</v>
      </c>
      <c r="D717" s="122" t="s">
        <v>2125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75">
      <c r="A718" s="122" t="s">
        <v>1964</v>
      </c>
      <c r="B718" s="122">
        <v>1</v>
      </c>
      <c r="C718" s="122" t="s">
        <v>2149</v>
      </c>
      <c r="D718" s="122" t="s">
        <v>2126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75">
      <c r="A719" s="122" t="s">
        <v>1964</v>
      </c>
      <c r="B719" s="122">
        <v>1</v>
      </c>
      <c r="C719" s="122" t="s">
        <v>2149</v>
      </c>
      <c r="D719" s="122" t="s">
        <v>2127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75">
      <c r="A720" s="122" t="s">
        <v>1964</v>
      </c>
      <c r="B720" s="122">
        <v>1</v>
      </c>
      <c r="C720" s="122" t="s">
        <v>2149</v>
      </c>
      <c r="D720" s="122" t="s">
        <v>2128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75">
      <c r="A721" s="122" t="s">
        <v>1969</v>
      </c>
      <c r="B721" s="122">
        <v>1</v>
      </c>
      <c r="C721" s="122" t="s">
        <v>2150</v>
      </c>
      <c r="D721" s="122" t="s">
        <v>2080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75">
      <c r="A722" s="122" t="s">
        <v>1969</v>
      </c>
      <c r="B722" s="122">
        <v>1</v>
      </c>
      <c r="C722" s="122" t="s">
        <v>2150</v>
      </c>
      <c r="D722" s="122" t="s">
        <v>2081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75">
      <c r="A723" s="122" t="s">
        <v>1969</v>
      </c>
      <c r="B723" s="122">
        <v>1</v>
      </c>
      <c r="C723" s="122" t="s">
        <v>2150</v>
      </c>
      <c r="D723" s="122" t="s">
        <v>2082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75">
      <c r="A724" s="122" t="s">
        <v>1969</v>
      </c>
      <c r="B724" s="122">
        <v>1</v>
      </c>
      <c r="C724" s="122" t="s">
        <v>2150</v>
      </c>
      <c r="D724" s="122" t="s">
        <v>2083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75">
      <c r="A725" s="122" t="s">
        <v>1969</v>
      </c>
      <c r="B725" s="122">
        <v>1</v>
      </c>
      <c r="C725" s="122" t="s">
        <v>2150</v>
      </c>
      <c r="D725" s="122" t="s">
        <v>2084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75">
      <c r="A726" s="122" t="s">
        <v>1969</v>
      </c>
      <c r="B726" s="122">
        <v>1</v>
      </c>
      <c r="C726" s="122" t="s">
        <v>2150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75">
      <c r="A727" s="122" t="s">
        <v>1969</v>
      </c>
      <c r="B727" s="122">
        <v>1</v>
      </c>
      <c r="C727" s="122" t="s">
        <v>2150</v>
      </c>
      <c r="D727" s="122" t="s">
        <v>2085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75">
      <c r="A728" s="122" t="s">
        <v>1969</v>
      </c>
      <c r="B728" s="122">
        <v>1</v>
      </c>
      <c r="C728" s="122" t="s">
        <v>2150</v>
      </c>
      <c r="D728" s="122" t="s">
        <v>2086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75">
      <c r="A729" s="122" t="s">
        <v>1969</v>
      </c>
      <c r="B729" s="122">
        <v>1</v>
      </c>
      <c r="C729" s="122" t="s">
        <v>2150</v>
      </c>
      <c r="D729" s="122" t="s">
        <v>2087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75">
      <c r="A730" s="122" t="s">
        <v>1969</v>
      </c>
      <c r="B730" s="122">
        <v>1</v>
      </c>
      <c r="C730" s="122" t="s">
        <v>2150</v>
      </c>
      <c r="D730" s="122" t="s">
        <v>2088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75">
      <c r="A731" s="122" t="s">
        <v>1969</v>
      </c>
      <c r="B731" s="122">
        <v>1</v>
      </c>
      <c r="C731" s="122" t="s">
        <v>2150</v>
      </c>
      <c r="D731" s="122" t="s">
        <v>2089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75">
      <c r="A732" s="122" t="s">
        <v>1969</v>
      </c>
      <c r="B732" s="122">
        <v>1</v>
      </c>
      <c r="C732" s="122" t="s">
        <v>2150</v>
      </c>
      <c r="D732" s="122" t="s">
        <v>2090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75">
      <c r="A733" s="122" t="s">
        <v>1969</v>
      </c>
      <c r="B733" s="122">
        <v>1</v>
      </c>
      <c r="C733" s="122" t="s">
        <v>2150</v>
      </c>
      <c r="D733" s="122" t="s">
        <v>2091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75">
      <c r="A734" s="122" t="s">
        <v>1969</v>
      </c>
      <c r="B734" s="122">
        <v>1</v>
      </c>
      <c r="C734" s="122" t="s">
        <v>2150</v>
      </c>
      <c r="D734" s="122" t="s">
        <v>2092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75">
      <c r="A735" s="122" t="s">
        <v>1969</v>
      </c>
      <c r="B735" s="122">
        <v>1</v>
      </c>
      <c r="C735" s="122" t="s">
        <v>2150</v>
      </c>
      <c r="D735" s="122" t="s">
        <v>2093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75">
      <c r="A736" s="122" t="s">
        <v>1969</v>
      </c>
      <c r="B736" s="122">
        <v>1</v>
      </c>
      <c r="C736" s="122" t="s">
        <v>2150</v>
      </c>
      <c r="D736" s="122" t="s">
        <v>2094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75">
      <c r="A737" s="122" t="s">
        <v>1969</v>
      </c>
      <c r="B737" s="122">
        <v>1</v>
      </c>
      <c r="C737" s="122" t="s">
        <v>2150</v>
      </c>
      <c r="D737" s="122" t="s">
        <v>2095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75">
      <c r="A738" s="122" t="s">
        <v>1969</v>
      </c>
      <c r="B738" s="122">
        <v>1</v>
      </c>
      <c r="C738" s="122" t="s">
        <v>2150</v>
      </c>
      <c r="D738" s="122" t="s">
        <v>2096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75">
      <c r="A739" s="122" t="s">
        <v>1969</v>
      </c>
      <c r="B739" s="122">
        <v>1</v>
      </c>
      <c r="C739" s="122" t="s">
        <v>2150</v>
      </c>
      <c r="D739" s="122" t="s">
        <v>2097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75">
      <c r="A740" s="122" t="s">
        <v>1969</v>
      </c>
      <c r="B740" s="122">
        <v>1</v>
      </c>
      <c r="C740" s="122" t="s">
        <v>2150</v>
      </c>
      <c r="D740" s="122" t="s">
        <v>2098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75">
      <c r="A741" s="122" t="s">
        <v>1969</v>
      </c>
      <c r="B741" s="122">
        <v>1</v>
      </c>
      <c r="C741" s="122" t="s">
        <v>2150</v>
      </c>
      <c r="D741" s="122" t="s">
        <v>2099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75">
      <c r="A742" s="122" t="s">
        <v>1969</v>
      </c>
      <c r="B742" s="122">
        <v>1</v>
      </c>
      <c r="C742" s="122" t="s">
        <v>2150</v>
      </c>
      <c r="D742" s="122" t="s">
        <v>2100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75">
      <c r="A743" s="122" t="s">
        <v>1969</v>
      </c>
      <c r="B743" s="122">
        <v>1</v>
      </c>
      <c r="C743" s="122" t="s">
        <v>2150</v>
      </c>
      <c r="D743" s="122" t="s">
        <v>2101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75">
      <c r="A744" s="122" t="s">
        <v>1969</v>
      </c>
      <c r="B744" s="122">
        <v>1</v>
      </c>
      <c r="C744" s="122" t="s">
        <v>2150</v>
      </c>
      <c r="D744" s="122" t="s">
        <v>2102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75">
      <c r="A745" s="122" t="s">
        <v>1969</v>
      </c>
      <c r="B745" s="122">
        <v>1</v>
      </c>
      <c r="C745" s="122" t="s">
        <v>2150</v>
      </c>
      <c r="D745" s="122" t="s">
        <v>2103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75">
      <c r="A746" s="122" t="s">
        <v>1969</v>
      </c>
      <c r="B746" s="122">
        <v>1</v>
      </c>
      <c r="C746" s="122" t="s">
        <v>2150</v>
      </c>
      <c r="D746" s="122" t="s">
        <v>2104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75">
      <c r="A747" s="122" t="s">
        <v>1969</v>
      </c>
      <c r="B747" s="122">
        <v>1</v>
      </c>
      <c r="C747" s="122" t="s">
        <v>2150</v>
      </c>
      <c r="D747" s="122" t="s">
        <v>2105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75">
      <c r="A748" s="122" t="s">
        <v>1969</v>
      </c>
      <c r="B748" s="122">
        <v>1</v>
      </c>
      <c r="C748" s="122" t="s">
        <v>2150</v>
      </c>
      <c r="D748" s="122" t="s">
        <v>2106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75">
      <c r="A749" s="122" t="s">
        <v>1969</v>
      </c>
      <c r="B749" s="122">
        <v>1</v>
      </c>
      <c r="C749" s="122" t="s">
        <v>2150</v>
      </c>
      <c r="D749" s="122" t="s">
        <v>2107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75">
      <c r="A750" s="122" t="s">
        <v>1969</v>
      </c>
      <c r="B750" s="122">
        <v>1</v>
      </c>
      <c r="C750" s="122" t="s">
        <v>2150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75">
      <c r="A751" s="122" t="s">
        <v>1969</v>
      </c>
      <c r="B751" s="122">
        <v>1</v>
      </c>
      <c r="C751" s="122" t="s">
        <v>2150</v>
      </c>
      <c r="D751" s="122" t="s">
        <v>2108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75">
      <c r="A752" s="122" t="s">
        <v>1969</v>
      </c>
      <c r="B752" s="122">
        <v>1</v>
      </c>
      <c r="C752" s="122" t="s">
        <v>2150</v>
      </c>
      <c r="D752" s="122" t="s">
        <v>2109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75">
      <c r="A753" s="122" t="s">
        <v>1969</v>
      </c>
      <c r="B753" s="122">
        <v>1</v>
      </c>
      <c r="C753" s="122" t="s">
        <v>2150</v>
      </c>
      <c r="D753" s="122" t="s">
        <v>2110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75">
      <c r="A754" s="122" t="s">
        <v>1969</v>
      </c>
      <c r="B754" s="122">
        <v>1</v>
      </c>
      <c r="C754" s="122" t="s">
        <v>2150</v>
      </c>
      <c r="D754" s="122" t="s">
        <v>2111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75">
      <c r="A755" s="122" t="s">
        <v>1969</v>
      </c>
      <c r="B755" s="122">
        <v>1</v>
      </c>
      <c r="C755" s="122" t="s">
        <v>2150</v>
      </c>
      <c r="D755" s="122" t="s">
        <v>2112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75">
      <c r="A756" s="122" t="s">
        <v>1969</v>
      </c>
      <c r="B756" s="122">
        <v>1</v>
      </c>
      <c r="C756" s="122" t="s">
        <v>2150</v>
      </c>
      <c r="D756" s="122" t="s">
        <v>2113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75">
      <c r="A757" s="122" t="s">
        <v>1969</v>
      </c>
      <c r="B757" s="122">
        <v>1</v>
      </c>
      <c r="C757" s="122" t="s">
        <v>2150</v>
      </c>
      <c r="D757" s="122" t="s">
        <v>2114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75">
      <c r="A758" s="122" t="s">
        <v>1969</v>
      </c>
      <c r="B758" s="122">
        <v>1</v>
      </c>
      <c r="C758" s="122" t="s">
        <v>2150</v>
      </c>
      <c r="D758" s="122" t="s">
        <v>2115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75">
      <c r="A759" s="122" t="s">
        <v>1969</v>
      </c>
      <c r="B759" s="122">
        <v>1</v>
      </c>
      <c r="C759" s="122" t="s">
        <v>2150</v>
      </c>
      <c r="D759" s="122" t="s">
        <v>2116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75">
      <c r="A760" s="122" t="s">
        <v>1969</v>
      </c>
      <c r="B760" s="122">
        <v>1</v>
      </c>
      <c r="C760" s="122" t="s">
        <v>2150</v>
      </c>
      <c r="D760" s="122" t="s">
        <v>2117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75">
      <c r="A761" s="122" t="s">
        <v>1969</v>
      </c>
      <c r="B761" s="122">
        <v>1</v>
      </c>
      <c r="C761" s="122" t="s">
        <v>2150</v>
      </c>
      <c r="D761" s="122" t="s">
        <v>2118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75">
      <c r="A762" s="122" t="s">
        <v>1969</v>
      </c>
      <c r="B762" s="122">
        <v>1</v>
      </c>
      <c r="C762" s="122" t="s">
        <v>2150</v>
      </c>
      <c r="D762" s="122" t="s">
        <v>2119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75">
      <c r="A763" s="122" t="s">
        <v>1969</v>
      </c>
      <c r="B763" s="122">
        <v>1</v>
      </c>
      <c r="C763" s="122" t="s">
        <v>2150</v>
      </c>
      <c r="D763" s="122" t="s">
        <v>2120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75">
      <c r="A764" s="122" t="s">
        <v>1969</v>
      </c>
      <c r="B764" s="122">
        <v>1</v>
      </c>
      <c r="C764" s="122" t="s">
        <v>2150</v>
      </c>
      <c r="D764" s="122" t="s">
        <v>2121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75">
      <c r="A765" s="122" t="s">
        <v>1969</v>
      </c>
      <c r="B765" s="122">
        <v>1</v>
      </c>
      <c r="C765" s="122" t="s">
        <v>2150</v>
      </c>
      <c r="D765" s="122" t="s">
        <v>2122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75">
      <c r="A766" s="122" t="s">
        <v>1969</v>
      </c>
      <c r="B766" s="122">
        <v>1</v>
      </c>
      <c r="C766" s="122" t="s">
        <v>2150</v>
      </c>
      <c r="D766" s="122" t="s">
        <v>2123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75">
      <c r="A767" s="122" t="s">
        <v>1969</v>
      </c>
      <c r="B767" s="122">
        <v>1</v>
      </c>
      <c r="C767" s="122" t="s">
        <v>2150</v>
      </c>
      <c r="D767" s="122" t="s">
        <v>2124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75">
      <c r="A768" s="122" t="s">
        <v>1969</v>
      </c>
      <c r="B768" s="122">
        <v>1</v>
      </c>
      <c r="C768" s="122" t="s">
        <v>2150</v>
      </c>
      <c r="D768" s="122" t="s">
        <v>2125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75">
      <c r="A769" s="122" t="s">
        <v>1969</v>
      </c>
      <c r="B769" s="122">
        <v>1</v>
      </c>
      <c r="C769" s="122" t="s">
        <v>2150</v>
      </c>
      <c r="D769" s="122" t="s">
        <v>2126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75">
      <c r="A770" s="122" t="s">
        <v>1969</v>
      </c>
      <c r="B770" s="122">
        <v>1</v>
      </c>
      <c r="C770" s="122" t="s">
        <v>2150</v>
      </c>
      <c r="D770" s="122" t="s">
        <v>2127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75">
      <c r="A771" s="122" t="s">
        <v>1969</v>
      </c>
      <c r="B771" s="122">
        <v>1</v>
      </c>
      <c r="C771" s="122" t="s">
        <v>2150</v>
      </c>
      <c r="D771" s="122" t="s">
        <v>2128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75">
      <c r="A772" s="122" t="s">
        <v>1965</v>
      </c>
      <c r="B772" s="122">
        <v>1</v>
      </c>
      <c r="C772" s="122" t="s">
        <v>2151</v>
      </c>
      <c r="D772" s="122" t="s">
        <v>2080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75">
      <c r="A773" s="122" t="s">
        <v>1965</v>
      </c>
      <c r="B773" s="122">
        <v>1</v>
      </c>
      <c r="C773" s="122" t="s">
        <v>2151</v>
      </c>
      <c r="D773" s="122" t="s">
        <v>2081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75">
      <c r="A774" s="122" t="s">
        <v>1965</v>
      </c>
      <c r="B774" s="122">
        <v>1</v>
      </c>
      <c r="C774" s="122" t="s">
        <v>2151</v>
      </c>
      <c r="D774" s="122" t="s">
        <v>2082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75">
      <c r="A775" s="122" t="s">
        <v>1965</v>
      </c>
      <c r="B775" s="122">
        <v>1</v>
      </c>
      <c r="C775" s="122" t="s">
        <v>2151</v>
      </c>
      <c r="D775" s="122" t="s">
        <v>2135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75">
      <c r="A776" s="122" t="s">
        <v>1965</v>
      </c>
      <c r="B776" s="122">
        <v>1</v>
      </c>
      <c r="C776" s="122" t="s">
        <v>2151</v>
      </c>
      <c r="D776" s="122" t="s">
        <v>2083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75">
      <c r="A777" s="122" t="s">
        <v>1965</v>
      </c>
      <c r="B777" s="122">
        <v>1</v>
      </c>
      <c r="C777" s="122" t="s">
        <v>2151</v>
      </c>
      <c r="D777" s="122" t="s">
        <v>2084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75">
      <c r="A778" s="122" t="s">
        <v>1965</v>
      </c>
      <c r="B778" s="122">
        <v>1</v>
      </c>
      <c r="C778" s="122" t="s">
        <v>2151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75">
      <c r="A779" s="122" t="s">
        <v>1965</v>
      </c>
      <c r="B779" s="122">
        <v>1</v>
      </c>
      <c r="C779" s="122" t="s">
        <v>2151</v>
      </c>
      <c r="D779" s="122" t="s">
        <v>2085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75">
      <c r="A780" s="122" t="s">
        <v>1965</v>
      </c>
      <c r="B780" s="122">
        <v>1</v>
      </c>
      <c r="C780" s="122" t="s">
        <v>2151</v>
      </c>
      <c r="D780" s="122" t="s">
        <v>2086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75">
      <c r="A781" s="122" t="s">
        <v>1965</v>
      </c>
      <c r="B781" s="122">
        <v>1</v>
      </c>
      <c r="C781" s="122" t="s">
        <v>2151</v>
      </c>
      <c r="D781" s="122" t="s">
        <v>2087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75">
      <c r="A782" s="122" t="s">
        <v>1965</v>
      </c>
      <c r="B782" s="122">
        <v>1</v>
      </c>
      <c r="C782" s="122" t="s">
        <v>2151</v>
      </c>
      <c r="D782" s="122" t="s">
        <v>2088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75">
      <c r="A783" s="122" t="s">
        <v>1965</v>
      </c>
      <c r="B783" s="122">
        <v>1</v>
      </c>
      <c r="C783" s="122" t="s">
        <v>2151</v>
      </c>
      <c r="D783" s="122" t="s">
        <v>2089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75">
      <c r="A784" s="122" t="s">
        <v>1965</v>
      </c>
      <c r="B784" s="122">
        <v>1</v>
      </c>
      <c r="C784" s="122" t="s">
        <v>2151</v>
      </c>
      <c r="D784" s="122" t="s">
        <v>2136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75">
      <c r="A785" s="122" t="s">
        <v>1965</v>
      </c>
      <c r="B785" s="122">
        <v>1</v>
      </c>
      <c r="C785" s="122" t="s">
        <v>2151</v>
      </c>
      <c r="D785" s="122" t="s">
        <v>2090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75">
      <c r="A786" s="122" t="s">
        <v>1965</v>
      </c>
      <c r="B786" s="122">
        <v>1</v>
      </c>
      <c r="C786" s="122" t="s">
        <v>2151</v>
      </c>
      <c r="D786" s="122" t="s">
        <v>2091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75">
      <c r="A787" s="122" t="s">
        <v>1965</v>
      </c>
      <c r="B787" s="122">
        <v>1</v>
      </c>
      <c r="C787" s="122" t="s">
        <v>2151</v>
      </c>
      <c r="D787" s="122" t="s">
        <v>2092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75">
      <c r="A788" s="122" t="s">
        <v>1965</v>
      </c>
      <c r="B788" s="122">
        <v>1</v>
      </c>
      <c r="C788" s="122" t="s">
        <v>2151</v>
      </c>
      <c r="D788" s="122" t="s">
        <v>2093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75">
      <c r="A789" s="122" t="s">
        <v>1965</v>
      </c>
      <c r="B789" s="122">
        <v>1</v>
      </c>
      <c r="C789" s="122" t="s">
        <v>2151</v>
      </c>
      <c r="D789" s="122" t="s">
        <v>2094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75">
      <c r="A790" s="122" t="s">
        <v>1965</v>
      </c>
      <c r="B790" s="122">
        <v>1</v>
      </c>
      <c r="C790" s="122" t="s">
        <v>2151</v>
      </c>
      <c r="D790" s="122" t="s">
        <v>2095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75">
      <c r="A791" s="122" t="s">
        <v>1965</v>
      </c>
      <c r="B791" s="122">
        <v>1</v>
      </c>
      <c r="C791" s="122" t="s">
        <v>2151</v>
      </c>
      <c r="D791" s="122" t="s">
        <v>2096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75">
      <c r="A792" s="122" t="s">
        <v>1965</v>
      </c>
      <c r="B792" s="122">
        <v>1</v>
      </c>
      <c r="C792" s="122" t="s">
        <v>2151</v>
      </c>
      <c r="D792" s="122" t="s">
        <v>2097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75">
      <c r="A793" s="122" t="s">
        <v>1965</v>
      </c>
      <c r="B793" s="122">
        <v>1</v>
      </c>
      <c r="C793" s="122" t="s">
        <v>2151</v>
      </c>
      <c r="D793" s="122" t="s">
        <v>2098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75">
      <c r="A794" s="122" t="s">
        <v>1965</v>
      </c>
      <c r="B794" s="122">
        <v>1</v>
      </c>
      <c r="C794" s="122" t="s">
        <v>2151</v>
      </c>
      <c r="D794" s="122" t="s">
        <v>2099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75">
      <c r="A795" s="122" t="s">
        <v>1965</v>
      </c>
      <c r="B795" s="122">
        <v>1</v>
      </c>
      <c r="C795" s="122" t="s">
        <v>2151</v>
      </c>
      <c r="D795" s="122" t="s">
        <v>2100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75">
      <c r="A796" s="122" t="s">
        <v>1965</v>
      </c>
      <c r="B796" s="122">
        <v>1</v>
      </c>
      <c r="C796" s="122" t="s">
        <v>2151</v>
      </c>
      <c r="D796" s="122" t="s">
        <v>2101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75">
      <c r="A797" s="122" t="s">
        <v>1965</v>
      </c>
      <c r="B797" s="122">
        <v>1</v>
      </c>
      <c r="C797" s="122" t="s">
        <v>2151</v>
      </c>
      <c r="D797" s="122" t="s">
        <v>2102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75">
      <c r="A798" s="122" t="s">
        <v>1965</v>
      </c>
      <c r="B798" s="122">
        <v>1</v>
      </c>
      <c r="C798" s="122" t="s">
        <v>2151</v>
      </c>
      <c r="D798" s="122" t="s">
        <v>2103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75">
      <c r="A799" s="122" t="s">
        <v>1965</v>
      </c>
      <c r="B799" s="122">
        <v>1</v>
      </c>
      <c r="C799" s="122" t="s">
        <v>2151</v>
      </c>
      <c r="D799" s="122" t="s">
        <v>2137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75">
      <c r="A800" s="122" t="s">
        <v>1965</v>
      </c>
      <c r="B800" s="122">
        <v>1</v>
      </c>
      <c r="C800" s="122" t="s">
        <v>2151</v>
      </c>
      <c r="D800" s="122" t="s">
        <v>2104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75">
      <c r="A801" s="122" t="s">
        <v>1965</v>
      </c>
      <c r="B801" s="122">
        <v>1</v>
      </c>
      <c r="C801" s="122" t="s">
        <v>2151</v>
      </c>
      <c r="D801" s="122" t="s">
        <v>2105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75">
      <c r="A802" s="122" t="s">
        <v>1965</v>
      </c>
      <c r="B802" s="122">
        <v>1</v>
      </c>
      <c r="C802" s="122" t="s">
        <v>2151</v>
      </c>
      <c r="D802" s="122" t="s">
        <v>2106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75">
      <c r="A803" s="122" t="s">
        <v>1965</v>
      </c>
      <c r="B803" s="122">
        <v>1</v>
      </c>
      <c r="C803" s="122" t="s">
        <v>2151</v>
      </c>
      <c r="D803" s="122" t="s">
        <v>2107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75">
      <c r="A804" s="122" t="s">
        <v>1965</v>
      </c>
      <c r="B804" s="122">
        <v>1</v>
      </c>
      <c r="C804" s="122" t="s">
        <v>2151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75">
      <c r="A805" s="122" t="s">
        <v>1965</v>
      </c>
      <c r="B805" s="122">
        <v>1</v>
      </c>
      <c r="C805" s="122" t="s">
        <v>2151</v>
      </c>
      <c r="D805" s="122" t="s">
        <v>2108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75">
      <c r="A806" s="122" t="s">
        <v>1965</v>
      </c>
      <c r="B806" s="122">
        <v>1</v>
      </c>
      <c r="C806" s="122" t="s">
        <v>2151</v>
      </c>
      <c r="D806" s="122" t="s">
        <v>2109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75">
      <c r="A807" s="122" t="s">
        <v>1965</v>
      </c>
      <c r="B807" s="122">
        <v>1</v>
      </c>
      <c r="C807" s="122" t="s">
        <v>2151</v>
      </c>
      <c r="D807" s="122" t="s">
        <v>2110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75">
      <c r="A808" s="122" t="s">
        <v>1965</v>
      </c>
      <c r="B808" s="122">
        <v>1</v>
      </c>
      <c r="C808" s="122" t="s">
        <v>2151</v>
      </c>
      <c r="D808" s="122" t="s">
        <v>2111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75">
      <c r="A809" s="122" t="s">
        <v>1965</v>
      </c>
      <c r="B809" s="122">
        <v>1</v>
      </c>
      <c r="C809" s="122" t="s">
        <v>2151</v>
      </c>
      <c r="D809" s="122" t="s">
        <v>2112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75">
      <c r="A810" s="122" t="s">
        <v>1965</v>
      </c>
      <c r="B810" s="122">
        <v>1</v>
      </c>
      <c r="C810" s="122" t="s">
        <v>2151</v>
      </c>
      <c r="D810" s="122" t="s">
        <v>2113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75">
      <c r="A811" s="122" t="s">
        <v>1965</v>
      </c>
      <c r="B811" s="122">
        <v>1</v>
      </c>
      <c r="C811" s="122" t="s">
        <v>2151</v>
      </c>
      <c r="D811" s="122" t="s">
        <v>2114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75">
      <c r="A812" s="122" t="s">
        <v>1965</v>
      </c>
      <c r="B812" s="122">
        <v>1</v>
      </c>
      <c r="C812" s="122" t="s">
        <v>2151</v>
      </c>
      <c r="D812" s="122" t="s">
        <v>2115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75">
      <c r="A813" s="122" t="s">
        <v>1965</v>
      </c>
      <c r="B813" s="122">
        <v>1</v>
      </c>
      <c r="C813" s="122" t="s">
        <v>2151</v>
      </c>
      <c r="D813" s="122" t="s">
        <v>2116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75">
      <c r="A814" s="122" t="s">
        <v>1965</v>
      </c>
      <c r="B814" s="122">
        <v>1</v>
      </c>
      <c r="C814" s="122" t="s">
        <v>2151</v>
      </c>
      <c r="D814" s="122" t="s">
        <v>2138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75">
      <c r="A815" s="122" t="s">
        <v>1965</v>
      </c>
      <c r="B815" s="122">
        <v>1</v>
      </c>
      <c r="C815" s="122" t="s">
        <v>2151</v>
      </c>
      <c r="D815" s="122" t="s">
        <v>2117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75">
      <c r="A816" s="122" t="s">
        <v>1965</v>
      </c>
      <c r="B816" s="122">
        <v>1</v>
      </c>
      <c r="C816" s="122" t="s">
        <v>2151</v>
      </c>
      <c r="D816" s="122" t="s">
        <v>2118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75">
      <c r="A817" s="122" t="s">
        <v>1965</v>
      </c>
      <c r="B817" s="122">
        <v>1</v>
      </c>
      <c r="C817" s="122" t="s">
        <v>2151</v>
      </c>
      <c r="D817" s="122" t="s">
        <v>2119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75">
      <c r="A818" s="122" t="s">
        <v>1965</v>
      </c>
      <c r="B818" s="122">
        <v>1</v>
      </c>
      <c r="C818" s="122" t="s">
        <v>2151</v>
      </c>
      <c r="D818" s="122" t="s">
        <v>2120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75">
      <c r="A819" s="122" t="s">
        <v>1965</v>
      </c>
      <c r="B819" s="122">
        <v>1</v>
      </c>
      <c r="C819" s="122" t="s">
        <v>2151</v>
      </c>
      <c r="D819" s="122" t="s">
        <v>2121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75">
      <c r="A820" s="122" t="s">
        <v>1965</v>
      </c>
      <c r="B820" s="122">
        <v>1</v>
      </c>
      <c r="C820" s="122" t="s">
        <v>2151</v>
      </c>
      <c r="D820" s="122" t="s">
        <v>2139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75">
      <c r="A821" s="122" t="s">
        <v>1965</v>
      </c>
      <c r="B821" s="122">
        <v>1</v>
      </c>
      <c r="C821" s="122" t="s">
        <v>2151</v>
      </c>
      <c r="D821" s="122" t="s">
        <v>2122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75">
      <c r="A822" s="122" t="s">
        <v>1965</v>
      </c>
      <c r="B822" s="122">
        <v>1</v>
      </c>
      <c r="C822" s="122" t="s">
        <v>2151</v>
      </c>
      <c r="D822" s="122" t="s">
        <v>2123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75">
      <c r="A823" s="122" t="s">
        <v>1965</v>
      </c>
      <c r="B823" s="122">
        <v>1</v>
      </c>
      <c r="C823" s="122" t="s">
        <v>2151</v>
      </c>
      <c r="D823" s="122" t="s">
        <v>2140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75">
      <c r="A824" s="122" t="s">
        <v>1965</v>
      </c>
      <c r="B824" s="122">
        <v>1</v>
      </c>
      <c r="C824" s="122" t="s">
        <v>2151</v>
      </c>
      <c r="D824" s="122" t="s">
        <v>2124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75">
      <c r="A825" s="122" t="s">
        <v>1965</v>
      </c>
      <c r="B825" s="122">
        <v>1</v>
      </c>
      <c r="C825" s="122" t="s">
        <v>2151</v>
      </c>
      <c r="D825" s="122" t="s">
        <v>2125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75">
      <c r="A826" s="122" t="s">
        <v>1965</v>
      </c>
      <c r="B826" s="122">
        <v>1</v>
      </c>
      <c r="C826" s="122" t="s">
        <v>2151</v>
      </c>
      <c r="D826" s="122" t="s">
        <v>2126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75">
      <c r="A827" s="122" t="s">
        <v>1965</v>
      </c>
      <c r="B827" s="122">
        <v>1</v>
      </c>
      <c r="C827" s="122" t="s">
        <v>2151</v>
      </c>
      <c r="D827" s="122" t="s">
        <v>2127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75">
      <c r="A828" s="122" t="s">
        <v>1965</v>
      </c>
      <c r="B828" s="122">
        <v>1</v>
      </c>
      <c r="C828" s="122" t="s">
        <v>2151</v>
      </c>
      <c r="D828" s="122" t="s">
        <v>2128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75">
      <c r="A829" s="122" t="s">
        <v>1986</v>
      </c>
      <c r="B829" s="122">
        <v>1</v>
      </c>
      <c r="C829" s="122" t="s">
        <v>2152</v>
      </c>
      <c r="D829" s="122" t="s">
        <v>2080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75">
      <c r="A830" s="122" t="s">
        <v>1986</v>
      </c>
      <c r="B830" s="122">
        <v>1</v>
      </c>
      <c r="C830" s="122" t="s">
        <v>2152</v>
      </c>
      <c r="D830" s="122" t="s">
        <v>2081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75">
      <c r="A831" s="122" t="s">
        <v>1986</v>
      </c>
      <c r="B831" s="122">
        <v>1</v>
      </c>
      <c r="C831" s="122" t="s">
        <v>2152</v>
      </c>
      <c r="D831" s="122" t="s">
        <v>2082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75">
      <c r="A832" s="122" t="s">
        <v>1986</v>
      </c>
      <c r="B832" s="122">
        <v>1</v>
      </c>
      <c r="C832" s="122" t="s">
        <v>2152</v>
      </c>
      <c r="D832" s="122" t="s">
        <v>2135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75">
      <c r="A833" s="122" t="s">
        <v>1986</v>
      </c>
      <c r="B833" s="122">
        <v>1</v>
      </c>
      <c r="C833" s="122" t="s">
        <v>2152</v>
      </c>
      <c r="D833" s="122" t="s">
        <v>2083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75">
      <c r="A834" s="122" t="s">
        <v>1986</v>
      </c>
      <c r="B834" s="122">
        <v>1</v>
      </c>
      <c r="C834" s="122" t="s">
        <v>2152</v>
      </c>
      <c r="D834" s="122" t="s">
        <v>2084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75">
      <c r="A835" s="122" t="s">
        <v>1986</v>
      </c>
      <c r="B835" s="122">
        <v>1</v>
      </c>
      <c r="C835" s="122" t="s">
        <v>2152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75">
      <c r="A836" s="122" t="s">
        <v>1986</v>
      </c>
      <c r="B836" s="122">
        <v>1</v>
      </c>
      <c r="C836" s="122" t="s">
        <v>2152</v>
      </c>
      <c r="D836" s="122" t="s">
        <v>2085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75">
      <c r="A837" s="122" t="s">
        <v>1986</v>
      </c>
      <c r="B837" s="122">
        <v>1</v>
      </c>
      <c r="C837" s="122" t="s">
        <v>2152</v>
      </c>
      <c r="D837" s="122" t="s">
        <v>2086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75">
      <c r="A838" s="122" t="s">
        <v>1986</v>
      </c>
      <c r="B838" s="122">
        <v>1</v>
      </c>
      <c r="C838" s="122" t="s">
        <v>2152</v>
      </c>
      <c r="D838" s="122" t="s">
        <v>2087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75">
      <c r="A839" s="122" t="s">
        <v>1986</v>
      </c>
      <c r="B839" s="122">
        <v>1</v>
      </c>
      <c r="C839" s="122" t="s">
        <v>2152</v>
      </c>
      <c r="D839" s="122" t="s">
        <v>2088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75">
      <c r="A840" s="122" t="s">
        <v>1986</v>
      </c>
      <c r="B840" s="122">
        <v>1</v>
      </c>
      <c r="C840" s="122" t="s">
        <v>2152</v>
      </c>
      <c r="D840" s="122" t="s">
        <v>2089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75">
      <c r="A841" s="122" t="s">
        <v>1986</v>
      </c>
      <c r="B841" s="122">
        <v>1</v>
      </c>
      <c r="C841" s="122" t="s">
        <v>2152</v>
      </c>
      <c r="D841" s="122" t="s">
        <v>2136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75">
      <c r="A842" s="122" t="s">
        <v>1986</v>
      </c>
      <c r="B842" s="122">
        <v>1</v>
      </c>
      <c r="C842" s="122" t="s">
        <v>2152</v>
      </c>
      <c r="D842" s="122" t="s">
        <v>2090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75">
      <c r="A843" s="122" t="s">
        <v>1986</v>
      </c>
      <c r="B843" s="122">
        <v>1</v>
      </c>
      <c r="C843" s="122" t="s">
        <v>2152</v>
      </c>
      <c r="D843" s="122" t="s">
        <v>2091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75">
      <c r="A844" s="122" t="s">
        <v>1986</v>
      </c>
      <c r="B844" s="122">
        <v>1</v>
      </c>
      <c r="C844" s="122" t="s">
        <v>2152</v>
      </c>
      <c r="D844" s="122" t="s">
        <v>2092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75">
      <c r="A845" s="122" t="s">
        <v>1986</v>
      </c>
      <c r="B845" s="122">
        <v>1</v>
      </c>
      <c r="C845" s="122" t="s">
        <v>2152</v>
      </c>
      <c r="D845" s="122" t="s">
        <v>2093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75">
      <c r="A846" s="122" t="s">
        <v>1986</v>
      </c>
      <c r="B846" s="122">
        <v>1</v>
      </c>
      <c r="C846" s="122" t="s">
        <v>2152</v>
      </c>
      <c r="D846" s="122" t="s">
        <v>2094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75">
      <c r="A847" s="122" t="s">
        <v>1986</v>
      </c>
      <c r="B847" s="122">
        <v>1</v>
      </c>
      <c r="C847" s="122" t="s">
        <v>2152</v>
      </c>
      <c r="D847" s="122" t="s">
        <v>2095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75">
      <c r="A848" s="122" t="s">
        <v>1986</v>
      </c>
      <c r="B848" s="122">
        <v>1</v>
      </c>
      <c r="C848" s="122" t="s">
        <v>2152</v>
      </c>
      <c r="D848" s="122" t="s">
        <v>2096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75">
      <c r="A849" s="122" t="s">
        <v>1986</v>
      </c>
      <c r="B849" s="122">
        <v>1</v>
      </c>
      <c r="C849" s="122" t="s">
        <v>2152</v>
      </c>
      <c r="D849" s="122" t="s">
        <v>2097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75">
      <c r="A850" s="122" t="s">
        <v>1986</v>
      </c>
      <c r="B850" s="122">
        <v>1</v>
      </c>
      <c r="C850" s="122" t="s">
        <v>2152</v>
      </c>
      <c r="D850" s="122" t="s">
        <v>2098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75">
      <c r="A851" s="122" t="s">
        <v>1986</v>
      </c>
      <c r="B851" s="122">
        <v>1</v>
      </c>
      <c r="C851" s="122" t="s">
        <v>2152</v>
      </c>
      <c r="D851" s="122" t="s">
        <v>2099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75">
      <c r="A852" s="122" t="s">
        <v>1986</v>
      </c>
      <c r="B852" s="122">
        <v>1</v>
      </c>
      <c r="C852" s="122" t="s">
        <v>2152</v>
      </c>
      <c r="D852" s="122" t="s">
        <v>2100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75">
      <c r="A853" s="122" t="s">
        <v>1986</v>
      </c>
      <c r="B853" s="122">
        <v>1</v>
      </c>
      <c r="C853" s="122" t="s">
        <v>2152</v>
      </c>
      <c r="D853" s="122" t="s">
        <v>2101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75">
      <c r="A854" s="122" t="s">
        <v>1986</v>
      </c>
      <c r="B854" s="122">
        <v>1</v>
      </c>
      <c r="C854" s="122" t="s">
        <v>2152</v>
      </c>
      <c r="D854" s="122" t="s">
        <v>2102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75">
      <c r="A855" s="122" t="s">
        <v>1986</v>
      </c>
      <c r="B855" s="122">
        <v>1</v>
      </c>
      <c r="C855" s="122" t="s">
        <v>2152</v>
      </c>
      <c r="D855" s="122" t="s">
        <v>2103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75">
      <c r="A856" s="122" t="s">
        <v>1986</v>
      </c>
      <c r="B856" s="122">
        <v>1</v>
      </c>
      <c r="C856" s="122" t="s">
        <v>2152</v>
      </c>
      <c r="D856" s="122" t="s">
        <v>2137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75">
      <c r="A857" s="122" t="s">
        <v>1986</v>
      </c>
      <c r="B857" s="122">
        <v>1</v>
      </c>
      <c r="C857" s="122" t="s">
        <v>2152</v>
      </c>
      <c r="D857" s="122" t="s">
        <v>2104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75">
      <c r="A858" s="122" t="s">
        <v>1986</v>
      </c>
      <c r="B858" s="122">
        <v>1</v>
      </c>
      <c r="C858" s="122" t="s">
        <v>2152</v>
      </c>
      <c r="D858" s="122" t="s">
        <v>2105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75">
      <c r="A859" s="122" t="s">
        <v>1986</v>
      </c>
      <c r="B859" s="122">
        <v>1</v>
      </c>
      <c r="C859" s="122" t="s">
        <v>2152</v>
      </c>
      <c r="D859" s="122" t="s">
        <v>2106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75">
      <c r="A860" s="122" t="s">
        <v>1986</v>
      </c>
      <c r="B860" s="122">
        <v>1</v>
      </c>
      <c r="C860" s="122" t="s">
        <v>2152</v>
      </c>
      <c r="D860" s="122" t="s">
        <v>2107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75">
      <c r="A861" s="122" t="s">
        <v>1986</v>
      </c>
      <c r="B861" s="122">
        <v>1</v>
      </c>
      <c r="C861" s="122" t="s">
        <v>2152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75">
      <c r="A862" s="122" t="s">
        <v>1986</v>
      </c>
      <c r="B862" s="122">
        <v>1</v>
      </c>
      <c r="C862" s="122" t="s">
        <v>2152</v>
      </c>
      <c r="D862" s="122" t="s">
        <v>2108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75">
      <c r="A863" s="122" t="s">
        <v>1986</v>
      </c>
      <c r="B863" s="122">
        <v>1</v>
      </c>
      <c r="C863" s="122" t="s">
        <v>2152</v>
      </c>
      <c r="D863" s="122" t="s">
        <v>2109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75">
      <c r="A864" s="122" t="s">
        <v>1986</v>
      </c>
      <c r="B864" s="122">
        <v>1</v>
      </c>
      <c r="C864" s="122" t="s">
        <v>2152</v>
      </c>
      <c r="D864" s="122" t="s">
        <v>2110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75">
      <c r="A865" s="122" t="s">
        <v>1986</v>
      </c>
      <c r="B865" s="122">
        <v>1</v>
      </c>
      <c r="C865" s="122" t="s">
        <v>2152</v>
      </c>
      <c r="D865" s="122" t="s">
        <v>2111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75">
      <c r="A866" s="122" t="s">
        <v>1986</v>
      </c>
      <c r="B866" s="122">
        <v>1</v>
      </c>
      <c r="C866" s="122" t="s">
        <v>2152</v>
      </c>
      <c r="D866" s="122" t="s">
        <v>2112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75">
      <c r="A867" s="122" t="s">
        <v>1986</v>
      </c>
      <c r="B867" s="122">
        <v>1</v>
      </c>
      <c r="C867" s="122" t="s">
        <v>2152</v>
      </c>
      <c r="D867" s="122" t="s">
        <v>2113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75">
      <c r="A868" s="122" t="s">
        <v>1986</v>
      </c>
      <c r="B868" s="122">
        <v>1</v>
      </c>
      <c r="C868" s="122" t="s">
        <v>2152</v>
      </c>
      <c r="D868" s="122" t="s">
        <v>2114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75">
      <c r="A869" s="122" t="s">
        <v>1986</v>
      </c>
      <c r="B869" s="122">
        <v>1</v>
      </c>
      <c r="C869" s="122" t="s">
        <v>2152</v>
      </c>
      <c r="D869" s="122" t="s">
        <v>2115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75">
      <c r="A870" s="122" t="s">
        <v>1986</v>
      </c>
      <c r="B870" s="122">
        <v>1</v>
      </c>
      <c r="C870" s="122" t="s">
        <v>2152</v>
      </c>
      <c r="D870" s="122" t="s">
        <v>2116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75">
      <c r="A871" s="122" t="s">
        <v>1986</v>
      </c>
      <c r="B871" s="122">
        <v>1</v>
      </c>
      <c r="C871" s="122" t="s">
        <v>2152</v>
      </c>
      <c r="D871" s="122" t="s">
        <v>2138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75">
      <c r="A872" s="122" t="s">
        <v>1986</v>
      </c>
      <c r="B872" s="122">
        <v>1</v>
      </c>
      <c r="C872" s="122" t="s">
        <v>2152</v>
      </c>
      <c r="D872" s="122" t="s">
        <v>2117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75">
      <c r="A873" s="122" t="s">
        <v>1986</v>
      </c>
      <c r="B873" s="122">
        <v>1</v>
      </c>
      <c r="C873" s="122" t="s">
        <v>2152</v>
      </c>
      <c r="D873" s="122" t="s">
        <v>2118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75">
      <c r="A874" s="122" t="s">
        <v>1986</v>
      </c>
      <c r="B874" s="122">
        <v>1</v>
      </c>
      <c r="C874" s="122" t="s">
        <v>2152</v>
      </c>
      <c r="D874" s="122" t="s">
        <v>2119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75">
      <c r="A875" s="122" t="s">
        <v>1986</v>
      </c>
      <c r="B875" s="122">
        <v>1</v>
      </c>
      <c r="C875" s="122" t="s">
        <v>2152</v>
      </c>
      <c r="D875" s="122" t="s">
        <v>2120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75">
      <c r="A876" s="122" t="s">
        <v>1986</v>
      </c>
      <c r="B876" s="122">
        <v>1</v>
      </c>
      <c r="C876" s="122" t="s">
        <v>2152</v>
      </c>
      <c r="D876" s="122" t="s">
        <v>2121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75">
      <c r="A877" s="122" t="s">
        <v>1986</v>
      </c>
      <c r="B877" s="122">
        <v>1</v>
      </c>
      <c r="C877" s="122" t="s">
        <v>2152</v>
      </c>
      <c r="D877" s="122" t="s">
        <v>2139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75">
      <c r="A878" s="122" t="s">
        <v>1986</v>
      </c>
      <c r="B878" s="122">
        <v>1</v>
      </c>
      <c r="C878" s="122" t="s">
        <v>2152</v>
      </c>
      <c r="D878" s="122" t="s">
        <v>2122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75">
      <c r="A879" s="122" t="s">
        <v>1986</v>
      </c>
      <c r="B879" s="122">
        <v>1</v>
      </c>
      <c r="C879" s="122" t="s">
        <v>2152</v>
      </c>
      <c r="D879" s="122" t="s">
        <v>2123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75">
      <c r="A880" s="122" t="s">
        <v>1986</v>
      </c>
      <c r="B880" s="122">
        <v>1</v>
      </c>
      <c r="C880" s="122" t="s">
        <v>2152</v>
      </c>
      <c r="D880" s="122" t="s">
        <v>2140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75">
      <c r="A881" s="122" t="s">
        <v>1986</v>
      </c>
      <c r="B881" s="122">
        <v>1</v>
      </c>
      <c r="C881" s="122" t="s">
        <v>2152</v>
      </c>
      <c r="D881" s="122" t="s">
        <v>2124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75">
      <c r="A882" s="122" t="s">
        <v>1986</v>
      </c>
      <c r="B882" s="122">
        <v>1</v>
      </c>
      <c r="C882" s="122" t="s">
        <v>2152</v>
      </c>
      <c r="D882" s="122" t="s">
        <v>2125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75">
      <c r="A883" s="122" t="s">
        <v>1986</v>
      </c>
      <c r="B883" s="122">
        <v>1</v>
      </c>
      <c r="C883" s="122" t="s">
        <v>2152</v>
      </c>
      <c r="D883" s="122" t="s">
        <v>2126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75">
      <c r="A884" s="122" t="s">
        <v>1986</v>
      </c>
      <c r="B884" s="122">
        <v>1</v>
      </c>
      <c r="C884" s="122" t="s">
        <v>2152</v>
      </c>
      <c r="D884" s="122" t="s">
        <v>2127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75">
      <c r="A885" s="122" t="s">
        <v>1986</v>
      </c>
      <c r="B885" s="122">
        <v>1</v>
      </c>
      <c r="C885" s="122" t="s">
        <v>2152</v>
      </c>
      <c r="D885" s="122" t="s">
        <v>2128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75">
      <c r="A886" s="122" t="s">
        <v>1968</v>
      </c>
      <c r="B886" s="122">
        <v>1</v>
      </c>
      <c r="C886" s="122" t="s">
        <v>2153</v>
      </c>
      <c r="D886" s="122" t="s">
        <v>2080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75">
      <c r="A887" s="122" t="s">
        <v>1968</v>
      </c>
      <c r="B887" s="122">
        <v>1</v>
      </c>
      <c r="C887" s="122" t="s">
        <v>2153</v>
      </c>
      <c r="D887" s="122" t="s">
        <v>2081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75">
      <c r="A888" s="122" t="s">
        <v>1968</v>
      </c>
      <c r="B888" s="122">
        <v>1</v>
      </c>
      <c r="C888" s="122" t="s">
        <v>2153</v>
      </c>
      <c r="D888" s="122" t="s">
        <v>2082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75">
      <c r="A889" s="122" t="s">
        <v>1968</v>
      </c>
      <c r="B889" s="122">
        <v>1</v>
      </c>
      <c r="C889" s="122" t="s">
        <v>2153</v>
      </c>
      <c r="D889" s="122" t="s">
        <v>2135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75">
      <c r="A890" s="122" t="s">
        <v>1968</v>
      </c>
      <c r="B890" s="122">
        <v>1</v>
      </c>
      <c r="C890" s="122" t="s">
        <v>2153</v>
      </c>
      <c r="D890" s="122" t="s">
        <v>2083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75">
      <c r="A891" s="122" t="s">
        <v>1968</v>
      </c>
      <c r="B891" s="122">
        <v>1</v>
      </c>
      <c r="C891" s="122" t="s">
        <v>2153</v>
      </c>
      <c r="D891" s="122" t="s">
        <v>2084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75">
      <c r="A892" s="122" t="s">
        <v>1968</v>
      </c>
      <c r="B892" s="122">
        <v>1</v>
      </c>
      <c r="C892" s="122" t="s">
        <v>2153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75">
      <c r="A893" s="122" t="s">
        <v>1968</v>
      </c>
      <c r="B893" s="122">
        <v>1</v>
      </c>
      <c r="C893" s="122" t="s">
        <v>2153</v>
      </c>
      <c r="D893" s="122" t="s">
        <v>2085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75">
      <c r="A894" s="122" t="s">
        <v>1968</v>
      </c>
      <c r="B894" s="122">
        <v>1</v>
      </c>
      <c r="C894" s="122" t="s">
        <v>2153</v>
      </c>
      <c r="D894" s="122" t="s">
        <v>2086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75">
      <c r="A895" s="122" t="s">
        <v>1968</v>
      </c>
      <c r="B895" s="122">
        <v>1</v>
      </c>
      <c r="C895" s="122" t="s">
        <v>2153</v>
      </c>
      <c r="D895" s="122" t="s">
        <v>2087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75">
      <c r="A896" s="122" t="s">
        <v>1968</v>
      </c>
      <c r="B896" s="122">
        <v>1</v>
      </c>
      <c r="C896" s="122" t="s">
        <v>2153</v>
      </c>
      <c r="D896" s="122" t="s">
        <v>2088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75">
      <c r="A897" s="122" t="s">
        <v>1968</v>
      </c>
      <c r="B897" s="122">
        <v>1</v>
      </c>
      <c r="C897" s="122" t="s">
        <v>2153</v>
      </c>
      <c r="D897" s="122" t="s">
        <v>2089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75">
      <c r="A898" s="122" t="s">
        <v>1968</v>
      </c>
      <c r="B898" s="122">
        <v>1</v>
      </c>
      <c r="C898" s="122" t="s">
        <v>2153</v>
      </c>
      <c r="D898" s="122" t="s">
        <v>2136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75">
      <c r="A899" s="122" t="s">
        <v>1968</v>
      </c>
      <c r="B899" s="122">
        <v>1</v>
      </c>
      <c r="C899" s="122" t="s">
        <v>2153</v>
      </c>
      <c r="D899" s="122" t="s">
        <v>2090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75">
      <c r="A900" s="122" t="s">
        <v>1968</v>
      </c>
      <c r="B900" s="122">
        <v>1</v>
      </c>
      <c r="C900" s="122" t="s">
        <v>2153</v>
      </c>
      <c r="D900" s="122" t="s">
        <v>2091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75">
      <c r="A901" s="122" t="s">
        <v>1968</v>
      </c>
      <c r="B901" s="122">
        <v>1</v>
      </c>
      <c r="C901" s="122" t="s">
        <v>2153</v>
      </c>
      <c r="D901" s="122" t="s">
        <v>2092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75">
      <c r="A902" s="122" t="s">
        <v>1968</v>
      </c>
      <c r="B902" s="122">
        <v>1</v>
      </c>
      <c r="C902" s="122" t="s">
        <v>2153</v>
      </c>
      <c r="D902" s="122" t="s">
        <v>2093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75">
      <c r="A903" s="122" t="s">
        <v>1968</v>
      </c>
      <c r="B903" s="122">
        <v>1</v>
      </c>
      <c r="C903" s="122" t="s">
        <v>2153</v>
      </c>
      <c r="D903" s="122" t="s">
        <v>2094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75">
      <c r="A904" s="122" t="s">
        <v>1968</v>
      </c>
      <c r="B904" s="122">
        <v>1</v>
      </c>
      <c r="C904" s="122" t="s">
        <v>2153</v>
      </c>
      <c r="D904" s="122" t="s">
        <v>2095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75">
      <c r="A905" s="122" t="s">
        <v>1968</v>
      </c>
      <c r="B905" s="122">
        <v>1</v>
      </c>
      <c r="C905" s="122" t="s">
        <v>2153</v>
      </c>
      <c r="D905" s="122" t="s">
        <v>2096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75">
      <c r="A906" s="122" t="s">
        <v>1968</v>
      </c>
      <c r="B906" s="122">
        <v>1</v>
      </c>
      <c r="C906" s="122" t="s">
        <v>2153</v>
      </c>
      <c r="D906" s="122" t="s">
        <v>2097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75">
      <c r="A907" s="122" t="s">
        <v>1968</v>
      </c>
      <c r="B907" s="122">
        <v>1</v>
      </c>
      <c r="C907" s="122" t="s">
        <v>2153</v>
      </c>
      <c r="D907" s="122" t="s">
        <v>2098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75">
      <c r="A908" s="122" t="s">
        <v>1968</v>
      </c>
      <c r="B908" s="122">
        <v>1</v>
      </c>
      <c r="C908" s="122" t="s">
        <v>2153</v>
      </c>
      <c r="D908" s="122" t="s">
        <v>2099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75">
      <c r="A909" s="122" t="s">
        <v>1968</v>
      </c>
      <c r="B909" s="122">
        <v>1</v>
      </c>
      <c r="C909" s="122" t="s">
        <v>2153</v>
      </c>
      <c r="D909" s="122" t="s">
        <v>2100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75">
      <c r="A910" s="122" t="s">
        <v>1968</v>
      </c>
      <c r="B910" s="122">
        <v>1</v>
      </c>
      <c r="C910" s="122" t="s">
        <v>2153</v>
      </c>
      <c r="D910" s="122" t="s">
        <v>2101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75">
      <c r="A911" s="122" t="s">
        <v>1968</v>
      </c>
      <c r="B911" s="122">
        <v>1</v>
      </c>
      <c r="C911" s="122" t="s">
        <v>2153</v>
      </c>
      <c r="D911" s="122" t="s">
        <v>2102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75">
      <c r="A912" s="122" t="s">
        <v>1968</v>
      </c>
      <c r="B912" s="122">
        <v>1</v>
      </c>
      <c r="C912" s="122" t="s">
        <v>2153</v>
      </c>
      <c r="D912" s="122" t="s">
        <v>2103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75">
      <c r="A913" s="122" t="s">
        <v>1968</v>
      </c>
      <c r="B913" s="122">
        <v>1</v>
      </c>
      <c r="C913" s="122" t="s">
        <v>2153</v>
      </c>
      <c r="D913" s="122" t="s">
        <v>2137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75">
      <c r="A914" s="122" t="s">
        <v>1968</v>
      </c>
      <c r="B914" s="122">
        <v>1</v>
      </c>
      <c r="C914" s="122" t="s">
        <v>2153</v>
      </c>
      <c r="D914" s="122" t="s">
        <v>2104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75">
      <c r="A915" s="122" t="s">
        <v>1968</v>
      </c>
      <c r="B915" s="122">
        <v>1</v>
      </c>
      <c r="C915" s="122" t="s">
        <v>2153</v>
      </c>
      <c r="D915" s="122" t="s">
        <v>2105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75">
      <c r="A916" s="122" t="s">
        <v>1968</v>
      </c>
      <c r="B916" s="122">
        <v>1</v>
      </c>
      <c r="C916" s="122" t="s">
        <v>2153</v>
      </c>
      <c r="D916" s="122" t="s">
        <v>2106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75">
      <c r="A917" s="122" t="s">
        <v>1968</v>
      </c>
      <c r="B917" s="122">
        <v>1</v>
      </c>
      <c r="C917" s="122" t="s">
        <v>2153</v>
      </c>
      <c r="D917" s="122" t="s">
        <v>2107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75">
      <c r="A918" s="122" t="s">
        <v>1968</v>
      </c>
      <c r="B918" s="122">
        <v>1</v>
      </c>
      <c r="C918" s="122" t="s">
        <v>2153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75">
      <c r="A919" s="122" t="s">
        <v>1968</v>
      </c>
      <c r="B919" s="122">
        <v>1</v>
      </c>
      <c r="C919" s="122" t="s">
        <v>2153</v>
      </c>
      <c r="D919" s="122" t="s">
        <v>2108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75">
      <c r="A920" s="122" t="s">
        <v>1968</v>
      </c>
      <c r="B920" s="122">
        <v>1</v>
      </c>
      <c r="C920" s="122" t="s">
        <v>2153</v>
      </c>
      <c r="D920" s="122" t="s">
        <v>2109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75">
      <c r="A921" s="122" t="s">
        <v>1968</v>
      </c>
      <c r="B921" s="122">
        <v>1</v>
      </c>
      <c r="C921" s="122" t="s">
        <v>2153</v>
      </c>
      <c r="D921" s="122" t="s">
        <v>2110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75">
      <c r="A922" s="122" t="s">
        <v>1968</v>
      </c>
      <c r="B922" s="122">
        <v>1</v>
      </c>
      <c r="C922" s="122" t="s">
        <v>2153</v>
      </c>
      <c r="D922" s="122" t="s">
        <v>2111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75">
      <c r="A923" s="122" t="s">
        <v>1968</v>
      </c>
      <c r="B923" s="122">
        <v>1</v>
      </c>
      <c r="C923" s="122" t="s">
        <v>2153</v>
      </c>
      <c r="D923" s="122" t="s">
        <v>2112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75">
      <c r="A924" s="122" t="s">
        <v>1968</v>
      </c>
      <c r="B924" s="122">
        <v>1</v>
      </c>
      <c r="C924" s="122" t="s">
        <v>2153</v>
      </c>
      <c r="D924" s="122" t="s">
        <v>2113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75">
      <c r="A925" s="122" t="s">
        <v>1968</v>
      </c>
      <c r="B925" s="122">
        <v>1</v>
      </c>
      <c r="C925" s="122" t="s">
        <v>2153</v>
      </c>
      <c r="D925" s="122" t="s">
        <v>2114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75">
      <c r="A926" s="122" t="s">
        <v>1968</v>
      </c>
      <c r="B926" s="122">
        <v>1</v>
      </c>
      <c r="C926" s="122" t="s">
        <v>2153</v>
      </c>
      <c r="D926" s="122" t="s">
        <v>2115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75">
      <c r="A927" s="122" t="s">
        <v>1968</v>
      </c>
      <c r="B927" s="122">
        <v>1</v>
      </c>
      <c r="C927" s="122" t="s">
        <v>2153</v>
      </c>
      <c r="D927" s="122" t="s">
        <v>2116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75">
      <c r="A928" s="122" t="s">
        <v>1968</v>
      </c>
      <c r="B928" s="122">
        <v>1</v>
      </c>
      <c r="C928" s="122" t="s">
        <v>2153</v>
      </c>
      <c r="D928" s="122" t="s">
        <v>2138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75">
      <c r="A929" s="122" t="s">
        <v>1968</v>
      </c>
      <c r="B929" s="122">
        <v>1</v>
      </c>
      <c r="C929" s="122" t="s">
        <v>2153</v>
      </c>
      <c r="D929" s="122" t="s">
        <v>2117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75">
      <c r="A930" s="122" t="s">
        <v>1968</v>
      </c>
      <c r="B930" s="122">
        <v>1</v>
      </c>
      <c r="C930" s="122" t="s">
        <v>2153</v>
      </c>
      <c r="D930" s="122" t="s">
        <v>2118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75">
      <c r="A931" s="122" t="s">
        <v>1968</v>
      </c>
      <c r="B931" s="122">
        <v>1</v>
      </c>
      <c r="C931" s="122" t="s">
        <v>2153</v>
      </c>
      <c r="D931" s="122" t="s">
        <v>2119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75">
      <c r="A932" s="122" t="s">
        <v>1968</v>
      </c>
      <c r="B932" s="122">
        <v>1</v>
      </c>
      <c r="C932" s="122" t="s">
        <v>2153</v>
      </c>
      <c r="D932" s="122" t="s">
        <v>2120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75">
      <c r="A933" s="122" t="s">
        <v>1968</v>
      </c>
      <c r="B933" s="122">
        <v>1</v>
      </c>
      <c r="C933" s="122" t="s">
        <v>2153</v>
      </c>
      <c r="D933" s="122" t="s">
        <v>2121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75">
      <c r="A934" s="122" t="s">
        <v>1968</v>
      </c>
      <c r="B934" s="122">
        <v>1</v>
      </c>
      <c r="C934" s="122" t="s">
        <v>2153</v>
      </c>
      <c r="D934" s="122" t="s">
        <v>2139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75">
      <c r="A935" s="122" t="s">
        <v>1968</v>
      </c>
      <c r="B935" s="122">
        <v>1</v>
      </c>
      <c r="C935" s="122" t="s">
        <v>2153</v>
      </c>
      <c r="D935" s="122" t="s">
        <v>2122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75">
      <c r="A936" s="122" t="s">
        <v>1968</v>
      </c>
      <c r="B936" s="122">
        <v>1</v>
      </c>
      <c r="C936" s="122" t="s">
        <v>2153</v>
      </c>
      <c r="D936" s="122" t="s">
        <v>2123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75">
      <c r="A937" s="122" t="s">
        <v>1968</v>
      </c>
      <c r="B937" s="122">
        <v>1</v>
      </c>
      <c r="C937" s="122" t="s">
        <v>2153</v>
      </c>
      <c r="D937" s="122" t="s">
        <v>2140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75">
      <c r="A938" s="122" t="s">
        <v>1968</v>
      </c>
      <c r="B938" s="122">
        <v>1</v>
      </c>
      <c r="C938" s="122" t="s">
        <v>2153</v>
      </c>
      <c r="D938" s="122" t="s">
        <v>2124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75">
      <c r="A939" s="122" t="s">
        <v>1968</v>
      </c>
      <c r="B939" s="122">
        <v>1</v>
      </c>
      <c r="C939" s="122" t="s">
        <v>2153</v>
      </c>
      <c r="D939" s="122" t="s">
        <v>2125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75">
      <c r="A940" s="122" t="s">
        <v>1968</v>
      </c>
      <c r="B940" s="122">
        <v>1</v>
      </c>
      <c r="C940" s="122" t="s">
        <v>2153</v>
      </c>
      <c r="D940" s="122" t="s">
        <v>2126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75">
      <c r="A941" s="122" t="s">
        <v>1968</v>
      </c>
      <c r="B941" s="122">
        <v>1</v>
      </c>
      <c r="C941" s="122" t="s">
        <v>2153</v>
      </c>
      <c r="D941" s="122" t="s">
        <v>2127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75">
      <c r="A942" s="122" t="s">
        <v>1968</v>
      </c>
      <c r="B942" s="122">
        <v>1</v>
      </c>
      <c r="C942" s="122" t="s">
        <v>2153</v>
      </c>
      <c r="D942" s="122" t="s">
        <v>2128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75">
      <c r="A943" s="122" t="s">
        <v>1975</v>
      </c>
      <c r="B943" s="122">
        <v>1</v>
      </c>
      <c r="C943" s="122" t="s">
        <v>2154</v>
      </c>
      <c r="D943" s="122" t="s">
        <v>2080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75">
      <c r="A944" s="122" t="s">
        <v>1975</v>
      </c>
      <c r="B944" s="122">
        <v>1</v>
      </c>
      <c r="C944" s="122" t="s">
        <v>2154</v>
      </c>
      <c r="D944" s="122" t="s">
        <v>2081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75">
      <c r="A945" s="122" t="s">
        <v>1975</v>
      </c>
      <c r="B945" s="122">
        <v>1</v>
      </c>
      <c r="C945" s="122" t="s">
        <v>2154</v>
      </c>
      <c r="D945" s="122" t="s">
        <v>2082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75">
      <c r="A946" s="122" t="s">
        <v>1975</v>
      </c>
      <c r="B946" s="122">
        <v>1</v>
      </c>
      <c r="C946" s="122" t="s">
        <v>2154</v>
      </c>
      <c r="D946" s="122" t="s">
        <v>2135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75">
      <c r="A947" s="122" t="s">
        <v>1975</v>
      </c>
      <c r="B947" s="122">
        <v>1</v>
      </c>
      <c r="C947" s="122" t="s">
        <v>2154</v>
      </c>
      <c r="D947" s="122" t="s">
        <v>2083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75">
      <c r="A948" s="122" t="s">
        <v>1975</v>
      </c>
      <c r="B948" s="122">
        <v>1</v>
      </c>
      <c r="C948" s="122" t="s">
        <v>2154</v>
      </c>
      <c r="D948" s="122" t="s">
        <v>2084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75">
      <c r="A949" s="122" t="s">
        <v>1975</v>
      </c>
      <c r="B949" s="122">
        <v>1</v>
      </c>
      <c r="C949" s="122" t="s">
        <v>2154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75">
      <c r="A950" s="122" t="s">
        <v>1975</v>
      </c>
      <c r="B950" s="122">
        <v>1</v>
      </c>
      <c r="C950" s="122" t="s">
        <v>2154</v>
      </c>
      <c r="D950" s="122" t="s">
        <v>2085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75">
      <c r="A951" s="122" t="s">
        <v>1975</v>
      </c>
      <c r="B951" s="122">
        <v>1</v>
      </c>
      <c r="C951" s="122" t="s">
        <v>2154</v>
      </c>
      <c r="D951" s="122" t="s">
        <v>2086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75">
      <c r="A952" s="122" t="s">
        <v>1975</v>
      </c>
      <c r="B952" s="122">
        <v>1</v>
      </c>
      <c r="C952" s="122" t="s">
        <v>2154</v>
      </c>
      <c r="D952" s="122" t="s">
        <v>2087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75">
      <c r="A953" s="122" t="s">
        <v>1975</v>
      </c>
      <c r="B953" s="122">
        <v>1</v>
      </c>
      <c r="C953" s="122" t="s">
        <v>2154</v>
      </c>
      <c r="D953" s="122" t="s">
        <v>2088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75">
      <c r="A954" s="122" t="s">
        <v>1975</v>
      </c>
      <c r="B954" s="122">
        <v>1</v>
      </c>
      <c r="C954" s="122" t="s">
        <v>2154</v>
      </c>
      <c r="D954" s="122" t="s">
        <v>2089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75">
      <c r="A955" s="122" t="s">
        <v>1975</v>
      </c>
      <c r="B955" s="122">
        <v>1</v>
      </c>
      <c r="C955" s="122" t="s">
        <v>2154</v>
      </c>
      <c r="D955" s="122" t="s">
        <v>2136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75">
      <c r="A956" s="122" t="s">
        <v>1975</v>
      </c>
      <c r="B956" s="122">
        <v>1</v>
      </c>
      <c r="C956" s="122" t="s">
        <v>2154</v>
      </c>
      <c r="D956" s="122" t="s">
        <v>2090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75">
      <c r="A957" s="122" t="s">
        <v>1975</v>
      </c>
      <c r="B957" s="122">
        <v>1</v>
      </c>
      <c r="C957" s="122" t="s">
        <v>2154</v>
      </c>
      <c r="D957" s="122" t="s">
        <v>2091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75">
      <c r="A958" s="122" t="s">
        <v>1975</v>
      </c>
      <c r="B958" s="122">
        <v>1</v>
      </c>
      <c r="C958" s="122" t="s">
        <v>2154</v>
      </c>
      <c r="D958" s="122" t="s">
        <v>2092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75">
      <c r="A959" s="122" t="s">
        <v>1975</v>
      </c>
      <c r="B959" s="122">
        <v>1</v>
      </c>
      <c r="C959" s="122" t="s">
        <v>2154</v>
      </c>
      <c r="D959" s="122" t="s">
        <v>2093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75">
      <c r="A960" s="122" t="s">
        <v>1975</v>
      </c>
      <c r="B960" s="122">
        <v>1</v>
      </c>
      <c r="C960" s="122" t="s">
        <v>2154</v>
      </c>
      <c r="D960" s="122" t="s">
        <v>2094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75">
      <c r="A961" s="122" t="s">
        <v>1975</v>
      </c>
      <c r="B961" s="122">
        <v>1</v>
      </c>
      <c r="C961" s="122" t="s">
        <v>2154</v>
      </c>
      <c r="D961" s="122" t="s">
        <v>2095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75">
      <c r="A962" s="122" t="s">
        <v>1975</v>
      </c>
      <c r="B962" s="122">
        <v>1</v>
      </c>
      <c r="C962" s="122" t="s">
        <v>2154</v>
      </c>
      <c r="D962" s="122" t="s">
        <v>2096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75">
      <c r="A963" s="122" t="s">
        <v>1975</v>
      </c>
      <c r="B963" s="122">
        <v>1</v>
      </c>
      <c r="C963" s="122" t="s">
        <v>2154</v>
      </c>
      <c r="D963" s="122" t="s">
        <v>2097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75">
      <c r="A964" s="122" t="s">
        <v>1975</v>
      </c>
      <c r="B964" s="122">
        <v>1</v>
      </c>
      <c r="C964" s="122" t="s">
        <v>2154</v>
      </c>
      <c r="D964" s="122" t="s">
        <v>2098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75">
      <c r="A965" s="122" t="s">
        <v>1975</v>
      </c>
      <c r="B965" s="122">
        <v>1</v>
      </c>
      <c r="C965" s="122" t="s">
        <v>2154</v>
      </c>
      <c r="D965" s="122" t="s">
        <v>2099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75">
      <c r="A966" s="122" t="s">
        <v>1975</v>
      </c>
      <c r="B966" s="122">
        <v>1</v>
      </c>
      <c r="C966" s="122" t="s">
        <v>2154</v>
      </c>
      <c r="D966" s="122" t="s">
        <v>2100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75">
      <c r="A967" s="122" t="s">
        <v>1975</v>
      </c>
      <c r="B967" s="122">
        <v>1</v>
      </c>
      <c r="C967" s="122" t="s">
        <v>2154</v>
      </c>
      <c r="D967" s="122" t="s">
        <v>2101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75">
      <c r="A968" s="122" t="s">
        <v>1975</v>
      </c>
      <c r="B968" s="122">
        <v>1</v>
      </c>
      <c r="C968" s="122" t="s">
        <v>2154</v>
      </c>
      <c r="D968" s="122" t="s">
        <v>2102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75">
      <c r="A969" s="122" t="s">
        <v>1975</v>
      </c>
      <c r="B969" s="122">
        <v>1</v>
      </c>
      <c r="C969" s="122" t="s">
        <v>2154</v>
      </c>
      <c r="D969" s="122" t="s">
        <v>2103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75">
      <c r="A970" s="122" t="s">
        <v>1975</v>
      </c>
      <c r="B970" s="122">
        <v>1</v>
      </c>
      <c r="C970" s="122" t="s">
        <v>2154</v>
      </c>
      <c r="D970" s="122" t="s">
        <v>2137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75">
      <c r="A971" s="122" t="s">
        <v>1975</v>
      </c>
      <c r="B971" s="122">
        <v>1</v>
      </c>
      <c r="C971" s="122" t="s">
        <v>2154</v>
      </c>
      <c r="D971" s="122" t="s">
        <v>2104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75">
      <c r="A972" s="122" t="s">
        <v>1975</v>
      </c>
      <c r="B972" s="122">
        <v>1</v>
      </c>
      <c r="C972" s="122" t="s">
        <v>2154</v>
      </c>
      <c r="D972" s="122" t="s">
        <v>2105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75">
      <c r="A973" s="122" t="s">
        <v>1975</v>
      </c>
      <c r="B973" s="122">
        <v>1</v>
      </c>
      <c r="C973" s="122" t="s">
        <v>2154</v>
      </c>
      <c r="D973" s="122" t="s">
        <v>2106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75">
      <c r="A974" s="122" t="s">
        <v>1975</v>
      </c>
      <c r="B974" s="122">
        <v>1</v>
      </c>
      <c r="C974" s="122" t="s">
        <v>2154</v>
      </c>
      <c r="D974" s="122" t="s">
        <v>2107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75">
      <c r="A975" s="122" t="s">
        <v>1975</v>
      </c>
      <c r="B975" s="122">
        <v>1</v>
      </c>
      <c r="C975" s="122" t="s">
        <v>2154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75">
      <c r="A976" s="122" t="s">
        <v>1975</v>
      </c>
      <c r="B976" s="122">
        <v>1</v>
      </c>
      <c r="C976" s="122" t="s">
        <v>2154</v>
      </c>
      <c r="D976" s="122" t="s">
        <v>2108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75">
      <c r="A977" s="122" t="s">
        <v>1975</v>
      </c>
      <c r="B977" s="122">
        <v>1</v>
      </c>
      <c r="C977" s="122" t="s">
        <v>2154</v>
      </c>
      <c r="D977" s="122" t="s">
        <v>2109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75">
      <c r="A978" s="122" t="s">
        <v>1975</v>
      </c>
      <c r="B978" s="122">
        <v>1</v>
      </c>
      <c r="C978" s="122" t="s">
        <v>2154</v>
      </c>
      <c r="D978" s="122" t="s">
        <v>2110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75">
      <c r="A979" s="122" t="s">
        <v>1975</v>
      </c>
      <c r="B979" s="122">
        <v>1</v>
      </c>
      <c r="C979" s="122" t="s">
        <v>2154</v>
      </c>
      <c r="D979" s="122" t="s">
        <v>2111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75">
      <c r="A980" s="122" t="s">
        <v>1975</v>
      </c>
      <c r="B980" s="122">
        <v>1</v>
      </c>
      <c r="C980" s="122" t="s">
        <v>2154</v>
      </c>
      <c r="D980" s="122" t="s">
        <v>2112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75">
      <c r="A981" s="122" t="s">
        <v>1975</v>
      </c>
      <c r="B981" s="122">
        <v>1</v>
      </c>
      <c r="C981" s="122" t="s">
        <v>2154</v>
      </c>
      <c r="D981" s="122" t="s">
        <v>2113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75">
      <c r="A982" s="122" t="s">
        <v>1975</v>
      </c>
      <c r="B982" s="122">
        <v>1</v>
      </c>
      <c r="C982" s="122" t="s">
        <v>2154</v>
      </c>
      <c r="D982" s="122" t="s">
        <v>2114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75">
      <c r="A983" s="122" t="s">
        <v>1975</v>
      </c>
      <c r="B983" s="122">
        <v>1</v>
      </c>
      <c r="C983" s="122" t="s">
        <v>2154</v>
      </c>
      <c r="D983" s="122" t="s">
        <v>2115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75">
      <c r="A984" s="122" t="s">
        <v>1975</v>
      </c>
      <c r="B984" s="122">
        <v>1</v>
      </c>
      <c r="C984" s="122" t="s">
        <v>2154</v>
      </c>
      <c r="D984" s="122" t="s">
        <v>2116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75">
      <c r="A985" s="122" t="s">
        <v>1975</v>
      </c>
      <c r="B985" s="122">
        <v>1</v>
      </c>
      <c r="C985" s="122" t="s">
        <v>2154</v>
      </c>
      <c r="D985" s="122" t="s">
        <v>2138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75">
      <c r="A986" s="122" t="s">
        <v>1975</v>
      </c>
      <c r="B986" s="122">
        <v>1</v>
      </c>
      <c r="C986" s="122" t="s">
        <v>2154</v>
      </c>
      <c r="D986" s="122" t="s">
        <v>2117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75">
      <c r="A987" s="122" t="s">
        <v>1975</v>
      </c>
      <c r="B987" s="122">
        <v>1</v>
      </c>
      <c r="C987" s="122" t="s">
        <v>2154</v>
      </c>
      <c r="D987" s="122" t="s">
        <v>2118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75">
      <c r="A988" s="122" t="s">
        <v>1975</v>
      </c>
      <c r="B988" s="122">
        <v>1</v>
      </c>
      <c r="C988" s="122" t="s">
        <v>2154</v>
      </c>
      <c r="D988" s="122" t="s">
        <v>2119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75">
      <c r="A989" s="122" t="s">
        <v>1975</v>
      </c>
      <c r="B989" s="122">
        <v>1</v>
      </c>
      <c r="C989" s="122" t="s">
        <v>2154</v>
      </c>
      <c r="D989" s="122" t="s">
        <v>2120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75">
      <c r="A990" s="122" t="s">
        <v>1975</v>
      </c>
      <c r="B990" s="122">
        <v>1</v>
      </c>
      <c r="C990" s="122" t="s">
        <v>2154</v>
      </c>
      <c r="D990" s="122" t="s">
        <v>2121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75">
      <c r="A991" s="122" t="s">
        <v>1975</v>
      </c>
      <c r="B991" s="122">
        <v>1</v>
      </c>
      <c r="C991" s="122" t="s">
        <v>2154</v>
      </c>
      <c r="D991" s="122" t="s">
        <v>2139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75">
      <c r="A992" s="122" t="s">
        <v>1975</v>
      </c>
      <c r="B992" s="122">
        <v>1</v>
      </c>
      <c r="C992" s="122" t="s">
        <v>2154</v>
      </c>
      <c r="D992" s="122" t="s">
        <v>2122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75">
      <c r="A993" s="122" t="s">
        <v>1975</v>
      </c>
      <c r="B993" s="122">
        <v>1</v>
      </c>
      <c r="C993" s="122" t="s">
        <v>2154</v>
      </c>
      <c r="D993" s="122" t="s">
        <v>2123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75">
      <c r="A994" s="122" t="s">
        <v>1975</v>
      </c>
      <c r="B994" s="122">
        <v>1</v>
      </c>
      <c r="C994" s="122" t="s">
        <v>2154</v>
      </c>
      <c r="D994" s="122" t="s">
        <v>2140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75">
      <c r="A995" s="122" t="s">
        <v>1975</v>
      </c>
      <c r="B995" s="122">
        <v>1</v>
      </c>
      <c r="C995" s="122" t="s">
        <v>2154</v>
      </c>
      <c r="D995" s="122" t="s">
        <v>2124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75">
      <c r="A996" s="122" t="s">
        <v>1975</v>
      </c>
      <c r="B996" s="122">
        <v>1</v>
      </c>
      <c r="C996" s="122" t="s">
        <v>2154</v>
      </c>
      <c r="D996" s="122" t="s">
        <v>2125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75">
      <c r="A997" s="122" t="s">
        <v>1975</v>
      </c>
      <c r="B997" s="122">
        <v>1</v>
      </c>
      <c r="C997" s="122" t="s">
        <v>2154</v>
      </c>
      <c r="D997" s="122" t="s">
        <v>2126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75">
      <c r="A998" s="122" t="s">
        <v>1975</v>
      </c>
      <c r="B998" s="122">
        <v>1</v>
      </c>
      <c r="C998" s="122" t="s">
        <v>2154</v>
      </c>
      <c r="D998" s="122" t="s">
        <v>2127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75">
      <c r="A999" s="122" t="s">
        <v>1975</v>
      </c>
      <c r="B999" s="122">
        <v>1</v>
      </c>
      <c r="C999" s="122" t="s">
        <v>2154</v>
      </c>
      <c r="D999" s="122" t="s">
        <v>2128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75">
      <c r="A1000" s="122" t="s">
        <v>1985</v>
      </c>
      <c r="B1000" s="122">
        <v>1</v>
      </c>
      <c r="C1000" s="122" t="s">
        <v>2155</v>
      </c>
      <c r="D1000" s="122" t="s">
        <v>2080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75">
      <c r="A1001" s="122" t="s">
        <v>1985</v>
      </c>
      <c r="B1001" s="122">
        <v>1</v>
      </c>
      <c r="C1001" s="122" t="s">
        <v>2155</v>
      </c>
      <c r="D1001" s="122" t="s">
        <v>2081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75">
      <c r="A1002" s="122" t="s">
        <v>1985</v>
      </c>
      <c r="B1002" s="122">
        <v>1</v>
      </c>
      <c r="C1002" s="122" t="s">
        <v>2155</v>
      </c>
      <c r="D1002" s="122" t="s">
        <v>2082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75">
      <c r="A1003" s="122" t="s">
        <v>1985</v>
      </c>
      <c r="B1003" s="122">
        <v>1</v>
      </c>
      <c r="C1003" s="122" t="s">
        <v>2155</v>
      </c>
      <c r="D1003" s="122" t="s">
        <v>2135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75">
      <c r="A1004" s="122" t="s">
        <v>1985</v>
      </c>
      <c r="B1004" s="122">
        <v>1</v>
      </c>
      <c r="C1004" s="122" t="s">
        <v>2155</v>
      </c>
      <c r="D1004" s="122" t="s">
        <v>2083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75">
      <c r="A1005" s="122" t="s">
        <v>1985</v>
      </c>
      <c r="B1005" s="122">
        <v>1</v>
      </c>
      <c r="C1005" s="122" t="s">
        <v>2155</v>
      </c>
      <c r="D1005" s="122" t="s">
        <v>2084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75">
      <c r="A1006" s="122" t="s">
        <v>1985</v>
      </c>
      <c r="B1006" s="122">
        <v>1</v>
      </c>
      <c r="C1006" s="122" t="s">
        <v>2155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75">
      <c r="A1007" s="122" t="s">
        <v>1985</v>
      </c>
      <c r="B1007" s="122">
        <v>1</v>
      </c>
      <c r="C1007" s="122" t="s">
        <v>2155</v>
      </c>
      <c r="D1007" s="122" t="s">
        <v>2085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75">
      <c r="A1008" s="122" t="s">
        <v>1985</v>
      </c>
      <c r="B1008" s="122">
        <v>1</v>
      </c>
      <c r="C1008" s="122" t="s">
        <v>2155</v>
      </c>
      <c r="D1008" s="122" t="s">
        <v>2086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75">
      <c r="A1009" s="122" t="s">
        <v>1985</v>
      </c>
      <c r="B1009" s="122">
        <v>1</v>
      </c>
      <c r="C1009" s="122" t="s">
        <v>2155</v>
      </c>
      <c r="D1009" s="122" t="s">
        <v>2087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75">
      <c r="A1010" s="122" t="s">
        <v>1985</v>
      </c>
      <c r="B1010" s="122">
        <v>1</v>
      </c>
      <c r="C1010" s="122" t="s">
        <v>2155</v>
      </c>
      <c r="D1010" s="122" t="s">
        <v>2088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75">
      <c r="A1011" s="122" t="s">
        <v>1985</v>
      </c>
      <c r="B1011" s="122">
        <v>1</v>
      </c>
      <c r="C1011" s="122" t="s">
        <v>2155</v>
      </c>
      <c r="D1011" s="122" t="s">
        <v>2089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75">
      <c r="A1012" s="122" t="s">
        <v>1985</v>
      </c>
      <c r="B1012" s="122">
        <v>1</v>
      </c>
      <c r="C1012" s="122" t="s">
        <v>2155</v>
      </c>
      <c r="D1012" s="122" t="s">
        <v>2136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75">
      <c r="A1013" s="122" t="s">
        <v>1985</v>
      </c>
      <c r="B1013" s="122">
        <v>1</v>
      </c>
      <c r="C1013" s="122" t="s">
        <v>2155</v>
      </c>
      <c r="D1013" s="122" t="s">
        <v>2090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75">
      <c r="A1014" s="122" t="s">
        <v>1985</v>
      </c>
      <c r="B1014" s="122">
        <v>1</v>
      </c>
      <c r="C1014" s="122" t="s">
        <v>2155</v>
      </c>
      <c r="D1014" s="122" t="s">
        <v>2091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75">
      <c r="A1015" s="122" t="s">
        <v>1985</v>
      </c>
      <c r="B1015" s="122">
        <v>1</v>
      </c>
      <c r="C1015" s="122" t="s">
        <v>2155</v>
      </c>
      <c r="D1015" s="122" t="s">
        <v>2092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75">
      <c r="A1016" s="122" t="s">
        <v>1985</v>
      </c>
      <c r="B1016" s="122">
        <v>1</v>
      </c>
      <c r="C1016" s="122" t="s">
        <v>2155</v>
      </c>
      <c r="D1016" s="122" t="s">
        <v>2093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75">
      <c r="A1017" s="122" t="s">
        <v>1985</v>
      </c>
      <c r="B1017" s="122">
        <v>1</v>
      </c>
      <c r="C1017" s="122" t="s">
        <v>2155</v>
      </c>
      <c r="D1017" s="122" t="s">
        <v>2094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75">
      <c r="A1018" s="122" t="s">
        <v>1985</v>
      </c>
      <c r="B1018" s="122">
        <v>1</v>
      </c>
      <c r="C1018" s="122" t="s">
        <v>2155</v>
      </c>
      <c r="D1018" s="122" t="s">
        <v>2095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75">
      <c r="A1019" s="122" t="s">
        <v>1985</v>
      </c>
      <c r="B1019" s="122">
        <v>1</v>
      </c>
      <c r="C1019" s="122" t="s">
        <v>2155</v>
      </c>
      <c r="D1019" s="122" t="s">
        <v>2096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75">
      <c r="A1020" s="122" t="s">
        <v>1985</v>
      </c>
      <c r="B1020" s="122">
        <v>1</v>
      </c>
      <c r="C1020" s="122" t="s">
        <v>2155</v>
      </c>
      <c r="D1020" s="122" t="s">
        <v>2097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75">
      <c r="A1021" s="122" t="s">
        <v>1985</v>
      </c>
      <c r="B1021" s="122">
        <v>1</v>
      </c>
      <c r="C1021" s="122" t="s">
        <v>2155</v>
      </c>
      <c r="D1021" s="122" t="s">
        <v>2098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75">
      <c r="A1022" s="122" t="s">
        <v>1985</v>
      </c>
      <c r="B1022" s="122">
        <v>1</v>
      </c>
      <c r="C1022" s="122" t="s">
        <v>2155</v>
      </c>
      <c r="D1022" s="122" t="s">
        <v>2099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75">
      <c r="A1023" s="122" t="s">
        <v>1985</v>
      </c>
      <c r="B1023" s="122">
        <v>1</v>
      </c>
      <c r="C1023" s="122" t="s">
        <v>2155</v>
      </c>
      <c r="D1023" s="122" t="s">
        <v>2100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75">
      <c r="A1024" s="122" t="s">
        <v>1985</v>
      </c>
      <c r="B1024" s="122">
        <v>1</v>
      </c>
      <c r="C1024" s="122" t="s">
        <v>2155</v>
      </c>
      <c r="D1024" s="122" t="s">
        <v>2101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75">
      <c r="A1025" s="122" t="s">
        <v>1985</v>
      </c>
      <c r="B1025" s="122">
        <v>1</v>
      </c>
      <c r="C1025" s="122" t="s">
        <v>2155</v>
      </c>
      <c r="D1025" s="122" t="s">
        <v>2102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75">
      <c r="A1026" s="122" t="s">
        <v>1985</v>
      </c>
      <c r="B1026" s="122">
        <v>1</v>
      </c>
      <c r="C1026" s="122" t="s">
        <v>2155</v>
      </c>
      <c r="D1026" s="122" t="s">
        <v>2103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75">
      <c r="A1027" s="122" t="s">
        <v>1985</v>
      </c>
      <c r="B1027" s="122">
        <v>1</v>
      </c>
      <c r="C1027" s="122" t="s">
        <v>2155</v>
      </c>
      <c r="D1027" s="122" t="s">
        <v>2137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75">
      <c r="A1028" s="122" t="s">
        <v>1985</v>
      </c>
      <c r="B1028" s="122">
        <v>1</v>
      </c>
      <c r="C1028" s="122" t="s">
        <v>2155</v>
      </c>
      <c r="D1028" s="122" t="s">
        <v>2104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75">
      <c r="A1029" s="122" t="s">
        <v>1985</v>
      </c>
      <c r="B1029" s="122">
        <v>1</v>
      </c>
      <c r="C1029" s="122" t="s">
        <v>2155</v>
      </c>
      <c r="D1029" s="122" t="s">
        <v>2105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75">
      <c r="A1030" s="122" t="s">
        <v>1985</v>
      </c>
      <c r="B1030" s="122">
        <v>1</v>
      </c>
      <c r="C1030" s="122" t="s">
        <v>2155</v>
      </c>
      <c r="D1030" s="122" t="s">
        <v>2106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75">
      <c r="A1031" s="122" t="s">
        <v>1985</v>
      </c>
      <c r="B1031" s="122">
        <v>1</v>
      </c>
      <c r="C1031" s="122" t="s">
        <v>2155</v>
      </c>
      <c r="D1031" s="122" t="s">
        <v>2107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75">
      <c r="A1032" s="122" t="s">
        <v>1985</v>
      </c>
      <c r="B1032" s="122">
        <v>1</v>
      </c>
      <c r="C1032" s="122" t="s">
        <v>2155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75">
      <c r="A1033" s="122" t="s">
        <v>1985</v>
      </c>
      <c r="B1033" s="122">
        <v>1</v>
      </c>
      <c r="C1033" s="122" t="s">
        <v>2155</v>
      </c>
      <c r="D1033" s="122" t="s">
        <v>2108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75">
      <c r="A1034" s="122" t="s">
        <v>1985</v>
      </c>
      <c r="B1034" s="122">
        <v>1</v>
      </c>
      <c r="C1034" s="122" t="s">
        <v>2155</v>
      </c>
      <c r="D1034" s="122" t="s">
        <v>2109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75">
      <c r="A1035" s="122" t="s">
        <v>1985</v>
      </c>
      <c r="B1035" s="122">
        <v>1</v>
      </c>
      <c r="C1035" s="122" t="s">
        <v>2155</v>
      </c>
      <c r="D1035" s="122" t="s">
        <v>2110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75">
      <c r="A1036" s="122" t="s">
        <v>1985</v>
      </c>
      <c r="B1036" s="122">
        <v>1</v>
      </c>
      <c r="C1036" s="122" t="s">
        <v>2155</v>
      </c>
      <c r="D1036" s="122" t="s">
        <v>2111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75">
      <c r="A1037" s="122" t="s">
        <v>1985</v>
      </c>
      <c r="B1037" s="122">
        <v>1</v>
      </c>
      <c r="C1037" s="122" t="s">
        <v>2155</v>
      </c>
      <c r="D1037" s="122" t="s">
        <v>2112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75">
      <c r="A1038" s="122" t="s">
        <v>1985</v>
      </c>
      <c r="B1038" s="122">
        <v>1</v>
      </c>
      <c r="C1038" s="122" t="s">
        <v>2155</v>
      </c>
      <c r="D1038" s="122" t="s">
        <v>2113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75">
      <c r="A1039" s="122" t="s">
        <v>1985</v>
      </c>
      <c r="B1039" s="122">
        <v>1</v>
      </c>
      <c r="C1039" s="122" t="s">
        <v>2155</v>
      </c>
      <c r="D1039" s="122" t="s">
        <v>2114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75">
      <c r="A1040" s="122" t="s">
        <v>1985</v>
      </c>
      <c r="B1040" s="122">
        <v>1</v>
      </c>
      <c r="C1040" s="122" t="s">
        <v>2155</v>
      </c>
      <c r="D1040" s="122" t="s">
        <v>2115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75">
      <c r="A1041" s="122" t="s">
        <v>1985</v>
      </c>
      <c r="B1041" s="122">
        <v>1</v>
      </c>
      <c r="C1041" s="122" t="s">
        <v>2155</v>
      </c>
      <c r="D1041" s="122" t="s">
        <v>2116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75">
      <c r="A1042" s="122" t="s">
        <v>1985</v>
      </c>
      <c r="B1042" s="122">
        <v>1</v>
      </c>
      <c r="C1042" s="122" t="s">
        <v>2155</v>
      </c>
      <c r="D1042" s="122" t="s">
        <v>2138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75">
      <c r="A1043" s="122" t="s">
        <v>1985</v>
      </c>
      <c r="B1043" s="122">
        <v>1</v>
      </c>
      <c r="C1043" s="122" t="s">
        <v>2155</v>
      </c>
      <c r="D1043" s="122" t="s">
        <v>2117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75">
      <c r="A1044" s="122" t="s">
        <v>1985</v>
      </c>
      <c r="B1044" s="122">
        <v>1</v>
      </c>
      <c r="C1044" s="122" t="s">
        <v>2155</v>
      </c>
      <c r="D1044" s="122" t="s">
        <v>2118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75">
      <c r="A1045" s="122" t="s">
        <v>1985</v>
      </c>
      <c r="B1045" s="122">
        <v>1</v>
      </c>
      <c r="C1045" s="122" t="s">
        <v>2155</v>
      </c>
      <c r="D1045" s="122" t="s">
        <v>2119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75">
      <c r="A1046" s="122" t="s">
        <v>1985</v>
      </c>
      <c r="B1046" s="122">
        <v>1</v>
      </c>
      <c r="C1046" s="122" t="s">
        <v>2155</v>
      </c>
      <c r="D1046" s="122" t="s">
        <v>2120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75">
      <c r="A1047" s="122" t="s">
        <v>1985</v>
      </c>
      <c r="B1047" s="122">
        <v>1</v>
      </c>
      <c r="C1047" s="122" t="s">
        <v>2155</v>
      </c>
      <c r="D1047" s="122" t="s">
        <v>2121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75">
      <c r="A1048" s="122" t="s">
        <v>1985</v>
      </c>
      <c r="B1048" s="122">
        <v>1</v>
      </c>
      <c r="C1048" s="122" t="s">
        <v>2155</v>
      </c>
      <c r="D1048" s="122" t="s">
        <v>2139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75">
      <c r="A1049" s="122" t="s">
        <v>1985</v>
      </c>
      <c r="B1049" s="122">
        <v>1</v>
      </c>
      <c r="C1049" s="122" t="s">
        <v>2155</v>
      </c>
      <c r="D1049" s="122" t="s">
        <v>2122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75">
      <c r="A1050" s="122" t="s">
        <v>1985</v>
      </c>
      <c r="B1050" s="122">
        <v>1</v>
      </c>
      <c r="C1050" s="122" t="s">
        <v>2155</v>
      </c>
      <c r="D1050" s="122" t="s">
        <v>2123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75">
      <c r="A1051" s="122" t="s">
        <v>1985</v>
      </c>
      <c r="B1051" s="122">
        <v>1</v>
      </c>
      <c r="C1051" s="122" t="s">
        <v>2155</v>
      </c>
      <c r="D1051" s="122" t="s">
        <v>2140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75">
      <c r="A1052" s="122" t="s">
        <v>1985</v>
      </c>
      <c r="B1052" s="122">
        <v>1</v>
      </c>
      <c r="C1052" s="122" t="s">
        <v>2155</v>
      </c>
      <c r="D1052" s="122" t="s">
        <v>2124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75">
      <c r="A1053" s="122" t="s">
        <v>1985</v>
      </c>
      <c r="B1053" s="122">
        <v>1</v>
      </c>
      <c r="C1053" s="122" t="s">
        <v>2155</v>
      </c>
      <c r="D1053" s="122" t="s">
        <v>2125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75">
      <c r="A1054" s="122" t="s">
        <v>1985</v>
      </c>
      <c r="B1054" s="122">
        <v>1</v>
      </c>
      <c r="C1054" s="122" t="s">
        <v>2155</v>
      </c>
      <c r="D1054" s="122" t="s">
        <v>2126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75">
      <c r="A1055" s="122" t="s">
        <v>1985</v>
      </c>
      <c r="B1055" s="122">
        <v>1</v>
      </c>
      <c r="C1055" s="122" t="s">
        <v>2155</v>
      </c>
      <c r="D1055" s="122" t="s">
        <v>2127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75">
      <c r="A1056" s="122" t="s">
        <v>1985</v>
      </c>
      <c r="B1056" s="122">
        <v>1</v>
      </c>
      <c r="C1056" s="122" t="s">
        <v>2155</v>
      </c>
      <c r="D1056" s="122" t="s">
        <v>2128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75">
      <c r="A1057" s="122" t="s">
        <v>1973</v>
      </c>
      <c r="B1057" s="122">
        <v>1</v>
      </c>
      <c r="C1057" s="122" t="s">
        <v>2156</v>
      </c>
      <c r="D1057" s="122" t="s">
        <v>2080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75">
      <c r="A1058" s="122" t="s">
        <v>1973</v>
      </c>
      <c r="B1058" s="122">
        <v>1</v>
      </c>
      <c r="C1058" s="122" t="s">
        <v>2156</v>
      </c>
      <c r="D1058" s="122" t="s">
        <v>2081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75">
      <c r="A1059" s="122" t="s">
        <v>1973</v>
      </c>
      <c r="B1059" s="122">
        <v>1</v>
      </c>
      <c r="C1059" s="122" t="s">
        <v>2156</v>
      </c>
      <c r="D1059" s="122" t="s">
        <v>2082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75">
      <c r="A1060" s="122" t="s">
        <v>1973</v>
      </c>
      <c r="B1060" s="122">
        <v>1</v>
      </c>
      <c r="C1060" s="122" t="s">
        <v>2156</v>
      </c>
      <c r="D1060" s="122" t="s">
        <v>2135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75">
      <c r="A1061" s="122" t="s">
        <v>1973</v>
      </c>
      <c r="B1061" s="122">
        <v>1</v>
      </c>
      <c r="C1061" s="122" t="s">
        <v>2156</v>
      </c>
      <c r="D1061" s="122" t="s">
        <v>2083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75">
      <c r="A1062" s="122" t="s">
        <v>1973</v>
      </c>
      <c r="B1062" s="122">
        <v>1</v>
      </c>
      <c r="C1062" s="122" t="s">
        <v>2156</v>
      </c>
      <c r="D1062" s="122" t="s">
        <v>2084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75">
      <c r="A1063" s="122" t="s">
        <v>1973</v>
      </c>
      <c r="B1063" s="122">
        <v>1</v>
      </c>
      <c r="C1063" s="122" t="s">
        <v>2156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75">
      <c r="A1064" s="122" t="s">
        <v>1973</v>
      </c>
      <c r="B1064" s="122">
        <v>1</v>
      </c>
      <c r="C1064" s="122" t="s">
        <v>2156</v>
      </c>
      <c r="D1064" s="122" t="s">
        <v>2085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75">
      <c r="A1065" s="122" t="s">
        <v>1973</v>
      </c>
      <c r="B1065" s="122">
        <v>1</v>
      </c>
      <c r="C1065" s="122" t="s">
        <v>2156</v>
      </c>
      <c r="D1065" s="122" t="s">
        <v>2086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75">
      <c r="A1066" s="122" t="s">
        <v>1973</v>
      </c>
      <c r="B1066" s="122">
        <v>1</v>
      </c>
      <c r="C1066" s="122" t="s">
        <v>2156</v>
      </c>
      <c r="D1066" s="122" t="s">
        <v>2087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75">
      <c r="A1067" s="122" t="s">
        <v>1973</v>
      </c>
      <c r="B1067" s="122">
        <v>1</v>
      </c>
      <c r="C1067" s="122" t="s">
        <v>2156</v>
      </c>
      <c r="D1067" s="122" t="s">
        <v>2088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75">
      <c r="A1068" s="122" t="s">
        <v>1973</v>
      </c>
      <c r="B1068" s="122">
        <v>1</v>
      </c>
      <c r="C1068" s="122" t="s">
        <v>2156</v>
      </c>
      <c r="D1068" s="122" t="s">
        <v>2089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75">
      <c r="A1069" s="122" t="s">
        <v>1973</v>
      </c>
      <c r="B1069" s="122">
        <v>1</v>
      </c>
      <c r="C1069" s="122" t="s">
        <v>2156</v>
      </c>
      <c r="D1069" s="122" t="s">
        <v>2136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75">
      <c r="A1070" s="122" t="s">
        <v>1973</v>
      </c>
      <c r="B1070" s="122">
        <v>1</v>
      </c>
      <c r="C1070" s="122" t="s">
        <v>2156</v>
      </c>
      <c r="D1070" s="122" t="s">
        <v>2090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75">
      <c r="A1071" s="122" t="s">
        <v>1973</v>
      </c>
      <c r="B1071" s="122">
        <v>1</v>
      </c>
      <c r="C1071" s="122" t="s">
        <v>2156</v>
      </c>
      <c r="D1071" s="122" t="s">
        <v>2091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75">
      <c r="A1072" s="122" t="s">
        <v>1973</v>
      </c>
      <c r="B1072" s="122">
        <v>1</v>
      </c>
      <c r="C1072" s="122" t="s">
        <v>2156</v>
      </c>
      <c r="D1072" s="122" t="s">
        <v>2092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75">
      <c r="A1073" s="122" t="s">
        <v>1973</v>
      </c>
      <c r="B1073" s="122">
        <v>1</v>
      </c>
      <c r="C1073" s="122" t="s">
        <v>2156</v>
      </c>
      <c r="D1073" s="122" t="s">
        <v>2093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75">
      <c r="A1074" s="122" t="s">
        <v>1973</v>
      </c>
      <c r="B1074" s="122">
        <v>1</v>
      </c>
      <c r="C1074" s="122" t="s">
        <v>2156</v>
      </c>
      <c r="D1074" s="122" t="s">
        <v>2094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75">
      <c r="A1075" s="122" t="s">
        <v>1973</v>
      </c>
      <c r="B1075" s="122">
        <v>1</v>
      </c>
      <c r="C1075" s="122" t="s">
        <v>2156</v>
      </c>
      <c r="D1075" s="122" t="s">
        <v>2095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75">
      <c r="A1076" s="122" t="s">
        <v>1973</v>
      </c>
      <c r="B1076" s="122">
        <v>1</v>
      </c>
      <c r="C1076" s="122" t="s">
        <v>2156</v>
      </c>
      <c r="D1076" s="122" t="s">
        <v>2096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75">
      <c r="A1077" s="122" t="s">
        <v>1973</v>
      </c>
      <c r="B1077" s="122">
        <v>1</v>
      </c>
      <c r="C1077" s="122" t="s">
        <v>2156</v>
      </c>
      <c r="D1077" s="122" t="s">
        <v>2097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75">
      <c r="A1078" s="122" t="s">
        <v>1973</v>
      </c>
      <c r="B1078" s="122">
        <v>1</v>
      </c>
      <c r="C1078" s="122" t="s">
        <v>2156</v>
      </c>
      <c r="D1078" s="122" t="s">
        <v>2098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75">
      <c r="A1079" s="122" t="s">
        <v>1973</v>
      </c>
      <c r="B1079" s="122">
        <v>1</v>
      </c>
      <c r="C1079" s="122" t="s">
        <v>2156</v>
      </c>
      <c r="D1079" s="122" t="s">
        <v>2099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75">
      <c r="A1080" s="122" t="s">
        <v>1973</v>
      </c>
      <c r="B1080" s="122">
        <v>1</v>
      </c>
      <c r="C1080" s="122" t="s">
        <v>2156</v>
      </c>
      <c r="D1080" s="122" t="s">
        <v>2100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75">
      <c r="A1081" s="122" t="s">
        <v>1973</v>
      </c>
      <c r="B1081" s="122">
        <v>1</v>
      </c>
      <c r="C1081" s="122" t="s">
        <v>2156</v>
      </c>
      <c r="D1081" s="122" t="s">
        <v>2101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75">
      <c r="A1082" s="122" t="s">
        <v>1973</v>
      </c>
      <c r="B1082" s="122">
        <v>1</v>
      </c>
      <c r="C1082" s="122" t="s">
        <v>2156</v>
      </c>
      <c r="D1082" s="122" t="s">
        <v>2102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75">
      <c r="A1083" s="122" t="s">
        <v>1973</v>
      </c>
      <c r="B1083" s="122">
        <v>1</v>
      </c>
      <c r="C1083" s="122" t="s">
        <v>2156</v>
      </c>
      <c r="D1083" s="122" t="s">
        <v>2103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75">
      <c r="A1084" s="122" t="s">
        <v>1973</v>
      </c>
      <c r="B1084" s="122">
        <v>1</v>
      </c>
      <c r="C1084" s="122" t="s">
        <v>2156</v>
      </c>
      <c r="D1084" s="122" t="s">
        <v>2137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75">
      <c r="A1085" s="122" t="s">
        <v>1973</v>
      </c>
      <c r="B1085" s="122">
        <v>1</v>
      </c>
      <c r="C1085" s="122" t="s">
        <v>2156</v>
      </c>
      <c r="D1085" s="122" t="s">
        <v>2104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75">
      <c r="A1086" s="122" t="s">
        <v>1973</v>
      </c>
      <c r="B1086" s="122">
        <v>1</v>
      </c>
      <c r="C1086" s="122" t="s">
        <v>2156</v>
      </c>
      <c r="D1086" s="122" t="s">
        <v>2105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75">
      <c r="A1087" s="122" t="s">
        <v>1973</v>
      </c>
      <c r="B1087" s="122">
        <v>1</v>
      </c>
      <c r="C1087" s="122" t="s">
        <v>2156</v>
      </c>
      <c r="D1087" s="122" t="s">
        <v>2106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75">
      <c r="A1088" s="122" t="s">
        <v>1973</v>
      </c>
      <c r="B1088" s="122">
        <v>1</v>
      </c>
      <c r="C1088" s="122" t="s">
        <v>2156</v>
      </c>
      <c r="D1088" s="122" t="s">
        <v>2107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75">
      <c r="A1089" s="122" t="s">
        <v>1973</v>
      </c>
      <c r="B1089" s="122">
        <v>1</v>
      </c>
      <c r="C1089" s="122" t="s">
        <v>2156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75">
      <c r="A1090" s="122" t="s">
        <v>1973</v>
      </c>
      <c r="B1090" s="122">
        <v>1</v>
      </c>
      <c r="C1090" s="122" t="s">
        <v>2156</v>
      </c>
      <c r="D1090" s="122" t="s">
        <v>2108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75">
      <c r="A1091" s="122" t="s">
        <v>1973</v>
      </c>
      <c r="B1091" s="122">
        <v>1</v>
      </c>
      <c r="C1091" s="122" t="s">
        <v>2156</v>
      </c>
      <c r="D1091" s="122" t="s">
        <v>2109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75">
      <c r="A1092" s="122" t="s">
        <v>1973</v>
      </c>
      <c r="B1092" s="122">
        <v>1</v>
      </c>
      <c r="C1092" s="122" t="s">
        <v>2156</v>
      </c>
      <c r="D1092" s="122" t="s">
        <v>2110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75">
      <c r="A1093" s="122" t="s">
        <v>1973</v>
      </c>
      <c r="B1093" s="122">
        <v>1</v>
      </c>
      <c r="C1093" s="122" t="s">
        <v>2156</v>
      </c>
      <c r="D1093" s="122" t="s">
        <v>2111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75">
      <c r="A1094" s="122" t="s">
        <v>1973</v>
      </c>
      <c r="B1094" s="122">
        <v>1</v>
      </c>
      <c r="C1094" s="122" t="s">
        <v>2156</v>
      </c>
      <c r="D1094" s="122" t="s">
        <v>2112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75">
      <c r="A1095" s="122" t="s">
        <v>1973</v>
      </c>
      <c r="B1095" s="122">
        <v>1</v>
      </c>
      <c r="C1095" s="122" t="s">
        <v>2156</v>
      </c>
      <c r="D1095" s="122" t="s">
        <v>2113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75">
      <c r="A1096" s="122" t="s">
        <v>1973</v>
      </c>
      <c r="B1096" s="122">
        <v>1</v>
      </c>
      <c r="C1096" s="122" t="s">
        <v>2156</v>
      </c>
      <c r="D1096" s="122" t="s">
        <v>2114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75">
      <c r="A1097" s="122" t="s">
        <v>1973</v>
      </c>
      <c r="B1097" s="122">
        <v>1</v>
      </c>
      <c r="C1097" s="122" t="s">
        <v>2156</v>
      </c>
      <c r="D1097" s="122" t="s">
        <v>2115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75">
      <c r="A1098" s="122" t="s">
        <v>1973</v>
      </c>
      <c r="B1098" s="122">
        <v>1</v>
      </c>
      <c r="C1098" s="122" t="s">
        <v>2156</v>
      </c>
      <c r="D1098" s="122" t="s">
        <v>2116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75">
      <c r="A1099" s="122" t="s">
        <v>1973</v>
      </c>
      <c r="B1099" s="122">
        <v>1</v>
      </c>
      <c r="C1099" s="122" t="s">
        <v>2156</v>
      </c>
      <c r="D1099" s="122" t="s">
        <v>2138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75">
      <c r="A1100" s="122" t="s">
        <v>1973</v>
      </c>
      <c r="B1100" s="122">
        <v>1</v>
      </c>
      <c r="C1100" s="122" t="s">
        <v>2156</v>
      </c>
      <c r="D1100" s="122" t="s">
        <v>2117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75">
      <c r="A1101" s="122" t="s">
        <v>1973</v>
      </c>
      <c r="B1101" s="122">
        <v>1</v>
      </c>
      <c r="C1101" s="122" t="s">
        <v>2156</v>
      </c>
      <c r="D1101" s="122" t="s">
        <v>2118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75">
      <c r="A1102" s="122" t="s">
        <v>1973</v>
      </c>
      <c r="B1102" s="122">
        <v>1</v>
      </c>
      <c r="C1102" s="122" t="s">
        <v>2156</v>
      </c>
      <c r="D1102" s="122" t="s">
        <v>2119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75">
      <c r="A1103" s="122" t="s">
        <v>1973</v>
      </c>
      <c r="B1103" s="122">
        <v>1</v>
      </c>
      <c r="C1103" s="122" t="s">
        <v>2156</v>
      </c>
      <c r="D1103" s="122" t="s">
        <v>2120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75">
      <c r="A1104" s="122" t="s">
        <v>1973</v>
      </c>
      <c r="B1104" s="122">
        <v>1</v>
      </c>
      <c r="C1104" s="122" t="s">
        <v>2156</v>
      </c>
      <c r="D1104" s="122" t="s">
        <v>2121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75">
      <c r="A1105" s="122" t="s">
        <v>1973</v>
      </c>
      <c r="B1105" s="122">
        <v>1</v>
      </c>
      <c r="C1105" s="122" t="s">
        <v>2156</v>
      </c>
      <c r="D1105" s="122" t="s">
        <v>2139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75">
      <c r="A1106" s="122" t="s">
        <v>1973</v>
      </c>
      <c r="B1106" s="122">
        <v>1</v>
      </c>
      <c r="C1106" s="122" t="s">
        <v>2156</v>
      </c>
      <c r="D1106" s="122" t="s">
        <v>2122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75">
      <c r="A1107" s="122" t="s">
        <v>1973</v>
      </c>
      <c r="B1107" s="122">
        <v>1</v>
      </c>
      <c r="C1107" s="122" t="s">
        <v>2156</v>
      </c>
      <c r="D1107" s="122" t="s">
        <v>2123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75">
      <c r="A1108" s="122" t="s">
        <v>1973</v>
      </c>
      <c r="B1108" s="122">
        <v>1</v>
      </c>
      <c r="C1108" s="122" t="s">
        <v>2156</v>
      </c>
      <c r="D1108" s="122" t="s">
        <v>2140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75">
      <c r="A1109" s="122" t="s">
        <v>1973</v>
      </c>
      <c r="B1109" s="122">
        <v>1</v>
      </c>
      <c r="C1109" s="122" t="s">
        <v>2156</v>
      </c>
      <c r="D1109" s="122" t="s">
        <v>2124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75">
      <c r="A1110" s="122" t="s">
        <v>1973</v>
      </c>
      <c r="B1110" s="122">
        <v>1</v>
      </c>
      <c r="C1110" s="122" t="s">
        <v>2156</v>
      </c>
      <c r="D1110" s="122" t="s">
        <v>2125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75">
      <c r="A1111" s="122" t="s">
        <v>1973</v>
      </c>
      <c r="B1111" s="122">
        <v>1</v>
      </c>
      <c r="C1111" s="122" t="s">
        <v>2156</v>
      </c>
      <c r="D1111" s="122" t="s">
        <v>2126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75">
      <c r="A1112" s="122" t="s">
        <v>1973</v>
      </c>
      <c r="B1112" s="122">
        <v>1</v>
      </c>
      <c r="C1112" s="122" t="s">
        <v>2156</v>
      </c>
      <c r="D1112" s="122" t="s">
        <v>2127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75">
      <c r="A1113" s="122" t="s">
        <v>1973</v>
      </c>
      <c r="B1113" s="122">
        <v>1</v>
      </c>
      <c r="C1113" s="122" t="s">
        <v>2156</v>
      </c>
      <c r="D1113" s="122" t="s">
        <v>2128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75">
      <c r="A1114" s="122" t="s">
        <v>1967</v>
      </c>
      <c r="B1114" s="122">
        <v>1</v>
      </c>
      <c r="C1114" s="122" t="s">
        <v>2157</v>
      </c>
      <c r="D1114" s="122" t="s">
        <v>2080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75">
      <c r="A1115" s="122" t="s">
        <v>1967</v>
      </c>
      <c r="B1115" s="122">
        <v>1</v>
      </c>
      <c r="C1115" s="122" t="s">
        <v>2157</v>
      </c>
      <c r="D1115" s="122" t="s">
        <v>2081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75">
      <c r="A1116" s="122" t="s">
        <v>1967</v>
      </c>
      <c r="B1116" s="122">
        <v>1</v>
      </c>
      <c r="C1116" s="122" t="s">
        <v>2157</v>
      </c>
      <c r="D1116" s="122" t="s">
        <v>2082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75">
      <c r="A1117" s="122" t="s">
        <v>1967</v>
      </c>
      <c r="B1117" s="122">
        <v>1</v>
      </c>
      <c r="C1117" s="122" t="s">
        <v>2157</v>
      </c>
      <c r="D1117" s="122" t="s">
        <v>2135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75">
      <c r="A1118" s="122" t="s">
        <v>1967</v>
      </c>
      <c r="B1118" s="122">
        <v>1</v>
      </c>
      <c r="C1118" s="122" t="s">
        <v>2157</v>
      </c>
      <c r="D1118" s="122" t="s">
        <v>2083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75">
      <c r="A1119" s="122" t="s">
        <v>1967</v>
      </c>
      <c r="B1119" s="122">
        <v>1</v>
      </c>
      <c r="C1119" s="122" t="s">
        <v>2157</v>
      </c>
      <c r="D1119" s="122" t="s">
        <v>2084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75">
      <c r="A1120" s="122" t="s">
        <v>1967</v>
      </c>
      <c r="B1120" s="122">
        <v>1</v>
      </c>
      <c r="C1120" s="122" t="s">
        <v>2157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75">
      <c r="A1121" s="122" t="s">
        <v>1967</v>
      </c>
      <c r="B1121" s="122">
        <v>1</v>
      </c>
      <c r="C1121" s="122" t="s">
        <v>2157</v>
      </c>
      <c r="D1121" s="122" t="s">
        <v>2085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75">
      <c r="A1122" s="122" t="s">
        <v>1967</v>
      </c>
      <c r="B1122" s="122">
        <v>1</v>
      </c>
      <c r="C1122" s="122" t="s">
        <v>2157</v>
      </c>
      <c r="D1122" s="122" t="s">
        <v>2086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75">
      <c r="A1123" s="122" t="s">
        <v>1967</v>
      </c>
      <c r="B1123" s="122">
        <v>1</v>
      </c>
      <c r="C1123" s="122" t="s">
        <v>2157</v>
      </c>
      <c r="D1123" s="122" t="s">
        <v>2087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75">
      <c r="A1124" s="122" t="s">
        <v>1967</v>
      </c>
      <c r="B1124" s="122">
        <v>1</v>
      </c>
      <c r="C1124" s="122" t="s">
        <v>2157</v>
      </c>
      <c r="D1124" s="122" t="s">
        <v>2088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75">
      <c r="A1125" s="122" t="s">
        <v>1967</v>
      </c>
      <c r="B1125" s="122">
        <v>1</v>
      </c>
      <c r="C1125" s="122" t="s">
        <v>2157</v>
      </c>
      <c r="D1125" s="122" t="s">
        <v>2089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75">
      <c r="A1126" s="122" t="s">
        <v>1967</v>
      </c>
      <c r="B1126" s="122">
        <v>1</v>
      </c>
      <c r="C1126" s="122" t="s">
        <v>2157</v>
      </c>
      <c r="D1126" s="122" t="s">
        <v>2136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75">
      <c r="A1127" s="122" t="s">
        <v>1967</v>
      </c>
      <c r="B1127" s="122">
        <v>1</v>
      </c>
      <c r="C1127" s="122" t="s">
        <v>2157</v>
      </c>
      <c r="D1127" s="122" t="s">
        <v>2090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75">
      <c r="A1128" s="122" t="s">
        <v>1967</v>
      </c>
      <c r="B1128" s="122">
        <v>1</v>
      </c>
      <c r="C1128" s="122" t="s">
        <v>2157</v>
      </c>
      <c r="D1128" s="122" t="s">
        <v>2091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75">
      <c r="A1129" s="122" t="s">
        <v>1967</v>
      </c>
      <c r="B1129" s="122">
        <v>1</v>
      </c>
      <c r="C1129" s="122" t="s">
        <v>2157</v>
      </c>
      <c r="D1129" s="122" t="s">
        <v>2092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75">
      <c r="A1130" s="122" t="s">
        <v>1967</v>
      </c>
      <c r="B1130" s="122">
        <v>1</v>
      </c>
      <c r="C1130" s="122" t="s">
        <v>2157</v>
      </c>
      <c r="D1130" s="122" t="s">
        <v>2093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75">
      <c r="A1131" s="122" t="s">
        <v>1967</v>
      </c>
      <c r="B1131" s="122">
        <v>1</v>
      </c>
      <c r="C1131" s="122" t="s">
        <v>2157</v>
      </c>
      <c r="D1131" s="122" t="s">
        <v>2094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75">
      <c r="A1132" s="122" t="s">
        <v>1967</v>
      </c>
      <c r="B1132" s="122">
        <v>1</v>
      </c>
      <c r="C1132" s="122" t="s">
        <v>2157</v>
      </c>
      <c r="D1132" s="122" t="s">
        <v>2095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75">
      <c r="A1133" s="122" t="s">
        <v>1967</v>
      </c>
      <c r="B1133" s="122">
        <v>1</v>
      </c>
      <c r="C1133" s="122" t="s">
        <v>2157</v>
      </c>
      <c r="D1133" s="122" t="s">
        <v>2096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75">
      <c r="A1134" s="122" t="s">
        <v>1967</v>
      </c>
      <c r="B1134" s="122">
        <v>1</v>
      </c>
      <c r="C1134" s="122" t="s">
        <v>2157</v>
      </c>
      <c r="D1134" s="122" t="s">
        <v>2097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75">
      <c r="A1135" s="122" t="s">
        <v>1967</v>
      </c>
      <c r="B1135" s="122">
        <v>1</v>
      </c>
      <c r="C1135" s="122" t="s">
        <v>2157</v>
      </c>
      <c r="D1135" s="122" t="s">
        <v>2098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75">
      <c r="A1136" s="122" t="s">
        <v>1967</v>
      </c>
      <c r="B1136" s="122">
        <v>1</v>
      </c>
      <c r="C1136" s="122" t="s">
        <v>2157</v>
      </c>
      <c r="D1136" s="122" t="s">
        <v>2099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75">
      <c r="A1137" s="122" t="s">
        <v>1967</v>
      </c>
      <c r="B1137" s="122">
        <v>1</v>
      </c>
      <c r="C1137" s="122" t="s">
        <v>2157</v>
      </c>
      <c r="D1137" s="122" t="s">
        <v>2100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75">
      <c r="A1138" s="122" t="s">
        <v>1967</v>
      </c>
      <c r="B1138" s="122">
        <v>1</v>
      </c>
      <c r="C1138" s="122" t="s">
        <v>2157</v>
      </c>
      <c r="D1138" s="122" t="s">
        <v>2101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75">
      <c r="A1139" s="122" t="s">
        <v>1967</v>
      </c>
      <c r="B1139" s="122">
        <v>1</v>
      </c>
      <c r="C1139" s="122" t="s">
        <v>2157</v>
      </c>
      <c r="D1139" s="122" t="s">
        <v>2102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75">
      <c r="A1140" s="122" t="s">
        <v>1967</v>
      </c>
      <c r="B1140" s="122">
        <v>1</v>
      </c>
      <c r="C1140" s="122" t="s">
        <v>2157</v>
      </c>
      <c r="D1140" s="122" t="s">
        <v>2103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75">
      <c r="A1141" s="122" t="s">
        <v>1967</v>
      </c>
      <c r="B1141" s="122">
        <v>1</v>
      </c>
      <c r="C1141" s="122" t="s">
        <v>2157</v>
      </c>
      <c r="D1141" s="122" t="s">
        <v>2137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75">
      <c r="A1142" s="122" t="s">
        <v>1967</v>
      </c>
      <c r="B1142" s="122">
        <v>1</v>
      </c>
      <c r="C1142" s="122" t="s">
        <v>2157</v>
      </c>
      <c r="D1142" s="122" t="s">
        <v>2104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75">
      <c r="A1143" s="122" t="s">
        <v>1967</v>
      </c>
      <c r="B1143" s="122">
        <v>1</v>
      </c>
      <c r="C1143" s="122" t="s">
        <v>2157</v>
      </c>
      <c r="D1143" s="122" t="s">
        <v>2105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75">
      <c r="A1144" s="122" t="s">
        <v>1967</v>
      </c>
      <c r="B1144" s="122">
        <v>1</v>
      </c>
      <c r="C1144" s="122" t="s">
        <v>2157</v>
      </c>
      <c r="D1144" s="122" t="s">
        <v>2106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75">
      <c r="A1145" s="122" t="s">
        <v>1967</v>
      </c>
      <c r="B1145" s="122">
        <v>1</v>
      </c>
      <c r="C1145" s="122" t="s">
        <v>2157</v>
      </c>
      <c r="D1145" s="122" t="s">
        <v>2107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75">
      <c r="A1146" s="122" t="s">
        <v>1967</v>
      </c>
      <c r="B1146" s="122">
        <v>1</v>
      </c>
      <c r="C1146" s="122" t="s">
        <v>2157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75">
      <c r="A1147" s="122" t="s">
        <v>1967</v>
      </c>
      <c r="B1147" s="122">
        <v>1</v>
      </c>
      <c r="C1147" s="122" t="s">
        <v>2157</v>
      </c>
      <c r="D1147" s="122" t="s">
        <v>2108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75">
      <c r="A1148" s="122" t="s">
        <v>1967</v>
      </c>
      <c r="B1148" s="122">
        <v>1</v>
      </c>
      <c r="C1148" s="122" t="s">
        <v>2157</v>
      </c>
      <c r="D1148" s="122" t="s">
        <v>2109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75">
      <c r="A1149" s="122" t="s">
        <v>1967</v>
      </c>
      <c r="B1149" s="122">
        <v>1</v>
      </c>
      <c r="C1149" s="122" t="s">
        <v>2157</v>
      </c>
      <c r="D1149" s="122" t="s">
        <v>2110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75">
      <c r="A1150" s="122" t="s">
        <v>1967</v>
      </c>
      <c r="B1150" s="122">
        <v>1</v>
      </c>
      <c r="C1150" s="122" t="s">
        <v>2157</v>
      </c>
      <c r="D1150" s="122" t="s">
        <v>2111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75">
      <c r="A1151" s="122" t="s">
        <v>1967</v>
      </c>
      <c r="B1151" s="122">
        <v>1</v>
      </c>
      <c r="C1151" s="122" t="s">
        <v>2157</v>
      </c>
      <c r="D1151" s="122" t="s">
        <v>2112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75">
      <c r="A1152" s="122" t="s">
        <v>1967</v>
      </c>
      <c r="B1152" s="122">
        <v>1</v>
      </c>
      <c r="C1152" s="122" t="s">
        <v>2157</v>
      </c>
      <c r="D1152" s="122" t="s">
        <v>2113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75">
      <c r="A1153" s="122" t="s">
        <v>1967</v>
      </c>
      <c r="B1153" s="122">
        <v>1</v>
      </c>
      <c r="C1153" s="122" t="s">
        <v>2157</v>
      </c>
      <c r="D1153" s="122" t="s">
        <v>2114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75">
      <c r="A1154" s="122" t="s">
        <v>1967</v>
      </c>
      <c r="B1154" s="122">
        <v>1</v>
      </c>
      <c r="C1154" s="122" t="s">
        <v>2157</v>
      </c>
      <c r="D1154" s="122" t="s">
        <v>2115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75">
      <c r="A1155" s="122" t="s">
        <v>1967</v>
      </c>
      <c r="B1155" s="122">
        <v>1</v>
      </c>
      <c r="C1155" s="122" t="s">
        <v>2157</v>
      </c>
      <c r="D1155" s="122" t="s">
        <v>2116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75">
      <c r="A1156" s="122" t="s">
        <v>1967</v>
      </c>
      <c r="B1156" s="122">
        <v>1</v>
      </c>
      <c r="C1156" s="122" t="s">
        <v>2157</v>
      </c>
      <c r="D1156" s="122" t="s">
        <v>2138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75">
      <c r="A1157" s="122" t="s">
        <v>1967</v>
      </c>
      <c r="B1157" s="122">
        <v>1</v>
      </c>
      <c r="C1157" s="122" t="s">
        <v>2157</v>
      </c>
      <c r="D1157" s="122" t="s">
        <v>2117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75">
      <c r="A1158" s="122" t="s">
        <v>1967</v>
      </c>
      <c r="B1158" s="122">
        <v>1</v>
      </c>
      <c r="C1158" s="122" t="s">
        <v>2157</v>
      </c>
      <c r="D1158" s="122" t="s">
        <v>2118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75">
      <c r="A1159" s="122" t="s">
        <v>1967</v>
      </c>
      <c r="B1159" s="122">
        <v>1</v>
      </c>
      <c r="C1159" s="122" t="s">
        <v>2157</v>
      </c>
      <c r="D1159" s="122" t="s">
        <v>2119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75">
      <c r="A1160" s="122" t="s">
        <v>1967</v>
      </c>
      <c r="B1160" s="122">
        <v>1</v>
      </c>
      <c r="C1160" s="122" t="s">
        <v>2157</v>
      </c>
      <c r="D1160" s="122" t="s">
        <v>2120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75">
      <c r="A1161" s="122" t="s">
        <v>1967</v>
      </c>
      <c r="B1161" s="122">
        <v>1</v>
      </c>
      <c r="C1161" s="122" t="s">
        <v>2157</v>
      </c>
      <c r="D1161" s="122" t="s">
        <v>2121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75">
      <c r="A1162" s="122" t="s">
        <v>1967</v>
      </c>
      <c r="B1162" s="122">
        <v>1</v>
      </c>
      <c r="C1162" s="122" t="s">
        <v>2157</v>
      </c>
      <c r="D1162" s="122" t="s">
        <v>2139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75">
      <c r="A1163" s="122" t="s">
        <v>1967</v>
      </c>
      <c r="B1163" s="122">
        <v>1</v>
      </c>
      <c r="C1163" s="122" t="s">
        <v>2157</v>
      </c>
      <c r="D1163" s="122" t="s">
        <v>2122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75">
      <c r="A1164" s="122" t="s">
        <v>1967</v>
      </c>
      <c r="B1164" s="122">
        <v>1</v>
      </c>
      <c r="C1164" s="122" t="s">
        <v>2157</v>
      </c>
      <c r="D1164" s="122" t="s">
        <v>2123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75">
      <c r="A1165" s="122" t="s">
        <v>1967</v>
      </c>
      <c r="B1165" s="122">
        <v>1</v>
      </c>
      <c r="C1165" s="122" t="s">
        <v>2157</v>
      </c>
      <c r="D1165" s="122" t="s">
        <v>2140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75">
      <c r="A1166" s="122" t="s">
        <v>1967</v>
      </c>
      <c r="B1166" s="122">
        <v>1</v>
      </c>
      <c r="C1166" s="122" t="s">
        <v>2157</v>
      </c>
      <c r="D1166" s="122" t="s">
        <v>2124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75">
      <c r="A1167" s="122" t="s">
        <v>1967</v>
      </c>
      <c r="B1167" s="122">
        <v>1</v>
      </c>
      <c r="C1167" s="122" t="s">
        <v>2157</v>
      </c>
      <c r="D1167" s="122" t="s">
        <v>2125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75">
      <c r="A1168" s="122" t="s">
        <v>1967</v>
      </c>
      <c r="B1168" s="122">
        <v>1</v>
      </c>
      <c r="C1168" s="122" t="s">
        <v>2157</v>
      </c>
      <c r="D1168" s="122" t="s">
        <v>2126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75">
      <c r="A1169" s="122" t="s">
        <v>1967</v>
      </c>
      <c r="B1169" s="122">
        <v>1</v>
      </c>
      <c r="C1169" s="122" t="s">
        <v>2157</v>
      </c>
      <c r="D1169" s="122" t="s">
        <v>2127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75">
      <c r="A1170" s="122" t="s">
        <v>1967</v>
      </c>
      <c r="B1170" s="122">
        <v>1</v>
      </c>
      <c r="C1170" s="122" t="s">
        <v>2157</v>
      </c>
      <c r="D1170" s="122" t="s">
        <v>2128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75">
      <c r="A1171" s="122" t="s">
        <v>1970</v>
      </c>
      <c r="B1171" s="122">
        <v>1</v>
      </c>
      <c r="C1171" s="122" t="s">
        <v>2158</v>
      </c>
      <c r="D1171" s="122" t="s">
        <v>2080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75">
      <c r="A1172" s="122" t="s">
        <v>1970</v>
      </c>
      <c r="B1172" s="122">
        <v>1</v>
      </c>
      <c r="C1172" s="122" t="s">
        <v>2158</v>
      </c>
      <c r="D1172" s="122" t="s">
        <v>2081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75">
      <c r="A1173" s="122" t="s">
        <v>1970</v>
      </c>
      <c r="B1173" s="122">
        <v>1</v>
      </c>
      <c r="C1173" s="122" t="s">
        <v>2158</v>
      </c>
      <c r="D1173" s="122" t="s">
        <v>2082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75">
      <c r="A1174" s="122" t="s">
        <v>1970</v>
      </c>
      <c r="B1174" s="122">
        <v>1</v>
      </c>
      <c r="C1174" s="122" t="s">
        <v>2158</v>
      </c>
      <c r="D1174" s="122" t="s">
        <v>2135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75">
      <c r="A1175" s="122" t="s">
        <v>1970</v>
      </c>
      <c r="B1175" s="122">
        <v>1</v>
      </c>
      <c r="C1175" s="122" t="s">
        <v>2158</v>
      </c>
      <c r="D1175" s="122" t="s">
        <v>2083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75">
      <c r="A1176" s="122" t="s">
        <v>1970</v>
      </c>
      <c r="B1176" s="122">
        <v>1</v>
      </c>
      <c r="C1176" s="122" t="s">
        <v>2158</v>
      </c>
      <c r="D1176" s="122" t="s">
        <v>2084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75">
      <c r="A1177" s="122" t="s">
        <v>1970</v>
      </c>
      <c r="B1177" s="122">
        <v>1</v>
      </c>
      <c r="C1177" s="122" t="s">
        <v>2158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75">
      <c r="A1178" s="122" t="s">
        <v>1970</v>
      </c>
      <c r="B1178" s="122">
        <v>1</v>
      </c>
      <c r="C1178" s="122" t="s">
        <v>2158</v>
      </c>
      <c r="D1178" s="122" t="s">
        <v>2085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75">
      <c r="A1179" s="122" t="s">
        <v>1970</v>
      </c>
      <c r="B1179" s="122">
        <v>1</v>
      </c>
      <c r="C1179" s="122" t="s">
        <v>2158</v>
      </c>
      <c r="D1179" s="122" t="s">
        <v>2086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75">
      <c r="A1180" s="122" t="s">
        <v>1970</v>
      </c>
      <c r="B1180" s="122">
        <v>1</v>
      </c>
      <c r="C1180" s="122" t="s">
        <v>2158</v>
      </c>
      <c r="D1180" s="122" t="s">
        <v>2087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75">
      <c r="A1181" s="122" t="s">
        <v>1970</v>
      </c>
      <c r="B1181" s="122">
        <v>1</v>
      </c>
      <c r="C1181" s="122" t="s">
        <v>2158</v>
      </c>
      <c r="D1181" s="122" t="s">
        <v>2088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75">
      <c r="A1182" s="122" t="s">
        <v>1970</v>
      </c>
      <c r="B1182" s="122">
        <v>1</v>
      </c>
      <c r="C1182" s="122" t="s">
        <v>2158</v>
      </c>
      <c r="D1182" s="122" t="s">
        <v>2089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75">
      <c r="A1183" s="122" t="s">
        <v>1970</v>
      </c>
      <c r="B1183" s="122">
        <v>1</v>
      </c>
      <c r="C1183" s="122" t="s">
        <v>2158</v>
      </c>
      <c r="D1183" s="122" t="s">
        <v>2136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75">
      <c r="A1184" s="122" t="s">
        <v>1970</v>
      </c>
      <c r="B1184" s="122">
        <v>1</v>
      </c>
      <c r="C1184" s="122" t="s">
        <v>2158</v>
      </c>
      <c r="D1184" s="122" t="s">
        <v>2090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75">
      <c r="A1185" s="122" t="s">
        <v>1970</v>
      </c>
      <c r="B1185" s="122">
        <v>1</v>
      </c>
      <c r="C1185" s="122" t="s">
        <v>2158</v>
      </c>
      <c r="D1185" s="122" t="s">
        <v>2091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75">
      <c r="A1186" s="122" t="s">
        <v>1970</v>
      </c>
      <c r="B1186" s="122">
        <v>1</v>
      </c>
      <c r="C1186" s="122" t="s">
        <v>2158</v>
      </c>
      <c r="D1186" s="122" t="s">
        <v>2092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75">
      <c r="A1187" s="122" t="s">
        <v>1970</v>
      </c>
      <c r="B1187" s="122">
        <v>1</v>
      </c>
      <c r="C1187" s="122" t="s">
        <v>2158</v>
      </c>
      <c r="D1187" s="122" t="s">
        <v>2093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75">
      <c r="A1188" s="122" t="s">
        <v>1970</v>
      </c>
      <c r="B1188" s="122">
        <v>1</v>
      </c>
      <c r="C1188" s="122" t="s">
        <v>2158</v>
      </c>
      <c r="D1188" s="122" t="s">
        <v>2094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75">
      <c r="A1189" s="122" t="s">
        <v>1970</v>
      </c>
      <c r="B1189" s="122">
        <v>1</v>
      </c>
      <c r="C1189" s="122" t="s">
        <v>2158</v>
      </c>
      <c r="D1189" s="122" t="s">
        <v>2095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75">
      <c r="A1190" s="122" t="s">
        <v>1970</v>
      </c>
      <c r="B1190" s="122">
        <v>1</v>
      </c>
      <c r="C1190" s="122" t="s">
        <v>2158</v>
      </c>
      <c r="D1190" s="122" t="s">
        <v>2096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75">
      <c r="A1191" s="122" t="s">
        <v>1970</v>
      </c>
      <c r="B1191" s="122">
        <v>1</v>
      </c>
      <c r="C1191" s="122" t="s">
        <v>2158</v>
      </c>
      <c r="D1191" s="122" t="s">
        <v>2097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75">
      <c r="A1192" s="122" t="s">
        <v>1970</v>
      </c>
      <c r="B1192" s="122">
        <v>1</v>
      </c>
      <c r="C1192" s="122" t="s">
        <v>2158</v>
      </c>
      <c r="D1192" s="122" t="s">
        <v>2098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75">
      <c r="A1193" s="122" t="s">
        <v>1970</v>
      </c>
      <c r="B1193" s="122">
        <v>1</v>
      </c>
      <c r="C1193" s="122" t="s">
        <v>2158</v>
      </c>
      <c r="D1193" s="122" t="s">
        <v>2099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75">
      <c r="A1194" s="122" t="s">
        <v>1970</v>
      </c>
      <c r="B1194" s="122">
        <v>1</v>
      </c>
      <c r="C1194" s="122" t="s">
        <v>2158</v>
      </c>
      <c r="D1194" s="122" t="s">
        <v>2100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75">
      <c r="A1195" s="122" t="s">
        <v>1970</v>
      </c>
      <c r="B1195" s="122">
        <v>1</v>
      </c>
      <c r="C1195" s="122" t="s">
        <v>2158</v>
      </c>
      <c r="D1195" s="122" t="s">
        <v>2101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75">
      <c r="A1196" s="122" t="s">
        <v>1970</v>
      </c>
      <c r="B1196" s="122">
        <v>1</v>
      </c>
      <c r="C1196" s="122" t="s">
        <v>2158</v>
      </c>
      <c r="D1196" s="122" t="s">
        <v>2102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75">
      <c r="A1197" s="122" t="s">
        <v>1970</v>
      </c>
      <c r="B1197" s="122">
        <v>1</v>
      </c>
      <c r="C1197" s="122" t="s">
        <v>2158</v>
      </c>
      <c r="D1197" s="122" t="s">
        <v>2103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75">
      <c r="A1198" s="122" t="s">
        <v>1970</v>
      </c>
      <c r="B1198" s="122">
        <v>1</v>
      </c>
      <c r="C1198" s="122" t="s">
        <v>2158</v>
      </c>
      <c r="D1198" s="122" t="s">
        <v>2137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75">
      <c r="A1199" s="122" t="s">
        <v>1970</v>
      </c>
      <c r="B1199" s="122">
        <v>1</v>
      </c>
      <c r="C1199" s="122" t="s">
        <v>2158</v>
      </c>
      <c r="D1199" s="122" t="s">
        <v>2104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75">
      <c r="A1200" s="122" t="s">
        <v>1970</v>
      </c>
      <c r="B1200" s="122">
        <v>1</v>
      </c>
      <c r="C1200" s="122" t="s">
        <v>2158</v>
      </c>
      <c r="D1200" s="122" t="s">
        <v>2105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75">
      <c r="A1201" s="122" t="s">
        <v>1970</v>
      </c>
      <c r="B1201" s="122">
        <v>1</v>
      </c>
      <c r="C1201" s="122" t="s">
        <v>2158</v>
      </c>
      <c r="D1201" s="122" t="s">
        <v>2106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75">
      <c r="A1202" s="122" t="s">
        <v>1970</v>
      </c>
      <c r="B1202" s="122">
        <v>1</v>
      </c>
      <c r="C1202" s="122" t="s">
        <v>2158</v>
      </c>
      <c r="D1202" s="122" t="s">
        <v>2107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75">
      <c r="A1203" s="122" t="s">
        <v>1970</v>
      </c>
      <c r="B1203" s="122">
        <v>1</v>
      </c>
      <c r="C1203" s="122" t="s">
        <v>2158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75">
      <c r="A1204" s="122" t="s">
        <v>1970</v>
      </c>
      <c r="B1204" s="122">
        <v>1</v>
      </c>
      <c r="C1204" s="122" t="s">
        <v>2158</v>
      </c>
      <c r="D1204" s="122" t="s">
        <v>2108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75">
      <c r="A1205" s="122" t="s">
        <v>1970</v>
      </c>
      <c r="B1205" s="122">
        <v>1</v>
      </c>
      <c r="C1205" s="122" t="s">
        <v>2158</v>
      </c>
      <c r="D1205" s="122" t="s">
        <v>2109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75">
      <c r="A1206" s="122" t="s">
        <v>1970</v>
      </c>
      <c r="B1206" s="122">
        <v>1</v>
      </c>
      <c r="C1206" s="122" t="s">
        <v>2158</v>
      </c>
      <c r="D1206" s="122" t="s">
        <v>2110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75">
      <c r="A1207" s="122" t="s">
        <v>1970</v>
      </c>
      <c r="B1207" s="122">
        <v>1</v>
      </c>
      <c r="C1207" s="122" t="s">
        <v>2158</v>
      </c>
      <c r="D1207" s="122" t="s">
        <v>2111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75">
      <c r="A1208" s="122" t="s">
        <v>1970</v>
      </c>
      <c r="B1208" s="122">
        <v>1</v>
      </c>
      <c r="C1208" s="122" t="s">
        <v>2158</v>
      </c>
      <c r="D1208" s="122" t="s">
        <v>2112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75">
      <c r="A1209" s="122" t="s">
        <v>1970</v>
      </c>
      <c r="B1209" s="122">
        <v>1</v>
      </c>
      <c r="C1209" s="122" t="s">
        <v>2158</v>
      </c>
      <c r="D1209" s="122" t="s">
        <v>2113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75">
      <c r="A1210" s="122" t="s">
        <v>1970</v>
      </c>
      <c r="B1210" s="122">
        <v>1</v>
      </c>
      <c r="C1210" s="122" t="s">
        <v>2158</v>
      </c>
      <c r="D1210" s="122" t="s">
        <v>2114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75">
      <c r="A1211" s="122" t="s">
        <v>1970</v>
      </c>
      <c r="B1211" s="122">
        <v>1</v>
      </c>
      <c r="C1211" s="122" t="s">
        <v>2158</v>
      </c>
      <c r="D1211" s="122" t="s">
        <v>2115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75">
      <c r="A1212" s="122" t="s">
        <v>1970</v>
      </c>
      <c r="B1212" s="122">
        <v>1</v>
      </c>
      <c r="C1212" s="122" t="s">
        <v>2158</v>
      </c>
      <c r="D1212" s="122" t="s">
        <v>2116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75">
      <c r="A1213" s="122" t="s">
        <v>1970</v>
      </c>
      <c r="B1213" s="122">
        <v>1</v>
      </c>
      <c r="C1213" s="122" t="s">
        <v>2158</v>
      </c>
      <c r="D1213" s="122" t="s">
        <v>2138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75">
      <c r="A1214" s="122" t="s">
        <v>1970</v>
      </c>
      <c r="B1214" s="122">
        <v>1</v>
      </c>
      <c r="C1214" s="122" t="s">
        <v>2158</v>
      </c>
      <c r="D1214" s="122" t="s">
        <v>2117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75">
      <c r="A1215" s="122" t="s">
        <v>1970</v>
      </c>
      <c r="B1215" s="122">
        <v>1</v>
      </c>
      <c r="C1215" s="122" t="s">
        <v>2158</v>
      </c>
      <c r="D1215" s="122" t="s">
        <v>2118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75">
      <c r="A1216" s="122" t="s">
        <v>1970</v>
      </c>
      <c r="B1216" s="122">
        <v>1</v>
      </c>
      <c r="C1216" s="122" t="s">
        <v>2158</v>
      </c>
      <c r="D1216" s="122" t="s">
        <v>2119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75">
      <c r="A1217" s="122" t="s">
        <v>1970</v>
      </c>
      <c r="B1217" s="122">
        <v>1</v>
      </c>
      <c r="C1217" s="122" t="s">
        <v>2158</v>
      </c>
      <c r="D1217" s="122" t="s">
        <v>2120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75">
      <c r="A1218" s="122" t="s">
        <v>1970</v>
      </c>
      <c r="B1218" s="122">
        <v>1</v>
      </c>
      <c r="C1218" s="122" t="s">
        <v>2158</v>
      </c>
      <c r="D1218" s="122" t="s">
        <v>2121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75">
      <c r="A1219" s="122" t="s">
        <v>1970</v>
      </c>
      <c r="B1219" s="122">
        <v>1</v>
      </c>
      <c r="C1219" s="122" t="s">
        <v>2158</v>
      </c>
      <c r="D1219" s="122" t="s">
        <v>2139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75">
      <c r="A1220" s="122" t="s">
        <v>1970</v>
      </c>
      <c r="B1220" s="122">
        <v>1</v>
      </c>
      <c r="C1220" s="122" t="s">
        <v>2158</v>
      </c>
      <c r="D1220" s="122" t="s">
        <v>2122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75">
      <c r="A1221" s="122" t="s">
        <v>1970</v>
      </c>
      <c r="B1221" s="122">
        <v>1</v>
      </c>
      <c r="C1221" s="122" t="s">
        <v>2158</v>
      </c>
      <c r="D1221" s="122" t="s">
        <v>2123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75">
      <c r="A1222" s="122" t="s">
        <v>1970</v>
      </c>
      <c r="B1222" s="122">
        <v>1</v>
      </c>
      <c r="C1222" s="122" t="s">
        <v>2158</v>
      </c>
      <c r="D1222" s="122" t="s">
        <v>2140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75">
      <c r="A1223" s="122" t="s">
        <v>1970</v>
      </c>
      <c r="B1223" s="122">
        <v>1</v>
      </c>
      <c r="C1223" s="122" t="s">
        <v>2158</v>
      </c>
      <c r="D1223" s="122" t="s">
        <v>2124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75">
      <c r="A1224" s="122" t="s">
        <v>1970</v>
      </c>
      <c r="B1224" s="122">
        <v>1</v>
      </c>
      <c r="C1224" s="122" t="s">
        <v>2158</v>
      </c>
      <c r="D1224" s="122" t="s">
        <v>2125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75">
      <c r="A1225" s="122" t="s">
        <v>1970</v>
      </c>
      <c r="B1225" s="122">
        <v>1</v>
      </c>
      <c r="C1225" s="122" t="s">
        <v>2158</v>
      </c>
      <c r="D1225" s="122" t="s">
        <v>2126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75">
      <c r="A1226" s="122" t="s">
        <v>1970</v>
      </c>
      <c r="B1226" s="122">
        <v>1</v>
      </c>
      <c r="C1226" s="122" t="s">
        <v>2158</v>
      </c>
      <c r="D1226" s="122" t="s">
        <v>2127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75">
      <c r="A1227" s="122" t="s">
        <v>1970</v>
      </c>
      <c r="B1227" s="122">
        <v>1</v>
      </c>
      <c r="C1227" s="122" t="s">
        <v>2158</v>
      </c>
      <c r="D1227" s="122" t="s">
        <v>2128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75">
      <c r="A1228" s="122" t="s">
        <v>1971</v>
      </c>
      <c r="B1228" s="122">
        <v>1</v>
      </c>
      <c r="C1228" s="122" t="s">
        <v>2159</v>
      </c>
      <c r="D1228" s="122" t="s">
        <v>2080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75">
      <c r="A1229" s="122" t="s">
        <v>1971</v>
      </c>
      <c r="B1229" s="122">
        <v>1</v>
      </c>
      <c r="C1229" s="122" t="s">
        <v>2159</v>
      </c>
      <c r="D1229" s="122" t="s">
        <v>2081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75">
      <c r="A1230" s="122" t="s">
        <v>1971</v>
      </c>
      <c r="B1230" s="122">
        <v>1</v>
      </c>
      <c r="C1230" s="122" t="s">
        <v>2159</v>
      </c>
      <c r="D1230" s="122" t="s">
        <v>2082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75">
      <c r="A1231" s="122" t="s">
        <v>1971</v>
      </c>
      <c r="B1231" s="122">
        <v>1</v>
      </c>
      <c r="C1231" s="122" t="s">
        <v>2159</v>
      </c>
      <c r="D1231" s="122" t="s">
        <v>2135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75">
      <c r="A1232" s="122" t="s">
        <v>1971</v>
      </c>
      <c r="B1232" s="122">
        <v>1</v>
      </c>
      <c r="C1232" s="122" t="s">
        <v>2159</v>
      </c>
      <c r="D1232" s="122" t="s">
        <v>2083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75">
      <c r="A1233" s="122" t="s">
        <v>1971</v>
      </c>
      <c r="B1233" s="122">
        <v>1</v>
      </c>
      <c r="C1233" s="122" t="s">
        <v>2159</v>
      </c>
      <c r="D1233" s="122" t="s">
        <v>2084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75">
      <c r="A1234" s="122" t="s">
        <v>1971</v>
      </c>
      <c r="B1234" s="122">
        <v>1</v>
      </c>
      <c r="C1234" s="122" t="s">
        <v>2159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75">
      <c r="A1235" s="122" t="s">
        <v>1971</v>
      </c>
      <c r="B1235" s="122">
        <v>1</v>
      </c>
      <c r="C1235" s="122" t="s">
        <v>2159</v>
      </c>
      <c r="D1235" s="122" t="s">
        <v>2085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75">
      <c r="A1236" s="122" t="s">
        <v>1971</v>
      </c>
      <c r="B1236" s="122">
        <v>1</v>
      </c>
      <c r="C1236" s="122" t="s">
        <v>2159</v>
      </c>
      <c r="D1236" s="122" t="s">
        <v>2086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75">
      <c r="A1237" s="122" t="s">
        <v>1971</v>
      </c>
      <c r="B1237" s="122">
        <v>1</v>
      </c>
      <c r="C1237" s="122" t="s">
        <v>2159</v>
      </c>
      <c r="D1237" s="122" t="s">
        <v>2087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75">
      <c r="A1238" s="122" t="s">
        <v>1971</v>
      </c>
      <c r="B1238" s="122">
        <v>1</v>
      </c>
      <c r="C1238" s="122" t="s">
        <v>2159</v>
      </c>
      <c r="D1238" s="122" t="s">
        <v>2088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75">
      <c r="A1239" s="122" t="s">
        <v>1971</v>
      </c>
      <c r="B1239" s="122">
        <v>1</v>
      </c>
      <c r="C1239" s="122" t="s">
        <v>2159</v>
      </c>
      <c r="D1239" s="122" t="s">
        <v>2089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75">
      <c r="A1240" s="122" t="s">
        <v>1971</v>
      </c>
      <c r="B1240" s="122">
        <v>1</v>
      </c>
      <c r="C1240" s="122" t="s">
        <v>2159</v>
      </c>
      <c r="D1240" s="122" t="s">
        <v>2136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75">
      <c r="A1241" s="122" t="s">
        <v>1971</v>
      </c>
      <c r="B1241" s="122">
        <v>1</v>
      </c>
      <c r="C1241" s="122" t="s">
        <v>2159</v>
      </c>
      <c r="D1241" s="122" t="s">
        <v>2090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75">
      <c r="A1242" s="122" t="s">
        <v>1971</v>
      </c>
      <c r="B1242" s="122">
        <v>1</v>
      </c>
      <c r="C1242" s="122" t="s">
        <v>2159</v>
      </c>
      <c r="D1242" s="122" t="s">
        <v>2091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75">
      <c r="A1243" s="122" t="s">
        <v>1971</v>
      </c>
      <c r="B1243" s="122">
        <v>1</v>
      </c>
      <c r="C1243" s="122" t="s">
        <v>2159</v>
      </c>
      <c r="D1243" s="122" t="s">
        <v>2092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75">
      <c r="A1244" s="122" t="s">
        <v>1971</v>
      </c>
      <c r="B1244" s="122">
        <v>1</v>
      </c>
      <c r="C1244" s="122" t="s">
        <v>2159</v>
      </c>
      <c r="D1244" s="122" t="s">
        <v>2093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75">
      <c r="A1245" s="122" t="s">
        <v>1971</v>
      </c>
      <c r="B1245" s="122">
        <v>1</v>
      </c>
      <c r="C1245" s="122" t="s">
        <v>2159</v>
      </c>
      <c r="D1245" s="122" t="s">
        <v>2094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75">
      <c r="A1246" s="122" t="s">
        <v>1971</v>
      </c>
      <c r="B1246" s="122">
        <v>1</v>
      </c>
      <c r="C1246" s="122" t="s">
        <v>2159</v>
      </c>
      <c r="D1246" s="122" t="s">
        <v>2095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75">
      <c r="A1247" s="122" t="s">
        <v>1971</v>
      </c>
      <c r="B1247" s="122">
        <v>1</v>
      </c>
      <c r="C1247" s="122" t="s">
        <v>2159</v>
      </c>
      <c r="D1247" s="122" t="s">
        <v>2096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75">
      <c r="A1248" s="122" t="s">
        <v>1971</v>
      </c>
      <c r="B1248" s="122">
        <v>1</v>
      </c>
      <c r="C1248" s="122" t="s">
        <v>2159</v>
      </c>
      <c r="D1248" s="122" t="s">
        <v>2097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75">
      <c r="A1249" s="122" t="s">
        <v>1971</v>
      </c>
      <c r="B1249" s="122">
        <v>1</v>
      </c>
      <c r="C1249" s="122" t="s">
        <v>2159</v>
      </c>
      <c r="D1249" s="122" t="s">
        <v>2098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75">
      <c r="A1250" s="122" t="s">
        <v>1971</v>
      </c>
      <c r="B1250" s="122">
        <v>1</v>
      </c>
      <c r="C1250" s="122" t="s">
        <v>2159</v>
      </c>
      <c r="D1250" s="122" t="s">
        <v>2099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75">
      <c r="A1251" s="122" t="s">
        <v>1971</v>
      </c>
      <c r="B1251" s="122">
        <v>1</v>
      </c>
      <c r="C1251" s="122" t="s">
        <v>2159</v>
      </c>
      <c r="D1251" s="122" t="s">
        <v>2100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75">
      <c r="A1252" s="122" t="s">
        <v>1971</v>
      </c>
      <c r="B1252" s="122">
        <v>1</v>
      </c>
      <c r="C1252" s="122" t="s">
        <v>2159</v>
      </c>
      <c r="D1252" s="122" t="s">
        <v>2101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75">
      <c r="A1253" s="122" t="s">
        <v>1971</v>
      </c>
      <c r="B1253" s="122">
        <v>1</v>
      </c>
      <c r="C1253" s="122" t="s">
        <v>2159</v>
      </c>
      <c r="D1253" s="122" t="s">
        <v>2102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75">
      <c r="A1254" s="122" t="s">
        <v>1971</v>
      </c>
      <c r="B1254" s="122">
        <v>1</v>
      </c>
      <c r="C1254" s="122" t="s">
        <v>2159</v>
      </c>
      <c r="D1254" s="122" t="s">
        <v>2103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75">
      <c r="A1255" s="122" t="s">
        <v>1971</v>
      </c>
      <c r="B1255" s="122">
        <v>1</v>
      </c>
      <c r="C1255" s="122" t="s">
        <v>2159</v>
      </c>
      <c r="D1255" s="122" t="s">
        <v>2137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75">
      <c r="A1256" s="122" t="s">
        <v>1971</v>
      </c>
      <c r="B1256" s="122">
        <v>1</v>
      </c>
      <c r="C1256" s="122" t="s">
        <v>2159</v>
      </c>
      <c r="D1256" s="122" t="s">
        <v>2104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75">
      <c r="A1257" s="122" t="s">
        <v>1971</v>
      </c>
      <c r="B1257" s="122">
        <v>1</v>
      </c>
      <c r="C1257" s="122" t="s">
        <v>2159</v>
      </c>
      <c r="D1257" s="122" t="s">
        <v>2105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75">
      <c r="A1258" s="122" t="s">
        <v>1971</v>
      </c>
      <c r="B1258" s="122">
        <v>1</v>
      </c>
      <c r="C1258" s="122" t="s">
        <v>2159</v>
      </c>
      <c r="D1258" s="122" t="s">
        <v>2106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75">
      <c r="A1259" s="122" t="s">
        <v>1971</v>
      </c>
      <c r="B1259" s="122">
        <v>1</v>
      </c>
      <c r="C1259" s="122" t="s">
        <v>2159</v>
      </c>
      <c r="D1259" s="122" t="s">
        <v>2107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75">
      <c r="A1260" s="122" t="s">
        <v>1971</v>
      </c>
      <c r="B1260" s="122">
        <v>1</v>
      </c>
      <c r="C1260" s="122" t="s">
        <v>2159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75">
      <c r="A1261" s="122" t="s">
        <v>1971</v>
      </c>
      <c r="B1261" s="122">
        <v>1</v>
      </c>
      <c r="C1261" s="122" t="s">
        <v>2159</v>
      </c>
      <c r="D1261" s="122" t="s">
        <v>2108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75">
      <c r="A1262" s="122" t="s">
        <v>1971</v>
      </c>
      <c r="B1262" s="122">
        <v>1</v>
      </c>
      <c r="C1262" s="122" t="s">
        <v>2159</v>
      </c>
      <c r="D1262" s="122" t="s">
        <v>2109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75">
      <c r="A1263" s="122" t="s">
        <v>1971</v>
      </c>
      <c r="B1263" s="122">
        <v>1</v>
      </c>
      <c r="C1263" s="122" t="s">
        <v>2159</v>
      </c>
      <c r="D1263" s="122" t="s">
        <v>2110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75">
      <c r="A1264" s="122" t="s">
        <v>1971</v>
      </c>
      <c r="B1264" s="122">
        <v>1</v>
      </c>
      <c r="C1264" s="122" t="s">
        <v>2159</v>
      </c>
      <c r="D1264" s="122" t="s">
        <v>2111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75">
      <c r="A1265" s="122" t="s">
        <v>1971</v>
      </c>
      <c r="B1265" s="122">
        <v>1</v>
      </c>
      <c r="C1265" s="122" t="s">
        <v>2159</v>
      </c>
      <c r="D1265" s="122" t="s">
        <v>2112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75">
      <c r="A1266" s="122" t="s">
        <v>1971</v>
      </c>
      <c r="B1266" s="122">
        <v>1</v>
      </c>
      <c r="C1266" s="122" t="s">
        <v>2159</v>
      </c>
      <c r="D1266" s="122" t="s">
        <v>2113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75">
      <c r="A1267" s="122" t="s">
        <v>1971</v>
      </c>
      <c r="B1267" s="122">
        <v>1</v>
      </c>
      <c r="C1267" s="122" t="s">
        <v>2159</v>
      </c>
      <c r="D1267" s="122" t="s">
        <v>2114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75">
      <c r="A1268" s="122" t="s">
        <v>1971</v>
      </c>
      <c r="B1268" s="122">
        <v>1</v>
      </c>
      <c r="C1268" s="122" t="s">
        <v>2159</v>
      </c>
      <c r="D1268" s="122" t="s">
        <v>2115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75">
      <c r="A1269" s="122" t="s">
        <v>1971</v>
      </c>
      <c r="B1269" s="122">
        <v>1</v>
      </c>
      <c r="C1269" s="122" t="s">
        <v>2159</v>
      </c>
      <c r="D1269" s="122" t="s">
        <v>2116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75">
      <c r="A1270" s="122" t="s">
        <v>1971</v>
      </c>
      <c r="B1270" s="122">
        <v>1</v>
      </c>
      <c r="C1270" s="122" t="s">
        <v>2159</v>
      </c>
      <c r="D1270" s="122" t="s">
        <v>2138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75">
      <c r="A1271" s="122" t="s">
        <v>1971</v>
      </c>
      <c r="B1271" s="122">
        <v>1</v>
      </c>
      <c r="C1271" s="122" t="s">
        <v>2159</v>
      </c>
      <c r="D1271" s="122" t="s">
        <v>2117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75">
      <c r="A1272" s="122" t="s">
        <v>1971</v>
      </c>
      <c r="B1272" s="122">
        <v>1</v>
      </c>
      <c r="C1272" s="122" t="s">
        <v>2159</v>
      </c>
      <c r="D1272" s="122" t="s">
        <v>2118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75">
      <c r="A1273" s="122" t="s">
        <v>1971</v>
      </c>
      <c r="B1273" s="122">
        <v>1</v>
      </c>
      <c r="C1273" s="122" t="s">
        <v>2159</v>
      </c>
      <c r="D1273" s="122" t="s">
        <v>2119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75">
      <c r="A1274" s="122" t="s">
        <v>1971</v>
      </c>
      <c r="B1274" s="122">
        <v>1</v>
      </c>
      <c r="C1274" s="122" t="s">
        <v>2159</v>
      </c>
      <c r="D1274" s="122" t="s">
        <v>2120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75">
      <c r="A1275" s="122" t="s">
        <v>1971</v>
      </c>
      <c r="B1275" s="122">
        <v>1</v>
      </c>
      <c r="C1275" s="122" t="s">
        <v>2159</v>
      </c>
      <c r="D1275" s="122" t="s">
        <v>2121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75">
      <c r="A1276" s="122" t="s">
        <v>1971</v>
      </c>
      <c r="B1276" s="122">
        <v>1</v>
      </c>
      <c r="C1276" s="122" t="s">
        <v>2159</v>
      </c>
      <c r="D1276" s="122" t="s">
        <v>2139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75">
      <c r="A1277" s="122" t="s">
        <v>1971</v>
      </c>
      <c r="B1277" s="122">
        <v>1</v>
      </c>
      <c r="C1277" s="122" t="s">
        <v>2159</v>
      </c>
      <c r="D1277" s="122" t="s">
        <v>2122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75">
      <c r="A1278" s="122" t="s">
        <v>1971</v>
      </c>
      <c r="B1278" s="122">
        <v>1</v>
      </c>
      <c r="C1278" s="122" t="s">
        <v>2159</v>
      </c>
      <c r="D1278" s="122" t="s">
        <v>2123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75">
      <c r="A1279" s="122" t="s">
        <v>1971</v>
      </c>
      <c r="B1279" s="122">
        <v>1</v>
      </c>
      <c r="C1279" s="122" t="s">
        <v>2159</v>
      </c>
      <c r="D1279" s="122" t="s">
        <v>2140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75">
      <c r="A1280" s="122" t="s">
        <v>1971</v>
      </c>
      <c r="B1280" s="122">
        <v>1</v>
      </c>
      <c r="C1280" s="122" t="s">
        <v>2159</v>
      </c>
      <c r="D1280" s="122" t="s">
        <v>2124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75">
      <c r="A1281" s="122" t="s">
        <v>1971</v>
      </c>
      <c r="B1281" s="122">
        <v>1</v>
      </c>
      <c r="C1281" s="122" t="s">
        <v>2159</v>
      </c>
      <c r="D1281" s="122" t="s">
        <v>2125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75">
      <c r="A1282" s="122" t="s">
        <v>1971</v>
      </c>
      <c r="B1282" s="122">
        <v>1</v>
      </c>
      <c r="C1282" s="122" t="s">
        <v>2159</v>
      </c>
      <c r="D1282" s="122" t="s">
        <v>2126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75">
      <c r="A1283" s="122" t="s">
        <v>1971</v>
      </c>
      <c r="B1283" s="122">
        <v>1</v>
      </c>
      <c r="C1283" s="122" t="s">
        <v>2159</v>
      </c>
      <c r="D1283" s="122" t="s">
        <v>2127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75">
      <c r="A1284" s="122" t="s">
        <v>1971</v>
      </c>
      <c r="B1284" s="122">
        <v>1</v>
      </c>
      <c r="C1284" s="122" t="s">
        <v>2159</v>
      </c>
      <c r="D1284" s="122" t="s">
        <v>2128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75">
      <c r="A1285" s="122" t="s">
        <v>1966</v>
      </c>
      <c r="B1285" s="122">
        <v>1</v>
      </c>
      <c r="C1285" s="122" t="s">
        <v>2160</v>
      </c>
      <c r="D1285" s="122" t="s">
        <v>2080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75">
      <c r="A1286" s="122" t="s">
        <v>1966</v>
      </c>
      <c r="B1286" s="122">
        <v>1</v>
      </c>
      <c r="C1286" s="122" t="s">
        <v>2160</v>
      </c>
      <c r="D1286" s="122" t="s">
        <v>2081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75">
      <c r="A1287" s="122" t="s">
        <v>1966</v>
      </c>
      <c r="B1287" s="122">
        <v>1</v>
      </c>
      <c r="C1287" s="122" t="s">
        <v>2160</v>
      </c>
      <c r="D1287" s="122" t="s">
        <v>2082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75">
      <c r="A1288" s="122" t="s">
        <v>1966</v>
      </c>
      <c r="B1288" s="122">
        <v>1</v>
      </c>
      <c r="C1288" s="122" t="s">
        <v>2160</v>
      </c>
      <c r="D1288" s="122" t="s">
        <v>2135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75">
      <c r="A1289" s="122" t="s">
        <v>1966</v>
      </c>
      <c r="B1289" s="122">
        <v>1</v>
      </c>
      <c r="C1289" s="122" t="s">
        <v>2160</v>
      </c>
      <c r="D1289" s="122" t="s">
        <v>2083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75">
      <c r="A1290" s="122" t="s">
        <v>1966</v>
      </c>
      <c r="B1290" s="122">
        <v>1</v>
      </c>
      <c r="C1290" s="122" t="s">
        <v>2160</v>
      </c>
      <c r="D1290" s="122" t="s">
        <v>2084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75">
      <c r="A1291" s="122" t="s">
        <v>1966</v>
      </c>
      <c r="B1291" s="122">
        <v>1</v>
      </c>
      <c r="C1291" s="122" t="s">
        <v>2160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75">
      <c r="A1292" s="122" t="s">
        <v>1966</v>
      </c>
      <c r="B1292" s="122">
        <v>1</v>
      </c>
      <c r="C1292" s="122" t="s">
        <v>2160</v>
      </c>
      <c r="D1292" s="122" t="s">
        <v>2085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75">
      <c r="A1293" s="122" t="s">
        <v>1966</v>
      </c>
      <c r="B1293" s="122">
        <v>1</v>
      </c>
      <c r="C1293" s="122" t="s">
        <v>2160</v>
      </c>
      <c r="D1293" s="122" t="s">
        <v>2086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75">
      <c r="A1294" s="122" t="s">
        <v>1966</v>
      </c>
      <c r="B1294" s="122">
        <v>1</v>
      </c>
      <c r="C1294" s="122" t="s">
        <v>2160</v>
      </c>
      <c r="D1294" s="122" t="s">
        <v>2087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75">
      <c r="A1295" s="122" t="s">
        <v>1966</v>
      </c>
      <c r="B1295" s="122">
        <v>1</v>
      </c>
      <c r="C1295" s="122" t="s">
        <v>2160</v>
      </c>
      <c r="D1295" s="122" t="s">
        <v>2088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75">
      <c r="A1296" s="122" t="s">
        <v>1966</v>
      </c>
      <c r="B1296" s="122">
        <v>1</v>
      </c>
      <c r="C1296" s="122" t="s">
        <v>2160</v>
      </c>
      <c r="D1296" s="122" t="s">
        <v>2089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75">
      <c r="A1297" s="122" t="s">
        <v>1966</v>
      </c>
      <c r="B1297" s="122">
        <v>1</v>
      </c>
      <c r="C1297" s="122" t="s">
        <v>2160</v>
      </c>
      <c r="D1297" s="122" t="s">
        <v>2136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75">
      <c r="A1298" s="122" t="s">
        <v>1966</v>
      </c>
      <c r="B1298" s="122">
        <v>1</v>
      </c>
      <c r="C1298" s="122" t="s">
        <v>2160</v>
      </c>
      <c r="D1298" s="122" t="s">
        <v>2090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75">
      <c r="A1299" s="122" t="s">
        <v>1966</v>
      </c>
      <c r="B1299" s="122">
        <v>1</v>
      </c>
      <c r="C1299" s="122" t="s">
        <v>2160</v>
      </c>
      <c r="D1299" s="122" t="s">
        <v>2091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75">
      <c r="A1300" s="122" t="s">
        <v>1966</v>
      </c>
      <c r="B1300" s="122">
        <v>1</v>
      </c>
      <c r="C1300" s="122" t="s">
        <v>2160</v>
      </c>
      <c r="D1300" s="122" t="s">
        <v>2092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75">
      <c r="A1301" s="122" t="s">
        <v>1966</v>
      </c>
      <c r="B1301" s="122">
        <v>1</v>
      </c>
      <c r="C1301" s="122" t="s">
        <v>2160</v>
      </c>
      <c r="D1301" s="122" t="s">
        <v>2093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75">
      <c r="A1302" s="122" t="s">
        <v>1966</v>
      </c>
      <c r="B1302" s="122">
        <v>1</v>
      </c>
      <c r="C1302" s="122" t="s">
        <v>2160</v>
      </c>
      <c r="D1302" s="122" t="s">
        <v>2094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75">
      <c r="A1303" s="122" t="s">
        <v>1966</v>
      </c>
      <c r="B1303" s="122">
        <v>1</v>
      </c>
      <c r="C1303" s="122" t="s">
        <v>2160</v>
      </c>
      <c r="D1303" s="122" t="s">
        <v>2095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75">
      <c r="A1304" s="122" t="s">
        <v>1966</v>
      </c>
      <c r="B1304" s="122">
        <v>1</v>
      </c>
      <c r="C1304" s="122" t="s">
        <v>2160</v>
      </c>
      <c r="D1304" s="122" t="s">
        <v>2096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75">
      <c r="A1305" s="122" t="s">
        <v>1966</v>
      </c>
      <c r="B1305" s="122">
        <v>1</v>
      </c>
      <c r="C1305" s="122" t="s">
        <v>2160</v>
      </c>
      <c r="D1305" s="122" t="s">
        <v>2097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75">
      <c r="A1306" s="122" t="s">
        <v>1966</v>
      </c>
      <c r="B1306" s="122">
        <v>1</v>
      </c>
      <c r="C1306" s="122" t="s">
        <v>2160</v>
      </c>
      <c r="D1306" s="122" t="s">
        <v>2098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75">
      <c r="A1307" s="122" t="s">
        <v>1966</v>
      </c>
      <c r="B1307" s="122">
        <v>1</v>
      </c>
      <c r="C1307" s="122" t="s">
        <v>2160</v>
      </c>
      <c r="D1307" s="122" t="s">
        <v>2099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75">
      <c r="A1308" s="122" t="s">
        <v>1966</v>
      </c>
      <c r="B1308" s="122">
        <v>1</v>
      </c>
      <c r="C1308" s="122" t="s">
        <v>2160</v>
      </c>
      <c r="D1308" s="122" t="s">
        <v>2100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75">
      <c r="A1309" s="122" t="s">
        <v>1966</v>
      </c>
      <c r="B1309" s="122">
        <v>1</v>
      </c>
      <c r="C1309" s="122" t="s">
        <v>2160</v>
      </c>
      <c r="D1309" s="122" t="s">
        <v>2101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75">
      <c r="A1310" s="122" t="s">
        <v>1966</v>
      </c>
      <c r="B1310" s="122">
        <v>1</v>
      </c>
      <c r="C1310" s="122" t="s">
        <v>2160</v>
      </c>
      <c r="D1310" s="122" t="s">
        <v>2102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75">
      <c r="A1311" s="122" t="s">
        <v>1966</v>
      </c>
      <c r="B1311" s="122">
        <v>1</v>
      </c>
      <c r="C1311" s="122" t="s">
        <v>2160</v>
      </c>
      <c r="D1311" s="122" t="s">
        <v>2103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75">
      <c r="A1312" s="122" t="s">
        <v>1966</v>
      </c>
      <c r="B1312" s="122">
        <v>1</v>
      </c>
      <c r="C1312" s="122" t="s">
        <v>2160</v>
      </c>
      <c r="D1312" s="122" t="s">
        <v>2137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75">
      <c r="A1313" s="122" t="s">
        <v>1966</v>
      </c>
      <c r="B1313" s="122">
        <v>1</v>
      </c>
      <c r="C1313" s="122" t="s">
        <v>2160</v>
      </c>
      <c r="D1313" s="122" t="s">
        <v>2104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75">
      <c r="A1314" s="122" t="s">
        <v>1966</v>
      </c>
      <c r="B1314" s="122">
        <v>1</v>
      </c>
      <c r="C1314" s="122" t="s">
        <v>2160</v>
      </c>
      <c r="D1314" s="122" t="s">
        <v>2105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75">
      <c r="A1315" s="122" t="s">
        <v>1966</v>
      </c>
      <c r="B1315" s="122">
        <v>1</v>
      </c>
      <c r="C1315" s="122" t="s">
        <v>2160</v>
      </c>
      <c r="D1315" s="122" t="s">
        <v>2106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75">
      <c r="A1316" s="122" t="s">
        <v>1966</v>
      </c>
      <c r="B1316" s="122">
        <v>1</v>
      </c>
      <c r="C1316" s="122" t="s">
        <v>2160</v>
      </c>
      <c r="D1316" s="122" t="s">
        <v>2107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75">
      <c r="A1317" s="122" t="s">
        <v>1966</v>
      </c>
      <c r="B1317" s="122">
        <v>1</v>
      </c>
      <c r="C1317" s="122" t="s">
        <v>2160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75">
      <c r="A1318" s="122" t="s">
        <v>1966</v>
      </c>
      <c r="B1318" s="122">
        <v>1</v>
      </c>
      <c r="C1318" s="122" t="s">
        <v>2160</v>
      </c>
      <c r="D1318" s="122" t="s">
        <v>2108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75">
      <c r="A1319" s="122" t="s">
        <v>1966</v>
      </c>
      <c r="B1319" s="122">
        <v>1</v>
      </c>
      <c r="C1319" s="122" t="s">
        <v>2160</v>
      </c>
      <c r="D1319" s="122" t="s">
        <v>2109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75">
      <c r="A1320" s="122" t="s">
        <v>1966</v>
      </c>
      <c r="B1320" s="122">
        <v>1</v>
      </c>
      <c r="C1320" s="122" t="s">
        <v>2160</v>
      </c>
      <c r="D1320" s="122" t="s">
        <v>2110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75">
      <c r="A1321" s="122" t="s">
        <v>1966</v>
      </c>
      <c r="B1321" s="122">
        <v>1</v>
      </c>
      <c r="C1321" s="122" t="s">
        <v>2160</v>
      </c>
      <c r="D1321" s="122" t="s">
        <v>2111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75">
      <c r="A1322" s="122" t="s">
        <v>1966</v>
      </c>
      <c r="B1322" s="122">
        <v>1</v>
      </c>
      <c r="C1322" s="122" t="s">
        <v>2160</v>
      </c>
      <c r="D1322" s="122" t="s">
        <v>2112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75">
      <c r="A1323" s="122" t="s">
        <v>1966</v>
      </c>
      <c r="B1323" s="122">
        <v>1</v>
      </c>
      <c r="C1323" s="122" t="s">
        <v>2160</v>
      </c>
      <c r="D1323" s="122" t="s">
        <v>2113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75">
      <c r="A1324" s="122" t="s">
        <v>1966</v>
      </c>
      <c r="B1324" s="122">
        <v>1</v>
      </c>
      <c r="C1324" s="122" t="s">
        <v>2160</v>
      </c>
      <c r="D1324" s="122" t="s">
        <v>2114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75">
      <c r="A1325" s="122" t="s">
        <v>1966</v>
      </c>
      <c r="B1325" s="122">
        <v>1</v>
      </c>
      <c r="C1325" s="122" t="s">
        <v>2160</v>
      </c>
      <c r="D1325" s="122" t="s">
        <v>2115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75">
      <c r="A1326" s="122" t="s">
        <v>1966</v>
      </c>
      <c r="B1326" s="122">
        <v>1</v>
      </c>
      <c r="C1326" s="122" t="s">
        <v>2160</v>
      </c>
      <c r="D1326" s="122" t="s">
        <v>2116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75">
      <c r="A1327" s="122" t="s">
        <v>1966</v>
      </c>
      <c r="B1327" s="122">
        <v>1</v>
      </c>
      <c r="C1327" s="122" t="s">
        <v>2160</v>
      </c>
      <c r="D1327" s="122" t="s">
        <v>2138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75">
      <c r="A1328" s="122" t="s">
        <v>1966</v>
      </c>
      <c r="B1328" s="122">
        <v>1</v>
      </c>
      <c r="C1328" s="122" t="s">
        <v>2160</v>
      </c>
      <c r="D1328" s="122" t="s">
        <v>2117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75">
      <c r="A1329" s="122" t="s">
        <v>1966</v>
      </c>
      <c r="B1329" s="122">
        <v>1</v>
      </c>
      <c r="C1329" s="122" t="s">
        <v>2160</v>
      </c>
      <c r="D1329" s="122" t="s">
        <v>2118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75">
      <c r="A1330" s="122" t="s">
        <v>1966</v>
      </c>
      <c r="B1330" s="122">
        <v>1</v>
      </c>
      <c r="C1330" s="122" t="s">
        <v>2160</v>
      </c>
      <c r="D1330" s="122" t="s">
        <v>2119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75">
      <c r="A1331" s="122" t="s">
        <v>1966</v>
      </c>
      <c r="B1331" s="122">
        <v>1</v>
      </c>
      <c r="C1331" s="122" t="s">
        <v>2160</v>
      </c>
      <c r="D1331" s="122" t="s">
        <v>2120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75">
      <c r="A1332" s="122" t="s">
        <v>1966</v>
      </c>
      <c r="B1332" s="122">
        <v>1</v>
      </c>
      <c r="C1332" s="122" t="s">
        <v>2160</v>
      </c>
      <c r="D1332" s="122" t="s">
        <v>2121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75">
      <c r="A1333" s="122" t="s">
        <v>1966</v>
      </c>
      <c r="B1333" s="122">
        <v>1</v>
      </c>
      <c r="C1333" s="122" t="s">
        <v>2160</v>
      </c>
      <c r="D1333" s="122" t="s">
        <v>2139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75">
      <c r="A1334" s="122" t="s">
        <v>1966</v>
      </c>
      <c r="B1334" s="122">
        <v>1</v>
      </c>
      <c r="C1334" s="122" t="s">
        <v>2160</v>
      </c>
      <c r="D1334" s="122" t="s">
        <v>2122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75">
      <c r="A1335" s="122" t="s">
        <v>1966</v>
      </c>
      <c r="B1335" s="122">
        <v>1</v>
      </c>
      <c r="C1335" s="122" t="s">
        <v>2160</v>
      </c>
      <c r="D1335" s="122" t="s">
        <v>2123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75">
      <c r="A1336" s="122" t="s">
        <v>1966</v>
      </c>
      <c r="B1336" s="122">
        <v>1</v>
      </c>
      <c r="C1336" s="122" t="s">
        <v>2160</v>
      </c>
      <c r="D1336" s="122" t="s">
        <v>2140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75">
      <c r="A1337" s="122" t="s">
        <v>1966</v>
      </c>
      <c r="B1337" s="122">
        <v>1</v>
      </c>
      <c r="C1337" s="122" t="s">
        <v>2160</v>
      </c>
      <c r="D1337" s="122" t="s">
        <v>2124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75">
      <c r="A1338" s="122" t="s">
        <v>1966</v>
      </c>
      <c r="B1338" s="122">
        <v>1</v>
      </c>
      <c r="C1338" s="122" t="s">
        <v>2160</v>
      </c>
      <c r="D1338" s="122" t="s">
        <v>2125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75">
      <c r="A1339" s="122" t="s">
        <v>1966</v>
      </c>
      <c r="B1339" s="122">
        <v>1</v>
      </c>
      <c r="C1339" s="122" t="s">
        <v>2160</v>
      </c>
      <c r="D1339" s="122" t="s">
        <v>2126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75">
      <c r="A1340" s="122" t="s">
        <v>1966</v>
      </c>
      <c r="B1340" s="122">
        <v>1</v>
      </c>
      <c r="C1340" s="122" t="s">
        <v>2160</v>
      </c>
      <c r="D1340" s="122" t="s">
        <v>2127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75">
      <c r="A1341" s="122" t="s">
        <v>1966</v>
      </c>
      <c r="B1341" s="122">
        <v>1</v>
      </c>
      <c r="C1341" s="122" t="s">
        <v>2160</v>
      </c>
      <c r="D1341" s="122" t="s">
        <v>2128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75">
      <c r="A1342" s="122" t="s">
        <v>1980</v>
      </c>
      <c r="B1342" s="122">
        <v>1</v>
      </c>
      <c r="C1342" s="122" t="s">
        <v>2161</v>
      </c>
      <c r="D1342" s="122" t="s">
        <v>2080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75">
      <c r="A1343" s="122" t="s">
        <v>1980</v>
      </c>
      <c r="B1343" s="122">
        <v>1</v>
      </c>
      <c r="C1343" s="122" t="s">
        <v>2161</v>
      </c>
      <c r="D1343" s="122" t="s">
        <v>2081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75">
      <c r="A1344" s="122" t="s">
        <v>1980</v>
      </c>
      <c r="B1344" s="122">
        <v>1</v>
      </c>
      <c r="C1344" s="122" t="s">
        <v>2161</v>
      </c>
      <c r="D1344" s="122" t="s">
        <v>2082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75">
      <c r="A1345" s="122" t="s">
        <v>1980</v>
      </c>
      <c r="B1345" s="122">
        <v>1</v>
      </c>
      <c r="C1345" s="122" t="s">
        <v>2161</v>
      </c>
      <c r="D1345" s="122" t="s">
        <v>2135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75">
      <c r="A1346" s="122" t="s">
        <v>1980</v>
      </c>
      <c r="B1346" s="122">
        <v>1</v>
      </c>
      <c r="C1346" s="122" t="s">
        <v>2161</v>
      </c>
      <c r="D1346" s="122" t="s">
        <v>2083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75">
      <c r="A1347" s="122" t="s">
        <v>1980</v>
      </c>
      <c r="B1347" s="122">
        <v>1</v>
      </c>
      <c r="C1347" s="122" t="s">
        <v>2161</v>
      </c>
      <c r="D1347" s="122" t="s">
        <v>2084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75">
      <c r="A1348" s="122" t="s">
        <v>1980</v>
      </c>
      <c r="B1348" s="122">
        <v>1</v>
      </c>
      <c r="C1348" s="122" t="s">
        <v>2161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75">
      <c r="A1349" s="122" t="s">
        <v>1980</v>
      </c>
      <c r="B1349" s="122">
        <v>1</v>
      </c>
      <c r="C1349" s="122" t="s">
        <v>2161</v>
      </c>
      <c r="D1349" s="122" t="s">
        <v>2085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75">
      <c r="A1350" s="122" t="s">
        <v>1980</v>
      </c>
      <c r="B1350" s="122">
        <v>1</v>
      </c>
      <c r="C1350" s="122" t="s">
        <v>2161</v>
      </c>
      <c r="D1350" s="122" t="s">
        <v>2086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75">
      <c r="A1351" s="122" t="s">
        <v>1980</v>
      </c>
      <c r="B1351" s="122">
        <v>1</v>
      </c>
      <c r="C1351" s="122" t="s">
        <v>2161</v>
      </c>
      <c r="D1351" s="122" t="s">
        <v>2087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75">
      <c r="A1352" s="122" t="s">
        <v>1980</v>
      </c>
      <c r="B1352" s="122">
        <v>1</v>
      </c>
      <c r="C1352" s="122" t="s">
        <v>2161</v>
      </c>
      <c r="D1352" s="122" t="s">
        <v>2088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75">
      <c r="A1353" s="122" t="s">
        <v>1980</v>
      </c>
      <c r="B1353" s="122">
        <v>1</v>
      </c>
      <c r="C1353" s="122" t="s">
        <v>2161</v>
      </c>
      <c r="D1353" s="122" t="s">
        <v>2089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75">
      <c r="A1354" s="122" t="s">
        <v>1980</v>
      </c>
      <c r="B1354" s="122">
        <v>1</v>
      </c>
      <c r="C1354" s="122" t="s">
        <v>2161</v>
      </c>
      <c r="D1354" s="122" t="s">
        <v>2136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75">
      <c r="A1355" s="122" t="s">
        <v>1980</v>
      </c>
      <c r="B1355" s="122">
        <v>1</v>
      </c>
      <c r="C1355" s="122" t="s">
        <v>2161</v>
      </c>
      <c r="D1355" s="122" t="s">
        <v>2090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75">
      <c r="A1356" s="122" t="s">
        <v>1980</v>
      </c>
      <c r="B1356" s="122">
        <v>1</v>
      </c>
      <c r="C1356" s="122" t="s">
        <v>2161</v>
      </c>
      <c r="D1356" s="122" t="s">
        <v>2091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75">
      <c r="A1357" s="122" t="s">
        <v>1980</v>
      </c>
      <c r="B1357" s="122">
        <v>1</v>
      </c>
      <c r="C1357" s="122" t="s">
        <v>2161</v>
      </c>
      <c r="D1357" s="122" t="s">
        <v>2092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75">
      <c r="A1358" s="122" t="s">
        <v>1980</v>
      </c>
      <c r="B1358" s="122">
        <v>1</v>
      </c>
      <c r="C1358" s="122" t="s">
        <v>2161</v>
      </c>
      <c r="D1358" s="122" t="s">
        <v>2093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75">
      <c r="A1359" s="122" t="s">
        <v>1980</v>
      </c>
      <c r="B1359" s="122">
        <v>1</v>
      </c>
      <c r="C1359" s="122" t="s">
        <v>2161</v>
      </c>
      <c r="D1359" s="122" t="s">
        <v>2094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75">
      <c r="A1360" s="122" t="s">
        <v>1980</v>
      </c>
      <c r="B1360" s="122">
        <v>1</v>
      </c>
      <c r="C1360" s="122" t="s">
        <v>2161</v>
      </c>
      <c r="D1360" s="122" t="s">
        <v>2095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75">
      <c r="A1361" s="122" t="s">
        <v>1980</v>
      </c>
      <c r="B1361" s="122">
        <v>1</v>
      </c>
      <c r="C1361" s="122" t="s">
        <v>2161</v>
      </c>
      <c r="D1361" s="122" t="s">
        <v>2096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75">
      <c r="A1362" s="122" t="s">
        <v>1980</v>
      </c>
      <c r="B1362" s="122">
        <v>1</v>
      </c>
      <c r="C1362" s="122" t="s">
        <v>2161</v>
      </c>
      <c r="D1362" s="122" t="s">
        <v>2097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75">
      <c r="A1363" s="122" t="s">
        <v>1980</v>
      </c>
      <c r="B1363" s="122">
        <v>1</v>
      </c>
      <c r="C1363" s="122" t="s">
        <v>2161</v>
      </c>
      <c r="D1363" s="122" t="s">
        <v>2098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75">
      <c r="A1364" s="122" t="s">
        <v>1980</v>
      </c>
      <c r="B1364" s="122">
        <v>1</v>
      </c>
      <c r="C1364" s="122" t="s">
        <v>2161</v>
      </c>
      <c r="D1364" s="122" t="s">
        <v>2099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75">
      <c r="A1365" s="122" t="s">
        <v>1980</v>
      </c>
      <c r="B1365" s="122">
        <v>1</v>
      </c>
      <c r="C1365" s="122" t="s">
        <v>2161</v>
      </c>
      <c r="D1365" s="122" t="s">
        <v>2100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75">
      <c r="A1366" s="122" t="s">
        <v>1980</v>
      </c>
      <c r="B1366" s="122">
        <v>1</v>
      </c>
      <c r="C1366" s="122" t="s">
        <v>2161</v>
      </c>
      <c r="D1366" s="122" t="s">
        <v>2101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75">
      <c r="A1367" s="122" t="s">
        <v>1980</v>
      </c>
      <c r="B1367" s="122">
        <v>1</v>
      </c>
      <c r="C1367" s="122" t="s">
        <v>2161</v>
      </c>
      <c r="D1367" s="122" t="s">
        <v>2102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75">
      <c r="A1368" s="122" t="s">
        <v>1980</v>
      </c>
      <c r="B1368" s="122">
        <v>1</v>
      </c>
      <c r="C1368" s="122" t="s">
        <v>2161</v>
      </c>
      <c r="D1368" s="122" t="s">
        <v>2103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75">
      <c r="A1369" s="122" t="s">
        <v>1980</v>
      </c>
      <c r="B1369" s="122">
        <v>1</v>
      </c>
      <c r="C1369" s="122" t="s">
        <v>2161</v>
      </c>
      <c r="D1369" s="122" t="s">
        <v>2137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75">
      <c r="A1370" s="122" t="s">
        <v>1980</v>
      </c>
      <c r="B1370" s="122">
        <v>1</v>
      </c>
      <c r="C1370" s="122" t="s">
        <v>2161</v>
      </c>
      <c r="D1370" s="122" t="s">
        <v>2104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75">
      <c r="A1371" s="122" t="s">
        <v>1980</v>
      </c>
      <c r="B1371" s="122">
        <v>1</v>
      </c>
      <c r="C1371" s="122" t="s">
        <v>2161</v>
      </c>
      <c r="D1371" s="122" t="s">
        <v>2105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75">
      <c r="A1372" s="122" t="s">
        <v>1980</v>
      </c>
      <c r="B1372" s="122">
        <v>1</v>
      </c>
      <c r="C1372" s="122" t="s">
        <v>2161</v>
      </c>
      <c r="D1372" s="122" t="s">
        <v>2106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75">
      <c r="A1373" s="122" t="s">
        <v>1980</v>
      </c>
      <c r="B1373" s="122">
        <v>1</v>
      </c>
      <c r="C1373" s="122" t="s">
        <v>2161</v>
      </c>
      <c r="D1373" s="122" t="s">
        <v>2107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75">
      <c r="A1374" s="122" t="s">
        <v>1980</v>
      </c>
      <c r="B1374" s="122">
        <v>1</v>
      </c>
      <c r="C1374" s="122" t="s">
        <v>2161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75">
      <c r="A1375" s="122" t="s">
        <v>1980</v>
      </c>
      <c r="B1375" s="122">
        <v>1</v>
      </c>
      <c r="C1375" s="122" t="s">
        <v>2161</v>
      </c>
      <c r="D1375" s="122" t="s">
        <v>2108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75">
      <c r="A1376" s="122" t="s">
        <v>1980</v>
      </c>
      <c r="B1376" s="122">
        <v>1</v>
      </c>
      <c r="C1376" s="122" t="s">
        <v>2161</v>
      </c>
      <c r="D1376" s="122" t="s">
        <v>2109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75">
      <c r="A1377" s="122" t="s">
        <v>1980</v>
      </c>
      <c r="B1377" s="122">
        <v>1</v>
      </c>
      <c r="C1377" s="122" t="s">
        <v>2161</v>
      </c>
      <c r="D1377" s="122" t="s">
        <v>2110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75">
      <c r="A1378" s="122" t="s">
        <v>1980</v>
      </c>
      <c r="B1378" s="122">
        <v>1</v>
      </c>
      <c r="C1378" s="122" t="s">
        <v>2161</v>
      </c>
      <c r="D1378" s="122" t="s">
        <v>2111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75">
      <c r="A1379" s="122" t="s">
        <v>1980</v>
      </c>
      <c r="B1379" s="122">
        <v>1</v>
      </c>
      <c r="C1379" s="122" t="s">
        <v>2161</v>
      </c>
      <c r="D1379" s="122" t="s">
        <v>2112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75">
      <c r="A1380" s="122" t="s">
        <v>1980</v>
      </c>
      <c r="B1380" s="122">
        <v>1</v>
      </c>
      <c r="C1380" s="122" t="s">
        <v>2161</v>
      </c>
      <c r="D1380" s="122" t="s">
        <v>2113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75">
      <c r="A1381" s="122" t="s">
        <v>1980</v>
      </c>
      <c r="B1381" s="122">
        <v>1</v>
      </c>
      <c r="C1381" s="122" t="s">
        <v>2161</v>
      </c>
      <c r="D1381" s="122" t="s">
        <v>2114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75">
      <c r="A1382" s="122" t="s">
        <v>1980</v>
      </c>
      <c r="B1382" s="122">
        <v>1</v>
      </c>
      <c r="C1382" s="122" t="s">
        <v>2161</v>
      </c>
      <c r="D1382" s="122" t="s">
        <v>2115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75">
      <c r="A1383" s="122" t="s">
        <v>1980</v>
      </c>
      <c r="B1383" s="122">
        <v>1</v>
      </c>
      <c r="C1383" s="122" t="s">
        <v>2161</v>
      </c>
      <c r="D1383" s="122" t="s">
        <v>2116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75">
      <c r="A1384" s="122" t="s">
        <v>1980</v>
      </c>
      <c r="B1384" s="122">
        <v>1</v>
      </c>
      <c r="C1384" s="122" t="s">
        <v>2161</v>
      </c>
      <c r="D1384" s="122" t="s">
        <v>2138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75">
      <c r="A1385" s="122" t="s">
        <v>1980</v>
      </c>
      <c r="B1385" s="122">
        <v>1</v>
      </c>
      <c r="C1385" s="122" t="s">
        <v>2161</v>
      </c>
      <c r="D1385" s="122" t="s">
        <v>2117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75">
      <c r="A1386" s="122" t="s">
        <v>1980</v>
      </c>
      <c r="B1386" s="122">
        <v>1</v>
      </c>
      <c r="C1386" s="122" t="s">
        <v>2161</v>
      </c>
      <c r="D1386" s="122" t="s">
        <v>2118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75">
      <c r="A1387" s="122" t="s">
        <v>1980</v>
      </c>
      <c r="B1387" s="122">
        <v>1</v>
      </c>
      <c r="C1387" s="122" t="s">
        <v>2161</v>
      </c>
      <c r="D1387" s="122" t="s">
        <v>2119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75">
      <c r="A1388" s="122" t="s">
        <v>1980</v>
      </c>
      <c r="B1388" s="122">
        <v>1</v>
      </c>
      <c r="C1388" s="122" t="s">
        <v>2161</v>
      </c>
      <c r="D1388" s="122" t="s">
        <v>2120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75">
      <c r="A1389" s="122" t="s">
        <v>1980</v>
      </c>
      <c r="B1389" s="122">
        <v>1</v>
      </c>
      <c r="C1389" s="122" t="s">
        <v>2161</v>
      </c>
      <c r="D1389" s="122" t="s">
        <v>2121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75">
      <c r="A1390" s="122" t="s">
        <v>1980</v>
      </c>
      <c r="B1390" s="122">
        <v>1</v>
      </c>
      <c r="C1390" s="122" t="s">
        <v>2161</v>
      </c>
      <c r="D1390" s="122" t="s">
        <v>2139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75">
      <c r="A1391" s="122" t="s">
        <v>1980</v>
      </c>
      <c r="B1391" s="122">
        <v>1</v>
      </c>
      <c r="C1391" s="122" t="s">
        <v>2161</v>
      </c>
      <c r="D1391" s="122" t="s">
        <v>2122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75">
      <c r="A1392" s="122" t="s">
        <v>1980</v>
      </c>
      <c r="B1392" s="122">
        <v>1</v>
      </c>
      <c r="C1392" s="122" t="s">
        <v>2161</v>
      </c>
      <c r="D1392" s="122" t="s">
        <v>2123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75">
      <c r="A1393" s="122" t="s">
        <v>1980</v>
      </c>
      <c r="B1393" s="122">
        <v>1</v>
      </c>
      <c r="C1393" s="122" t="s">
        <v>2161</v>
      </c>
      <c r="D1393" s="122" t="s">
        <v>2140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75">
      <c r="A1394" s="122" t="s">
        <v>1980</v>
      </c>
      <c r="B1394" s="122">
        <v>1</v>
      </c>
      <c r="C1394" s="122" t="s">
        <v>2161</v>
      </c>
      <c r="D1394" s="122" t="s">
        <v>2124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75">
      <c r="A1395" s="122" t="s">
        <v>1980</v>
      </c>
      <c r="B1395" s="122">
        <v>1</v>
      </c>
      <c r="C1395" s="122" t="s">
        <v>2161</v>
      </c>
      <c r="D1395" s="122" t="s">
        <v>2125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75">
      <c r="A1396" s="122" t="s">
        <v>1980</v>
      </c>
      <c r="B1396" s="122">
        <v>1</v>
      </c>
      <c r="C1396" s="122" t="s">
        <v>2161</v>
      </c>
      <c r="D1396" s="122" t="s">
        <v>2126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75">
      <c r="A1397" s="122" t="s">
        <v>1980</v>
      </c>
      <c r="B1397" s="122">
        <v>1</v>
      </c>
      <c r="C1397" s="122" t="s">
        <v>2161</v>
      </c>
      <c r="D1397" s="122" t="s">
        <v>2127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75">
      <c r="A1398" s="122" t="s">
        <v>1980</v>
      </c>
      <c r="B1398" s="122">
        <v>1</v>
      </c>
      <c r="C1398" s="122" t="s">
        <v>2161</v>
      </c>
      <c r="D1398" s="122" t="s">
        <v>2128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75">
      <c r="A1399" s="122" t="s">
        <v>1976</v>
      </c>
      <c r="B1399" s="122">
        <v>1</v>
      </c>
      <c r="C1399" s="122" t="s">
        <v>2162</v>
      </c>
      <c r="D1399" s="122" t="s">
        <v>2080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75">
      <c r="A1400" s="122" t="s">
        <v>1976</v>
      </c>
      <c r="B1400" s="122">
        <v>1</v>
      </c>
      <c r="C1400" s="122" t="s">
        <v>2162</v>
      </c>
      <c r="D1400" s="122" t="s">
        <v>2081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75">
      <c r="A1401" s="122" t="s">
        <v>1976</v>
      </c>
      <c r="B1401" s="122">
        <v>1</v>
      </c>
      <c r="C1401" s="122" t="s">
        <v>2162</v>
      </c>
      <c r="D1401" s="122" t="s">
        <v>2082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75">
      <c r="A1402" s="122" t="s">
        <v>1976</v>
      </c>
      <c r="B1402" s="122">
        <v>1</v>
      </c>
      <c r="C1402" s="122" t="s">
        <v>2162</v>
      </c>
      <c r="D1402" s="122" t="s">
        <v>2135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75">
      <c r="A1403" s="122" t="s">
        <v>1976</v>
      </c>
      <c r="B1403" s="122">
        <v>1</v>
      </c>
      <c r="C1403" s="122" t="s">
        <v>2162</v>
      </c>
      <c r="D1403" s="122" t="s">
        <v>2083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75">
      <c r="A1404" s="122" t="s">
        <v>1976</v>
      </c>
      <c r="B1404" s="122">
        <v>1</v>
      </c>
      <c r="C1404" s="122" t="s">
        <v>2162</v>
      </c>
      <c r="D1404" s="122" t="s">
        <v>2084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75">
      <c r="A1405" s="122" t="s">
        <v>1976</v>
      </c>
      <c r="B1405" s="122">
        <v>1</v>
      </c>
      <c r="C1405" s="122" t="s">
        <v>2162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75">
      <c r="A1406" s="122" t="s">
        <v>1976</v>
      </c>
      <c r="B1406" s="122">
        <v>1</v>
      </c>
      <c r="C1406" s="122" t="s">
        <v>2162</v>
      </c>
      <c r="D1406" s="122" t="s">
        <v>2085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75">
      <c r="A1407" s="122" t="s">
        <v>1976</v>
      </c>
      <c r="B1407" s="122">
        <v>1</v>
      </c>
      <c r="C1407" s="122" t="s">
        <v>2162</v>
      </c>
      <c r="D1407" s="122" t="s">
        <v>2086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75">
      <c r="A1408" s="122" t="s">
        <v>1976</v>
      </c>
      <c r="B1408" s="122">
        <v>1</v>
      </c>
      <c r="C1408" s="122" t="s">
        <v>2162</v>
      </c>
      <c r="D1408" s="122" t="s">
        <v>2087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75">
      <c r="A1409" s="122" t="s">
        <v>1976</v>
      </c>
      <c r="B1409" s="122">
        <v>1</v>
      </c>
      <c r="C1409" s="122" t="s">
        <v>2162</v>
      </c>
      <c r="D1409" s="122" t="s">
        <v>2088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75">
      <c r="A1410" s="122" t="s">
        <v>1976</v>
      </c>
      <c r="B1410" s="122">
        <v>1</v>
      </c>
      <c r="C1410" s="122" t="s">
        <v>2162</v>
      </c>
      <c r="D1410" s="122" t="s">
        <v>2089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75">
      <c r="A1411" s="122" t="s">
        <v>1976</v>
      </c>
      <c r="B1411" s="122">
        <v>1</v>
      </c>
      <c r="C1411" s="122" t="s">
        <v>2162</v>
      </c>
      <c r="D1411" s="122" t="s">
        <v>2136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75">
      <c r="A1412" s="122" t="s">
        <v>1976</v>
      </c>
      <c r="B1412" s="122">
        <v>1</v>
      </c>
      <c r="C1412" s="122" t="s">
        <v>2162</v>
      </c>
      <c r="D1412" s="122" t="s">
        <v>2090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75">
      <c r="A1413" s="122" t="s">
        <v>1976</v>
      </c>
      <c r="B1413" s="122">
        <v>1</v>
      </c>
      <c r="C1413" s="122" t="s">
        <v>2162</v>
      </c>
      <c r="D1413" s="122" t="s">
        <v>2091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75">
      <c r="A1414" s="122" t="s">
        <v>1976</v>
      </c>
      <c r="B1414" s="122">
        <v>1</v>
      </c>
      <c r="C1414" s="122" t="s">
        <v>2162</v>
      </c>
      <c r="D1414" s="122" t="s">
        <v>2092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75">
      <c r="A1415" s="122" t="s">
        <v>1976</v>
      </c>
      <c r="B1415" s="122">
        <v>1</v>
      </c>
      <c r="C1415" s="122" t="s">
        <v>2162</v>
      </c>
      <c r="D1415" s="122" t="s">
        <v>2093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75">
      <c r="A1416" s="122" t="s">
        <v>1976</v>
      </c>
      <c r="B1416" s="122">
        <v>1</v>
      </c>
      <c r="C1416" s="122" t="s">
        <v>2162</v>
      </c>
      <c r="D1416" s="122" t="s">
        <v>2094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75">
      <c r="A1417" s="122" t="s">
        <v>1976</v>
      </c>
      <c r="B1417" s="122">
        <v>1</v>
      </c>
      <c r="C1417" s="122" t="s">
        <v>2162</v>
      </c>
      <c r="D1417" s="122" t="s">
        <v>2095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75">
      <c r="A1418" s="122" t="s">
        <v>1976</v>
      </c>
      <c r="B1418" s="122">
        <v>1</v>
      </c>
      <c r="C1418" s="122" t="s">
        <v>2162</v>
      </c>
      <c r="D1418" s="122" t="s">
        <v>2096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75">
      <c r="A1419" s="122" t="s">
        <v>1976</v>
      </c>
      <c r="B1419" s="122">
        <v>1</v>
      </c>
      <c r="C1419" s="122" t="s">
        <v>2162</v>
      </c>
      <c r="D1419" s="122" t="s">
        <v>2097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75">
      <c r="A1420" s="122" t="s">
        <v>1976</v>
      </c>
      <c r="B1420" s="122">
        <v>1</v>
      </c>
      <c r="C1420" s="122" t="s">
        <v>2162</v>
      </c>
      <c r="D1420" s="122" t="s">
        <v>2098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75">
      <c r="A1421" s="122" t="s">
        <v>1976</v>
      </c>
      <c r="B1421" s="122">
        <v>1</v>
      </c>
      <c r="C1421" s="122" t="s">
        <v>2162</v>
      </c>
      <c r="D1421" s="122" t="s">
        <v>2099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75">
      <c r="A1422" s="122" t="s">
        <v>1976</v>
      </c>
      <c r="B1422" s="122">
        <v>1</v>
      </c>
      <c r="C1422" s="122" t="s">
        <v>2162</v>
      </c>
      <c r="D1422" s="122" t="s">
        <v>2100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75">
      <c r="A1423" s="122" t="s">
        <v>1976</v>
      </c>
      <c r="B1423" s="122">
        <v>1</v>
      </c>
      <c r="C1423" s="122" t="s">
        <v>2162</v>
      </c>
      <c r="D1423" s="122" t="s">
        <v>2101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75">
      <c r="A1424" s="122" t="s">
        <v>1976</v>
      </c>
      <c r="B1424" s="122">
        <v>1</v>
      </c>
      <c r="C1424" s="122" t="s">
        <v>2162</v>
      </c>
      <c r="D1424" s="122" t="s">
        <v>2102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75">
      <c r="A1425" s="122" t="s">
        <v>1976</v>
      </c>
      <c r="B1425" s="122">
        <v>1</v>
      </c>
      <c r="C1425" s="122" t="s">
        <v>2162</v>
      </c>
      <c r="D1425" s="122" t="s">
        <v>2103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75">
      <c r="A1426" s="122" t="s">
        <v>1976</v>
      </c>
      <c r="B1426" s="122">
        <v>1</v>
      </c>
      <c r="C1426" s="122" t="s">
        <v>2162</v>
      </c>
      <c r="D1426" s="122" t="s">
        <v>2137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75">
      <c r="A1427" s="122" t="s">
        <v>1976</v>
      </c>
      <c r="B1427" s="122">
        <v>1</v>
      </c>
      <c r="C1427" s="122" t="s">
        <v>2162</v>
      </c>
      <c r="D1427" s="122" t="s">
        <v>2104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75">
      <c r="A1428" s="122" t="s">
        <v>1976</v>
      </c>
      <c r="B1428" s="122">
        <v>1</v>
      </c>
      <c r="C1428" s="122" t="s">
        <v>2162</v>
      </c>
      <c r="D1428" s="122" t="s">
        <v>2105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75">
      <c r="A1429" s="122" t="s">
        <v>1976</v>
      </c>
      <c r="B1429" s="122">
        <v>1</v>
      </c>
      <c r="C1429" s="122" t="s">
        <v>2162</v>
      </c>
      <c r="D1429" s="122" t="s">
        <v>2106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75">
      <c r="A1430" s="122" t="s">
        <v>1976</v>
      </c>
      <c r="B1430" s="122">
        <v>1</v>
      </c>
      <c r="C1430" s="122" t="s">
        <v>2162</v>
      </c>
      <c r="D1430" s="122" t="s">
        <v>2107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75">
      <c r="A1431" s="122" t="s">
        <v>1976</v>
      </c>
      <c r="B1431" s="122">
        <v>1</v>
      </c>
      <c r="C1431" s="122" t="s">
        <v>2162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75">
      <c r="A1432" s="122" t="s">
        <v>1976</v>
      </c>
      <c r="B1432" s="122">
        <v>1</v>
      </c>
      <c r="C1432" s="122" t="s">
        <v>2162</v>
      </c>
      <c r="D1432" s="122" t="s">
        <v>2108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75">
      <c r="A1433" s="122" t="s">
        <v>1976</v>
      </c>
      <c r="B1433" s="122">
        <v>1</v>
      </c>
      <c r="C1433" s="122" t="s">
        <v>2162</v>
      </c>
      <c r="D1433" s="122" t="s">
        <v>2109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75">
      <c r="A1434" s="122" t="s">
        <v>1976</v>
      </c>
      <c r="B1434" s="122">
        <v>1</v>
      </c>
      <c r="C1434" s="122" t="s">
        <v>2162</v>
      </c>
      <c r="D1434" s="122" t="s">
        <v>2110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75">
      <c r="A1435" s="122" t="s">
        <v>1976</v>
      </c>
      <c r="B1435" s="122">
        <v>1</v>
      </c>
      <c r="C1435" s="122" t="s">
        <v>2162</v>
      </c>
      <c r="D1435" s="122" t="s">
        <v>2111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75">
      <c r="A1436" s="122" t="s">
        <v>1976</v>
      </c>
      <c r="B1436" s="122">
        <v>1</v>
      </c>
      <c r="C1436" s="122" t="s">
        <v>2162</v>
      </c>
      <c r="D1436" s="122" t="s">
        <v>2112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75">
      <c r="A1437" s="122" t="s">
        <v>1976</v>
      </c>
      <c r="B1437" s="122">
        <v>1</v>
      </c>
      <c r="C1437" s="122" t="s">
        <v>2162</v>
      </c>
      <c r="D1437" s="122" t="s">
        <v>2113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75">
      <c r="A1438" s="122" t="s">
        <v>1976</v>
      </c>
      <c r="B1438" s="122">
        <v>1</v>
      </c>
      <c r="C1438" s="122" t="s">
        <v>2162</v>
      </c>
      <c r="D1438" s="122" t="s">
        <v>2114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75">
      <c r="A1439" s="122" t="s">
        <v>1976</v>
      </c>
      <c r="B1439" s="122">
        <v>1</v>
      </c>
      <c r="C1439" s="122" t="s">
        <v>2162</v>
      </c>
      <c r="D1439" s="122" t="s">
        <v>2115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75">
      <c r="A1440" s="122" t="s">
        <v>1976</v>
      </c>
      <c r="B1440" s="122">
        <v>1</v>
      </c>
      <c r="C1440" s="122" t="s">
        <v>2162</v>
      </c>
      <c r="D1440" s="122" t="s">
        <v>2116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75">
      <c r="A1441" s="122" t="s">
        <v>1976</v>
      </c>
      <c r="B1441" s="122">
        <v>1</v>
      </c>
      <c r="C1441" s="122" t="s">
        <v>2162</v>
      </c>
      <c r="D1441" s="122" t="s">
        <v>2138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75">
      <c r="A1442" s="122" t="s">
        <v>1976</v>
      </c>
      <c r="B1442" s="122">
        <v>1</v>
      </c>
      <c r="C1442" s="122" t="s">
        <v>2162</v>
      </c>
      <c r="D1442" s="122" t="s">
        <v>2117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75">
      <c r="A1443" s="122" t="s">
        <v>1976</v>
      </c>
      <c r="B1443" s="122">
        <v>1</v>
      </c>
      <c r="C1443" s="122" t="s">
        <v>2162</v>
      </c>
      <c r="D1443" s="122" t="s">
        <v>2118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75">
      <c r="A1444" s="122" t="s">
        <v>1976</v>
      </c>
      <c r="B1444" s="122">
        <v>1</v>
      </c>
      <c r="C1444" s="122" t="s">
        <v>2162</v>
      </c>
      <c r="D1444" s="122" t="s">
        <v>2119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75">
      <c r="A1445" s="122" t="s">
        <v>1976</v>
      </c>
      <c r="B1445" s="122">
        <v>1</v>
      </c>
      <c r="C1445" s="122" t="s">
        <v>2162</v>
      </c>
      <c r="D1445" s="122" t="s">
        <v>2120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75">
      <c r="A1446" s="122" t="s">
        <v>1976</v>
      </c>
      <c r="B1446" s="122">
        <v>1</v>
      </c>
      <c r="C1446" s="122" t="s">
        <v>2162</v>
      </c>
      <c r="D1446" s="122" t="s">
        <v>2121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75">
      <c r="A1447" s="122" t="s">
        <v>1976</v>
      </c>
      <c r="B1447" s="122">
        <v>1</v>
      </c>
      <c r="C1447" s="122" t="s">
        <v>2162</v>
      </c>
      <c r="D1447" s="122" t="s">
        <v>2139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75">
      <c r="A1448" s="122" t="s">
        <v>1976</v>
      </c>
      <c r="B1448" s="122">
        <v>1</v>
      </c>
      <c r="C1448" s="122" t="s">
        <v>2162</v>
      </c>
      <c r="D1448" s="122" t="s">
        <v>2122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75">
      <c r="A1449" s="122" t="s">
        <v>1976</v>
      </c>
      <c r="B1449" s="122">
        <v>1</v>
      </c>
      <c r="C1449" s="122" t="s">
        <v>2162</v>
      </c>
      <c r="D1449" s="122" t="s">
        <v>2123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75">
      <c r="A1450" s="122" t="s">
        <v>1976</v>
      </c>
      <c r="B1450" s="122">
        <v>1</v>
      </c>
      <c r="C1450" s="122" t="s">
        <v>2162</v>
      </c>
      <c r="D1450" s="122" t="s">
        <v>2140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75">
      <c r="A1451" s="122" t="s">
        <v>1976</v>
      </c>
      <c r="B1451" s="122">
        <v>1</v>
      </c>
      <c r="C1451" s="122" t="s">
        <v>2162</v>
      </c>
      <c r="D1451" s="122" t="s">
        <v>2124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75">
      <c r="A1452" s="122" t="s">
        <v>1976</v>
      </c>
      <c r="B1452" s="122">
        <v>1</v>
      </c>
      <c r="C1452" s="122" t="s">
        <v>2162</v>
      </c>
      <c r="D1452" s="122" t="s">
        <v>2125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75">
      <c r="A1453" s="122" t="s">
        <v>1976</v>
      </c>
      <c r="B1453" s="122">
        <v>1</v>
      </c>
      <c r="C1453" s="122" t="s">
        <v>2162</v>
      </c>
      <c r="D1453" s="122" t="s">
        <v>2126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75">
      <c r="A1454" s="122" t="s">
        <v>1976</v>
      </c>
      <c r="B1454" s="122">
        <v>1</v>
      </c>
      <c r="C1454" s="122" t="s">
        <v>2162</v>
      </c>
      <c r="D1454" s="122" t="s">
        <v>2127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75">
      <c r="A1455" s="122" t="s">
        <v>1976</v>
      </c>
      <c r="B1455" s="122">
        <v>1</v>
      </c>
      <c r="C1455" s="122" t="s">
        <v>2162</v>
      </c>
      <c r="D1455" s="122" t="s">
        <v>2128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75">
      <c r="A1456" s="122" t="s">
        <v>1979</v>
      </c>
      <c r="B1456" s="122">
        <v>1</v>
      </c>
      <c r="C1456" s="122" t="s">
        <v>2163</v>
      </c>
      <c r="D1456" s="122" t="s">
        <v>2080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75">
      <c r="A1457" s="122" t="s">
        <v>1979</v>
      </c>
      <c r="B1457" s="122">
        <v>1</v>
      </c>
      <c r="C1457" s="122" t="s">
        <v>2163</v>
      </c>
      <c r="D1457" s="122" t="s">
        <v>2081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75">
      <c r="A1458" s="122" t="s">
        <v>1979</v>
      </c>
      <c r="B1458" s="122">
        <v>1</v>
      </c>
      <c r="C1458" s="122" t="s">
        <v>2163</v>
      </c>
      <c r="D1458" s="122" t="s">
        <v>2082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75">
      <c r="A1459" s="122" t="s">
        <v>1979</v>
      </c>
      <c r="B1459" s="122">
        <v>1</v>
      </c>
      <c r="C1459" s="122" t="s">
        <v>2163</v>
      </c>
      <c r="D1459" s="122" t="s">
        <v>2135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75">
      <c r="A1460" s="122" t="s">
        <v>1979</v>
      </c>
      <c r="B1460" s="122">
        <v>1</v>
      </c>
      <c r="C1460" s="122" t="s">
        <v>2163</v>
      </c>
      <c r="D1460" s="122" t="s">
        <v>2083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75">
      <c r="A1461" s="122" t="s">
        <v>1979</v>
      </c>
      <c r="B1461" s="122">
        <v>1</v>
      </c>
      <c r="C1461" s="122" t="s">
        <v>2163</v>
      </c>
      <c r="D1461" s="122" t="s">
        <v>2084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75">
      <c r="A1462" s="122" t="s">
        <v>1979</v>
      </c>
      <c r="B1462" s="122">
        <v>1</v>
      </c>
      <c r="C1462" s="122" t="s">
        <v>2163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75">
      <c r="A1463" s="122" t="s">
        <v>1979</v>
      </c>
      <c r="B1463" s="122">
        <v>1</v>
      </c>
      <c r="C1463" s="122" t="s">
        <v>2163</v>
      </c>
      <c r="D1463" s="122" t="s">
        <v>2085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75">
      <c r="A1464" s="122" t="s">
        <v>1979</v>
      </c>
      <c r="B1464" s="122">
        <v>1</v>
      </c>
      <c r="C1464" s="122" t="s">
        <v>2163</v>
      </c>
      <c r="D1464" s="122" t="s">
        <v>2086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75">
      <c r="A1465" s="122" t="s">
        <v>1979</v>
      </c>
      <c r="B1465" s="122">
        <v>1</v>
      </c>
      <c r="C1465" s="122" t="s">
        <v>2163</v>
      </c>
      <c r="D1465" s="122" t="s">
        <v>2087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75">
      <c r="A1466" s="122" t="s">
        <v>1979</v>
      </c>
      <c r="B1466" s="122">
        <v>1</v>
      </c>
      <c r="C1466" s="122" t="s">
        <v>2163</v>
      </c>
      <c r="D1466" s="122" t="s">
        <v>2088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75">
      <c r="A1467" s="122" t="s">
        <v>1979</v>
      </c>
      <c r="B1467" s="122">
        <v>1</v>
      </c>
      <c r="C1467" s="122" t="s">
        <v>2163</v>
      </c>
      <c r="D1467" s="122" t="s">
        <v>2089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75">
      <c r="A1468" s="122" t="s">
        <v>1979</v>
      </c>
      <c r="B1468" s="122">
        <v>1</v>
      </c>
      <c r="C1468" s="122" t="s">
        <v>2163</v>
      </c>
      <c r="D1468" s="122" t="s">
        <v>2136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75">
      <c r="A1469" s="122" t="s">
        <v>1979</v>
      </c>
      <c r="B1469" s="122">
        <v>1</v>
      </c>
      <c r="C1469" s="122" t="s">
        <v>2163</v>
      </c>
      <c r="D1469" s="122" t="s">
        <v>2090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75">
      <c r="A1470" s="122" t="s">
        <v>1979</v>
      </c>
      <c r="B1470" s="122">
        <v>1</v>
      </c>
      <c r="C1470" s="122" t="s">
        <v>2163</v>
      </c>
      <c r="D1470" s="122" t="s">
        <v>2091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75">
      <c r="A1471" s="122" t="s">
        <v>1979</v>
      </c>
      <c r="B1471" s="122">
        <v>1</v>
      </c>
      <c r="C1471" s="122" t="s">
        <v>2163</v>
      </c>
      <c r="D1471" s="122" t="s">
        <v>2092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75">
      <c r="A1472" s="122" t="s">
        <v>1979</v>
      </c>
      <c r="B1472" s="122">
        <v>1</v>
      </c>
      <c r="C1472" s="122" t="s">
        <v>2163</v>
      </c>
      <c r="D1472" s="122" t="s">
        <v>2093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75">
      <c r="A1473" s="122" t="s">
        <v>1979</v>
      </c>
      <c r="B1473" s="122">
        <v>1</v>
      </c>
      <c r="C1473" s="122" t="s">
        <v>2163</v>
      </c>
      <c r="D1473" s="122" t="s">
        <v>2094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75">
      <c r="A1474" s="122" t="s">
        <v>1979</v>
      </c>
      <c r="B1474" s="122">
        <v>1</v>
      </c>
      <c r="C1474" s="122" t="s">
        <v>2163</v>
      </c>
      <c r="D1474" s="122" t="s">
        <v>2095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75">
      <c r="A1475" s="122" t="s">
        <v>1979</v>
      </c>
      <c r="B1475" s="122">
        <v>1</v>
      </c>
      <c r="C1475" s="122" t="s">
        <v>2163</v>
      </c>
      <c r="D1475" s="122" t="s">
        <v>2096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75">
      <c r="A1476" s="122" t="s">
        <v>1979</v>
      </c>
      <c r="B1476" s="122">
        <v>1</v>
      </c>
      <c r="C1476" s="122" t="s">
        <v>2163</v>
      </c>
      <c r="D1476" s="122" t="s">
        <v>2097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75">
      <c r="A1477" s="122" t="s">
        <v>1979</v>
      </c>
      <c r="B1477" s="122">
        <v>1</v>
      </c>
      <c r="C1477" s="122" t="s">
        <v>2163</v>
      </c>
      <c r="D1477" s="122" t="s">
        <v>2098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75">
      <c r="A1478" s="122" t="s">
        <v>1979</v>
      </c>
      <c r="B1478" s="122">
        <v>1</v>
      </c>
      <c r="C1478" s="122" t="s">
        <v>2163</v>
      </c>
      <c r="D1478" s="122" t="s">
        <v>2099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75">
      <c r="A1479" s="122" t="s">
        <v>1979</v>
      </c>
      <c r="B1479" s="122">
        <v>1</v>
      </c>
      <c r="C1479" s="122" t="s">
        <v>2163</v>
      </c>
      <c r="D1479" s="122" t="s">
        <v>2100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75">
      <c r="A1480" s="122" t="s">
        <v>1979</v>
      </c>
      <c r="B1480" s="122">
        <v>1</v>
      </c>
      <c r="C1480" s="122" t="s">
        <v>2163</v>
      </c>
      <c r="D1480" s="122" t="s">
        <v>2101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75">
      <c r="A1481" s="122" t="s">
        <v>1979</v>
      </c>
      <c r="B1481" s="122">
        <v>1</v>
      </c>
      <c r="C1481" s="122" t="s">
        <v>2163</v>
      </c>
      <c r="D1481" s="122" t="s">
        <v>2102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75">
      <c r="A1482" s="122" t="s">
        <v>1979</v>
      </c>
      <c r="B1482" s="122">
        <v>1</v>
      </c>
      <c r="C1482" s="122" t="s">
        <v>2163</v>
      </c>
      <c r="D1482" s="122" t="s">
        <v>2103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75">
      <c r="A1483" s="122" t="s">
        <v>1979</v>
      </c>
      <c r="B1483" s="122">
        <v>1</v>
      </c>
      <c r="C1483" s="122" t="s">
        <v>2163</v>
      </c>
      <c r="D1483" s="122" t="s">
        <v>2137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75">
      <c r="A1484" s="122" t="s">
        <v>1979</v>
      </c>
      <c r="B1484" s="122">
        <v>1</v>
      </c>
      <c r="C1484" s="122" t="s">
        <v>2163</v>
      </c>
      <c r="D1484" s="122" t="s">
        <v>2104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75">
      <c r="A1485" s="122" t="s">
        <v>1979</v>
      </c>
      <c r="B1485" s="122">
        <v>1</v>
      </c>
      <c r="C1485" s="122" t="s">
        <v>2163</v>
      </c>
      <c r="D1485" s="122" t="s">
        <v>2105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75">
      <c r="A1486" s="122" t="s">
        <v>1979</v>
      </c>
      <c r="B1486" s="122">
        <v>1</v>
      </c>
      <c r="C1486" s="122" t="s">
        <v>2163</v>
      </c>
      <c r="D1486" s="122" t="s">
        <v>2106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75">
      <c r="A1487" s="122" t="s">
        <v>1979</v>
      </c>
      <c r="B1487" s="122">
        <v>1</v>
      </c>
      <c r="C1487" s="122" t="s">
        <v>2163</v>
      </c>
      <c r="D1487" s="122" t="s">
        <v>2107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75">
      <c r="A1488" s="122" t="s">
        <v>1979</v>
      </c>
      <c r="B1488" s="122">
        <v>1</v>
      </c>
      <c r="C1488" s="122" t="s">
        <v>2163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75">
      <c r="A1489" s="122" t="s">
        <v>1979</v>
      </c>
      <c r="B1489" s="122">
        <v>1</v>
      </c>
      <c r="C1489" s="122" t="s">
        <v>2163</v>
      </c>
      <c r="D1489" s="122" t="s">
        <v>2108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75">
      <c r="A1490" s="122" t="s">
        <v>1979</v>
      </c>
      <c r="B1490" s="122">
        <v>1</v>
      </c>
      <c r="C1490" s="122" t="s">
        <v>2163</v>
      </c>
      <c r="D1490" s="122" t="s">
        <v>2109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75">
      <c r="A1491" s="122" t="s">
        <v>1979</v>
      </c>
      <c r="B1491" s="122">
        <v>1</v>
      </c>
      <c r="C1491" s="122" t="s">
        <v>2163</v>
      </c>
      <c r="D1491" s="122" t="s">
        <v>2110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75">
      <c r="A1492" s="122" t="s">
        <v>1979</v>
      </c>
      <c r="B1492" s="122">
        <v>1</v>
      </c>
      <c r="C1492" s="122" t="s">
        <v>2163</v>
      </c>
      <c r="D1492" s="122" t="s">
        <v>2111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75">
      <c r="A1493" s="122" t="s">
        <v>1979</v>
      </c>
      <c r="B1493" s="122">
        <v>1</v>
      </c>
      <c r="C1493" s="122" t="s">
        <v>2163</v>
      </c>
      <c r="D1493" s="122" t="s">
        <v>2112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75">
      <c r="A1494" s="122" t="s">
        <v>1979</v>
      </c>
      <c r="B1494" s="122">
        <v>1</v>
      </c>
      <c r="C1494" s="122" t="s">
        <v>2163</v>
      </c>
      <c r="D1494" s="122" t="s">
        <v>2113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75">
      <c r="A1495" s="122" t="s">
        <v>1979</v>
      </c>
      <c r="B1495" s="122">
        <v>1</v>
      </c>
      <c r="C1495" s="122" t="s">
        <v>2163</v>
      </c>
      <c r="D1495" s="122" t="s">
        <v>2114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75">
      <c r="A1496" s="122" t="s">
        <v>1979</v>
      </c>
      <c r="B1496" s="122">
        <v>1</v>
      </c>
      <c r="C1496" s="122" t="s">
        <v>2163</v>
      </c>
      <c r="D1496" s="122" t="s">
        <v>2115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75">
      <c r="A1497" s="122" t="s">
        <v>1979</v>
      </c>
      <c r="B1497" s="122">
        <v>1</v>
      </c>
      <c r="C1497" s="122" t="s">
        <v>2163</v>
      </c>
      <c r="D1497" s="122" t="s">
        <v>2116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75">
      <c r="A1498" s="122" t="s">
        <v>1979</v>
      </c>
      <c r="B1498" s="122">
        <v>1</v>
      </c>
      <c r="C1498" s="122" t="s">
        <v>2163</v>
      </c>
      <c r="D1498" s="122" t="s">
        <v>2138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75">
      <c r="A1499" s="122" t="s">
        <v>1979</v>
      </c>
      <c r="B1499" s="122">
        <v>1</v>
      </c>
      <c r="C1499" s="122" t="s">
        <v>2163</v>
      </c>
      <c r="D1499" s="122" t="s">
        <v>2117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75">
      <c r="A1500" s="122" t="s">
        <v>1979</v>
      </c>
      <c r="B1500" s="122">
        <v>1</v>
      </c>
      <c r="C1500" s="122" t="s">
        <v>2163</v>
      </c>
      <c r="D1500" s="122" t="s">
        <v>2118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75">
      <c r="A1501" s="122" t="s">
        <v>1979</v>
      </c>
      <c r="B1501" s="122">
        <v>1</v>
      </c>
      <c r="C1501" s="122" t="s">
        <v>2163</v>
      </c>
      <c r="D1501" s="122" t="s">
        <v>2119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75">
      <c r="A1502" s="122" t="s">
        <v>1979</v>
      </c>
      <c r="B1502" s="122">
        <v>1</v>
      </c>
      <c r="C1502" s="122" t="s">
        <v>2163</v>
      </c>
      <c r="D1502" s="122" t="s">
        <v>2120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75">
      <c r="A1503" s="122" t="s">
        <v>1979</v>
      </c>
      <c r="B1503" s="122">
        <v>1</v>
      </c>
      <c r="C1503" s="122" t="s">
        <v>2163</v>
      </c>
      <c r="D1503" s="122" t="s">
        <v>2121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75">
      <c r="A1504" s="122" t="s">
        <v>1979</v>
      </c>
      <c r="B1504" s="122">
        <v>1</v>
      </c>
      <c r="C1504" s="122" t="s">
        <v>2163</v>
      </c>
      <c r="D1504" s="122" t="s">
        <v>2139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75">
      <c r="A1505" s="122" t="s">
        <v>1979</v>
      </c>
      <c r="B1505" s="122">
        <v>1</v>
      </c>
      <c r="C1505" s="122" t="s">
        <v>2163</v>
      </c>
      <c r="D1505" s="122" t="s">
        <v>2122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75">
      <c r="A1506" s="122" t="s">
        <v>1979</v>
      </c>
      <c r="B1506" s="122">
        <v>1</v>
      </c>
      <c r="C1506" s="122" t="s">
        <v>2163</v>
      </c>
      <c r="D1506" s="122" t="s">
        <v>2123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75">
      <c r="A1507" s="122" t="s">
        <v>1979</v>
      </c>
      <c r="B1507" s="122">
        <v>1</v>
      </c>
      <c r="C1507" s="122" t="s">
        <v>2163</v>
      </c>
      <c r="D1507" s="122" t="s">
        <v>2140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75">
      <c r="A1508" s="122" t="s">
        <v>1979</v>
      </c>
      <c r="B1508" s="122">
        <v>1</v>
      </c>
      <c r="C1508" s="122" t="s">
        <v>2163</v>
      </c>
      <c r="D1508" s="122" t="s">
        <v>2124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75">
      <c r="A1509" s="122" t="s">
        <v>1979</v>
      </c>
      <c r="B1509" s="122">
        <v>1</v>
      </c>
      <c r="C1509" s="122" t="s">
        <v>2163</v>
      </c>
      <c r="D1509" s="122" t="s">
        <v>2125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75">
      <c r="A1510" s="122" t="s">
        <v>1979</v>
      </c>
      <c r="B1510" s="122">
        <v>1</v>
      </c>
      <c r="C1510" s="122" t="s">
        <v>2163</v>
      </c>
      <c r="D1510" s="122" t="s">
        <v>2126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75">
      <c r="A1511" s="122" t="s">
        <v>1979</v>
      </c>
      <c r="B1511" s="122">
        <v>1</v>
      </c>
      <c r="C1511" s="122" t="s">
        <v>2163</v>
      </c>
      <c r="D1511" s="122" t="s">
        <v>2127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75">
      <c r="A1512" s="122" t="s">
        <v>1979</v>
      </c>
      <c r="B1512" s="122">
        <v>1</v>
      </c>
      <c r="C1512" s="122" t="s">
        <v>2163</v>
      </c>
      <c r="D1512" s="122" t="s">
        <v>2128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75">
      <c r="A1513" s="122" t="s">
        <v>1978</v>
      </c>
      <c r="B1513" s="122">
        <v>1</v>
      </c>
      <c r="C1513" s="122" t="s">
        <v>2164</v>
      </c>
      <c r="D1513" s="122" t="s">
        <v>2080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75">
      <c r="A1514" s="122" t="s">
        <v>1978</v>
      </c>
      <c r="B1514" s="122">
        <v>1</v>
      </c>
      <c r="C1514" s="122" t="s">
        <v>2164</v>
      </c>
      <c r="D1514" s="122" t="s">
        <v>2081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75">
      <c r="A1515" s="122" t="s">
        <v>1978</v>
      </c>
      <c r="B1515" s="122">
        <v>1</v>
      </c>
      <c r="C1515" s="122" t="s">
        <v>2164</v>
      </c>
      <c r="D1515" s="122" t="s">
        <v>2082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75">
      <c r="A1516" s="122" t="s">
        <v>1978</v>
      </c>
      <c r="B1516" s="122">
        <v>1</v>
      </c>
      <c r="C1516" s="122" t="s">
        <v>2164</v>
      </c>
      <c r="D1516" s="122" t="s">
        <v>2135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75">
      <c r="A1517" s="122" t="s">
        <v>1978</v>
      </c>
      <c r="B1517" s="122">
        <v>1</v>
      </c>
      <c r="C1517" s="122" t="s">
        <v>2164</v>
      </c>
      <c r="D1517" s="122" t="s">
        <v>2083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75">
      <c r="A1518" s="122" t="s">
        <v>1978</v>
      </c>
      <c r="B1518" s="122">
        <v>1</v>
      </c>
      <c r="C1518" s="122" t="s">
        <v>2164</v>
      </c>
      <c r="D1518" s="122" t="s">
        <v>2084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75">
      <c r="A1519" s="122" t="s">
        <v>1978</v>
      </c>
      <c r="B1519" s="122">
        <v>1</v>
      </c>
      <c r="C1519" s="122" t="s">
        <v>2164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75">
      <c r="A1520" s="122" t="s">
        <v>1978</v>
      </c>
      <c r="B1520" s="122">
        <v>1</v>
      </c>
      <c r="C1520" s="122" t="s">
        <v>2164</v>
      </c>
      <c r="D1520" s="122" t="s">
        <v>2085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75">
      <c r="A1521" s="122" t="s">
        <v>1978</v>
      </c>
      <c r="B1521" s="122">
        <v>1</v>
      </c>
      <c r="C1521" s="122" t="s">
        <v>2164</v>
      </c>
      <c r="D1521" s="122" t="s">
        <v>2086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75">
      <c r="A1522" s="122" t="s">
        <v>1978</v>
      </c>
      <c r="B1522" s="122">
        <v>1</v>
      </c>
      <c r="C1522" s="122" t="s">
        <v>2164</v>
      </c>
      <c r="D1522" s="122" t="s">
        <v>2087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75">
      <c r="A1523" s="122" t="s">
        <v>1978</v>
      </c>
      <c r="B1523" s="122">
        <v>1</v>
      </c>
      <c r="C1523" s="122" t="s">
        <v>2164</v>
      </c>
      <c r="D1523" s="122" t="s">
        <v>2088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75">
      <c r="A1524" s="122" t="s">
        <v>1978</v>
      </c>
      <c r="B1524" s="122">
        <v>1</v>
      </c>
      <c r="C1524" s="122" t="s">
        <v>2164</v>
      </c>
      <c r="D1524" s="122" t="s">
        <v>2089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75">
      <c r="A1525" s="122" t="s">
        <v>1978</v>
      </c>
      <c r="B1525" s="122">
        <v>1</v>
      </c>
      <c r="C1525" s="122" t="s">
        <v>2164</v>
      </c>
      <c r="D1525" s="122" t="s">
        <v>2136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75">
      <c r="A1526" s="122" t="s">
        <v>1978</v>
      </c>
      <c r="B1526" s="122">
        <v>1</v>
      </c>
      <c r="C1526" s="122" t="s">
        <v>2164</v>
      </c>
      <c r="D1526" s="122" t="s">
        <v>2090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75">
      <c r="A1527" s="122" t="s">
        <v>1978</v>
      </c>
      <c r="B1527" s="122">
        <v>1</v>
      </c>
      <c r="C1527" s="122" t="s">
        <v>2164</v>
      </c>
      <c r="D1527" s="122" t="s">
        <v>2091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75">
      <c r="A1528" s="122" t="s">
        <v>1978</v>
      </c>
      <c r="B1528" s="122">
        <v>1</v>
      </c>
      <c r="C1528" s="122" t="s">
        <v>2164</v>
      </c>
      <c r="D1528" s="122" t="s">
        <v>2092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75">
      <c r="A1529" s="122" t="s">
        <v>1978</v>
      </c>
      <c r="B1529" s="122">
        <v>1</v>
      </c>
      <c r="C1529" s="122" t="s">
        <v>2164</v>
      </c>
      <c r="D1529" s="122" t="s">
        <v>2093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75">
      <c r="A1530" s="122" t="s">
        <v>1978</v>
      </c>
      <c r="B1530" s="122">
        <v>1</v>
      </c>
      <c r="C1530" s="122" t="s">
        <v>2164</v>
      </c>
      <c r="D1530" s="122" t="s">
        <v>2094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75">
      <c r="A1531" s="122" t="s">
        <v>1978</v>
      </c>
      <c r="B1531" s="122">
        <v>1</v>
      </c>
      <c r="C1531" s="122" t="s">
        <v>2164</v>
      </c>
      <c r="D1531" s="122" t="s">
        <v>2095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75">
      <c r="A1532" s="122" t="s">
        <v>1978</v>
      </c>
      <c r="B1532" s="122">
        <v>1</v>
      </c>
      <c r="C1532" s="122" t="s">
        <v>2164</v>
      </c>
      <c r="D1532" s="122" t="s">
        <v>2096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75">
      <c r="A1533" s="122" t="s">
        <v>1978</v>
      </c>
      <c r="B1533" s="122">
        <v>1</v>
      </c>
      <c r="C1533" s="122" t="s">
        <v>2164</v>
      </c>
      <c r="D1533" s="122" t="s">
        <v>2097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75">
      <c r="A1534" s="122" t="s">
        <v>1978</v>
      </c>
      <c r="B1534" s="122">
        <v>1</v>
      </c>
      <c r="C1534" s="122" t="s">
        <v>2164</v>
      </c>
      <c r="D1534" s="122" t="s">
        <v>2098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75">
      <c r="A1535" s="122" t="s">
        <v>1978</v>
      </c>
      <c r="B1535" s="122">
        <v>1</v>
      </c>
      <c r="C1535" s="122" t="s">
        <v>2164</v>
      </c>
      <c r="D1535" s="122" t="s">
        <v>2099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75">
      <c r="A1536" s="122" t="s">
        <v>1978</v>
      </c>
      <c r="B1536" s="122">
        <v>1</v>
      </c>
      <c r="C1536" s="122" t="s">
        <v>2164</v>
      </c>
      <c r="D1536" s="122" t="s">
        <v>2100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75">
      <c r="A1537" s="122" t="s">
        <v>1978</v>
      </c>
      <c r="B1537" s="122">
        <v>1</v>
      </c>
      <c r="C1537" s="122" t="s">
        <v>2164</v>
      </c>
      <c r="D1537" s="122" t="s">
        <v>2101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75">
      <c r="A1538" s="122" t="s">
        <v>1978</v>
      </c>
      <c r="B1538" s="122">
        <v>1</v>
      </c>
      <c r="C1538" s="122" t="s">
        <v>2164</v>
      </c>
      <c r="D1538" s="122" t="s">
        <v>2102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75">
      <c r="A1539" s="122" t="s">
        <v>1978</v>
      </c>
      <c r="B1539" s="122">
        <v>1</v>
      </c>
      <c r="C1539" s="122" t="s">
        <v>2164</v>
      </c>
      <c r="D1539" s="122" t="s">
        <v>2103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75">
      <c r="A1540" s="122" t="s">
        <v>1978</v>
      </c>
      <c r="B1540" s="122">
        <v>1</v>
      </c>
      <c r="C1540" s="122" t="s">
        <v>2164</v>
      </c>
      <c r="D1540" s="122" t="s">
        <v>2137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75">
      <c r="A1541" s="122" t="s">
        <v>1978</v>
      </c>
      <c r="B1541" s="122">
        <v>1</v>
      </c>
      <c r="C1541" s="122" t="s">
        <v>2164</v>
      </c>
      <c r="D1541" s="122" t="s">
        <v>2104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75">
      <c r="A1542" s="122" t="s">
        <v>1978</v>
      </c>
      <c r="B1542" s="122">
        <v>1</v>
      </c>
      <c r="C1542" s="122" t="s">
        <v>2164</v>
      </c>
      <c r="D1542" s="122" t="s">
        <v>2105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75">
      <c r="A1543" s="122" t="s">
        <v>1978</v>
      </c>
      <c r="B1543" s="122">
        <v>1</v>
      </c>
      <c r="C1543" s="122" t="s">
        <v>2164</v>
      </c>
      <c r="D1543" s="122" t="s">
        <v>2106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75">
      <c r="A1544" s="122" t="s">
        <v>1978</v>
      </c>
      <c r="B1544" s="122">
        <v>1</v>
      </c>
      <c r="C1544" s="122" t="s">
        <v>2164</v>
      </c>
      <c r="D1544" s="122" t="s">
        <v>2107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75">
      <c r="A1545" s="122" t="s">
        <v>1978</v>
      </c>
      <c r="B1545" s="122">
        <v>1</v>
      </c>
      <c r="C1545" s="122" t="s">
        <v>2164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75">
      <c r="A1546" s="122" t="s">
        <v>1978</v>
      </c>
      <c r="B1546" s="122">
        <v>1</v>
      </c>
      <c r="C1546" s="122" t="s">
        <v>2164</v>
      </c>
      <c r="D1546" s="122" t="s">
        <v>2108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75">
      <c r="A1547" s="122" t="s">
        <v>1978</v>
      </c>
      <c r="B1547" s="122">
        <v>1</v>
      </c>
      <c r="C1547" s="122" t="s">
        <v>2164</v>
      </c>
      <c r="D1547" s="122" t="s">
        <v>2109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75">
      <c r="A1548" s="122" t="s">
        <v>1978</v>
      </c>
      <c r="B1548" s="122">
        <v>1</v>
      </c>
      <c r="C1548" s="122" t="s">
        <v>2164</v>
      </c>
      <c r="D1548" s="122" t="s">
        <v>2110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75">
      <c r="A1549" s="122" t="s">
        <v>1978</v>
      </c>
      <c r="B1549" s="122">
        <v>1</v>
      </c>
      <c r="C1549" s="122" t="s">
        <v>2164</v>
      </c>
      <c r="D1549" s="122" t="s">
        <v>2111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75">
      <c r="A1550" s="122" t="s">
        <v>1978</v>
      </c>
      <c r="B1550" s="122">
        <v>1</v>
      </c>
      <c r="C1550" s="122" t="s">
        <v>2164</v>
      </c>
      <c r="D1550" s="122" t="s">
        <v>2112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75">
      <c r="A1551" s="122" t="s">
        <v>1978</v>
      </c>
      <c r="B1551" s="122">
        <v>1</v>
      </c>
      <c r="C1551" s="122" t="s">
        <v>2164</v>
      </c>
      <c r="D1551" s="122" t="s">
        <v>2113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75">
      <c r="A1552" s="122" t="s">
        <v>1978</v>
      </c>
      <c r="B1552" s="122">
        <v>1</v>
      </c>
      <c r="C1552" s="122" t="s">
        <v>2164</v>
      </c>
      <c r="D1552" s="122" t="s">
        <v>2114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75">
      <c r="A1553" s="122" t="s">
        <v>1978</v>
      </c>
      <c r="B1553" s="122">
        <v>1</v>
      </c>
      <c r="C1553" s="122" t="s">
        <v>2164</v>
      </c>
      <c r="D1553" s="122" t="s">
        <v>2115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75">
      <c r="A1554" s="122" t="s">
        <v>1978</v>
      </c>
      <c r="B1554" s="122">
        <v>1</v>
      </c>
      <c r="C1554" s="122" t="s">
        <v>2164</v>
      </c>
      <c r="D1554" s="122" t="s">
        <v>2116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75">
      <c r="A1555" s="122" t="s">
        <v>1978</v>
      </c>
      <c r="B1555" s="122">
        <v>1</v>
      </c>
      <c r="C1555" s="122" t="s">
        <v>2164</v>
      </c>
      <c r="D1555" s="122" t="s">
        <v>2138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75">
      <c r="A1556" s="122" t="s">
        <v>1978</v>
      </c>
      <c r="B1556" s="122">
        <v>1</v>
      </c>
      <c r="C1556" s="122" t="s">
        <v>2164</v>
      </c>
      <c r="D1556" s="122" t="s">
        <v>2117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75">
      <c r="A1557" s="122" t="s">
        <v>1978</v>
      </c>
      <c r="B1557" s="122">
        <v>1</v>
      </c>
      <c r="C1557" s="122" t="s">
        <v>2164</v>
      </c>
      <c r="D1557" s="122" t="s">
        <v>2118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75">
      <c r="A1558" s="122" t="s">
        <v>1978</v>
      </c>
      <c r="B1558" s="122">
        <v>1</v>
      </c>
      <c r="C1558" s="122" t="s">
        <v>2164</v>
      </c>
      <c r="D1558" s="122" t="s">
        <v>2119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75">
      <c r="A1559" s="122" t="s">
        <v>1978</v>
      </c>
      <c r="B1559" s="122">
        <v>1</v>
      </c>
      <c r="C1559" s="122" t="s">
        <v>2164</v>
      </c>
      <c r="D1559" s="122" t="s">
        <v>2120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75">
      <c r="A1560" s="122" t="s">
        <v>1978</v>
      </c>
      <c r="B1560" s="122">
        <v>1</v>
      </c>
      <c r="C1560" s="122" t="s">
        <v>2164</v>
      </c>
      <c r="D1560" s="122" t="s">
        <v>2121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75">
      <c r="A1561" s="122" t="s">
        <v>1978</v>
      </c>
      <c r="B1561" s="122">
        <v>1</v>
      </c>
      <c r="C1561" s="122" t="s">
        <v>2164</v>
      </c>
      <c r="D1561" s="122" t="s">
        <v>2139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75">
      <c r="A1562" s="122" t="s">
        <v>1978</v>
      </c>
      <c r="B1562" s="122">
        <v>1</v>
      </c>
      <c r="C1562" s="122" t="s">
        <v>2164</v>
      </c>
      <c r="D1562" s="122" t="s">
        <v>2122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75">
      <c r="A1563" s="122" t="s">
        <v>1978</v>
      </c>
      <c r="B1563" s="122">
        <v>1</v>
      </c>
      <c r="C1563" s="122" t="s">
        <v>2164</v>
      </c>
      <c r="D1563" s="122" t="s">
        <v>2123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75">
      <c r="A1564" s="122" t="s">
        <v>1978</v>
      </c>
      <c r="B1564" s="122">
        <v>1</v>
      </c>
      <c r="C1564" s="122" t="s">
        <v>2164</v>
      </c>
      <c r="D1564" s="122" t="s">
        <v>2140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75">
      <c r="A1565" s="122" t="s">
        <v>1978</v>
      </c>
      <c r="B1565" s="122">
        <v>1</v>
      </c>
      <c r="C1565" s="122" t="s">
        <v>2164</v>
      </c>
      <c r="D1565" s="122" t="s">
        <v>2124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75">
      <c r="A1566" s="122" t="s">
        <v>1978</v>
      </c>
      <c r="B1566" s="122">
        <v>1</v>
      </c>
      <c r="C1566" s="122" t="s">
        <v>2164</v>
      </c>
      <c r="D1566" s="122" t="s">
        <v>2125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75">
      <c r="A1567" s="122" t="s">
        <v>1978</v>
      </c>
      <c r="B1567" s="122">
        <v>1</v>
      </c>
      <c r="C1567" s="122" t="s">
        <v>2164</v>
      </c>
      <c r="D1567" s="122" t="s">
        <v>2126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75">
      <c r="A1568" s="122" t="s">
        <v>1978</v>
      </c>
      <c r="B1568" s="122">
        <v>1</v>
      </c>
      <c r="C1568" s="122" t="s">
        <v>2164</v>
      </c>
      <c r="D1568" s="122" t="s">
        <v>2127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75">
      <c r="A1569" s="122" t="s">
        <v>1978</v>
      </c>
      <c r="B1569" s="122">
        <v>1</v>
      </c>
      <c r="C1569" s="122" t="s">
        <v>2164</v>
      </c>
      <c r="D1569" s="122" t="s">
        <v>2128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75">
      <c r="A1570" s="122" t="s">
        <v>1984</v>
      </c>
      <c r="B1570" s="122">
        <v>1</v>
      </c>
      <c r="C1570" s="122" t="s">
        <v>2165</v>
      </c>
      <c r="D1570" s="122" t="s">
        <v>2080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75">
      <c r="A1571" s="122" t="s">
        <v>1984</v>
      </c>
      <c r="B1571" s="122">
        <v>1</v>
      </c>
      <c r="C1571" s="122" t="s">
        <v>2165</v>
      </c>
      <c r="D1571" s="122" t="s">
        <v>2081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75">
      <c r="A1572" s="122" t="s">
        <v>1984</v>
      </c>
      <c r="B1572" s="122">
        <v>1</v>
      </c>
      <c r="C1572" s="122" t="s">
        <v>2165</v>
      </c>
      <c r="D1572" s="122" t="s">
        <v>2082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75">
      <c r="A1573" s="122" t="s">
        <v>1984</v>
      </c>
      <c r="B1573" s="122">
        <v>1</v>
      </c>
      <c r="C1573" s="122" t="s">
        <v>2165</v>
      </c>
      <c r="D1573" s="122" t="s">
        <v>2135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75">
      <c r="A1574" s="122" t="s">
        <v>1984</v>
      </c>
      <c r="B1574" s="122">
        <v>1</v>
      </c>
      <c r="C1574" s="122" t="s">
        <v>2165</v>
      </c>
      <c r="D1574" s="122" t="s">
        <v>2083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75">
      <c r="A1575" s="122" t="s">
        <v>1984</v>
      </c>
      <c r="B1575" s="122">
        <v>1</v>
      </c>
      <c r="C1575" s="122" t="s">
        <v>2165</v>
      </c>
      <c r="D1575" s="122" t="s">
        <v>2084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75">
      <c r="A1576" s="122" t="s">
        <v>1984</v>
      </c>
      <c r="B1576" s="122">
        <v>1</v>
      </c>
      <c r="C1576" s="122" t="s">
        <v>2165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75">
      <c r="A1577" s="122" t="s">
        <v>1984</v>
      </c>
      <c r="B1577" s="122">
        <v>1</v>
      </c>
      <c r="C1577" s="122" t="s">
        <v>2165</v>
      </c>
      <c r="D1577" s="122" t="s">
        <v>2085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75">
      <c r="A1578" s="122" t="s">
        <v>1984</v>
      </c>
      <c r="B1578" s="122">
        <v>1</v>
      </c>
      <c r="C1578" s="122" t="s">
        <v>2165</v>
      </c>
      <c r="D1578" s="122" t="s">
        <v>2086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75">
      <c r="A1579" s="122" t="s">
        <v>1984</v>
      </c>
      <c r="B1579" s="122">
        <v>1</v>
      </c>
      <c r="C1579" s="122" t="s">
        <v>2165</v>
      </c>
      <c r="D1579" s="122" t="s">
        <v>2087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75">
      <c r="A1580" s="122" t="s">
        <v>1984</v>
      </c>
      <c r="B1580" s="122">
        <v>1</v>
      </c>
      <c r="C1580" s="122" t="s">
        <v>2165</v>
      </c>
      <c r="D1580" s="122" t="s">
        <v>2088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75">
      <c r="A1581" s="122" t="s">
        <v>1984</v>
      </c>
      <c r="B1581" s="122">
        <v>1</v>
      </c>
      <c r="C1581" s="122" t="s">
        <v>2165</v>
      </c>
      <c r="D1581" s="122" t="s">
        <v>2089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75">
      <c r="A1582" s="122" t="s">
        <v>1984</v>
      </c>
      <c r="B1582" s="122">
        <v>1</v>
      </c>
      <c r="C1582" s="122" t="s">
        <v>2165</v>
      </c>
      <c r="D1582" s="122" t="s">
        <v>2136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75">
      <c r="A1583" s="122" t="s">
        <v>1984</v>
      </c>
      <c r="B1583" s="122">
        <v>1</v>
      </c>
      <c r="C1583" s="122" t="s">
        <v>2165</v>
      </c>
      <c r="D1583" s="122" t="s">
        <v>2090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75">
      <c r="A1584" s="122" t="s">
        <v>1984</v>
      </c>
      <c r="B1584" s="122">
        <v>1</v>
      </c>
      <c r="C1584" s="122" t="s">
        <v>2165</v>
      </c>
      <c r="D1584" s="122" t="s">
        <v>2091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75">
      <c r="A1585" s="122" t="s">
        <v>1984</v>
      </c>
      <c r="B1585" s="122">
        <v>1</v>
      </c>
      <c r="C1585" s="122" t="s">
        <v>2165</v>
      </c>
      <c r="D1585" s="122" t="s">
        <v>2092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75">
      <c r="A1586" s="122" t="s">
        <v>1984</v>
      </c>
      <c r="B1586" s="122">
        <v>1</v>
      </c>
      <c r="C1586" s="122" t="s">
        <v>2165</v>
      </c>
      <c r="D1586" s="122" t="s">
        <v>2093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75">
      <c r="A1587" s="122" t="s">
        <v>1984</v>
      </c>
      <c r="B1587" s="122">
        <v>1</v>
      </c>
      <c r="C1587" s="122" t="s">
        <v>2165</v>
      </c>
      <c r="D1587" s="122" t="s">
        <v>2094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75">
      <c r="A1588" s="122" t="s">
        <v>1984</v>
      </c>
      <c r="B1588" s="122">
        <v>1</v>
      </c>
      <c r="C1588" s="122" t="s">
        <v>2165</v>
      </c>
      <c r="D1588" s="122" t="s">
        <v>2095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75">
      <c r="A1589" s="122" t="s">
        <v>1984</v>
      </c>
      <c r="B1589" s="122">
        <v>1</v>
      </c>
      <c r="C1589" s="122" t="s">
        <v>2165</v>
      </c>
      <c r="D1589" s="122" t="s">
        <v>2096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75">
      <c r="A1590" s="122" t="s">
        <v>1984</v>
      </c>
      <c r="B1590" s="122">
        <v>1</v>
      </c>
      <c r="C1590" s="122" t="s">
        <v>2165</v>
      </c>
      <c r="D1590" s="122" t="s">
        <v>2097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75">
      <c r="A1591" s="122" t="s">
        <v>1984</v>
      </c>
      <c r="B1591" s="122">
        <v>1</v>
      </c>
      <c r="C1591" s="122" t="s">
        <v>2165</v>
      </c>
      <c r="D1591" s="122" t="s">
        <v>2098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75">
      <c r="A1592" s="122" t="s">
        <v>1984</v>
      </c>
      <c r="B1592" s="122">
        <v>1</v>
      </c>
      <c r="C1592" s="122" t="s">
        <v>2165</v>
      </c>
      <c r="D1592" s="122" t="s">
        <v>2099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75">
      <c r="A1593" s="122" t="s">
        <v>1984</v>
      </c>
      <c r="B1593" s="122">
        <v>1</v>
      </c>
      <c r="C1593" s="122" t="s">
        <v>2165</v>
      </c>
      <c r="D1593" s="122" t="s">
        <v>2100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75">
      <c r="A1594" s="122" t="s">
        <v>1984</v>
      </c>
      <c r="B1594" s="122">
        <v>1</v>
      </c>
      <c r="C1594" s="122" t="s">
        <v>2165</v>
      </c>
      <c r="D1594" s="122" t="s">
        <v>2101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75">
      <c r="A1595" s="122" t="s">
        <v>1984</v>
      </c>
      <c r="B1595" s="122">
        <v>1</v>
      </c>
      <c r="C1595" s="122" t="s">
        <v>2165</v>
      </c>
      <c r="D1595" s="122" t="s">
        <v>2102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75">
      <c r="A1596" s="122" t="s">
        <v>1984</v>
      </c>
      <c r="B1596" s="122">
        <v>1</v>
      </c>
      <c r="C1596" s="122" t="s">
        <v>2165</v>
      </c>
      <c r="D1596" s="122" t="s">
        <v>2103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75">
      <c r="A1597" s="122" t="s">
        <v>1984</v>
      </c>
      <c r="B1597" s="122">
        <v>1</v>
      </c>
      <c r="C1597" s="122" t="s">
        <v>2165</v>
      </c>
      <c r="D1597" s="122" t="s">
        <v>2137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75">
      <c r="A1598" s="122" t="s">
        <v>1984</v>
      </c>
      <c r="B1598" s="122">
        <v>1</v>
      </c>
      <c r="C1598" s="122" t="s">
        <v>2165</v>
      </c>
      <c r="D1598" s="122" t="s">
        <v>2104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75">
      <c r="A1599" s="122" t="s">
        <v>1984</v>
      </c>
      <c r="B1599" s="122">
        <v>1</v>
      </c>
      <c r="C1599" s="122" t="s">
        <v>2165</v>
      </c>
      <c r="D1599" s="122" t="s">
        <v>2105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75">
      <c r="A1600" s="122" t="s">
        <v>1984</v>
      </c>
      <c r="B1600" s="122">
        <v>1</v>
      </c>
      <c r="C1600" s="122" t="s">
        <v>2165</v>
      </c>
      <c r="D1600" s="122" t="s">
        <v>2106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75">
      <c r="A1601" s="122" t="s">
        <v>1984</v>
      </c>
      <c r="B1601" s="122">
        <v>1</v>
      </c>
      <c r="C1601" s="122" t="s">
        <v>2165</v>
      </c>
      <c r="D1601" s="122" t="s">
        <v>2107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75">
      <c r="A1602" s="122" t="s">
        <v>1984</v>
      </c>
      <c r="B1602" s="122">
        <v>1</v>
      </c>
      <c r="C1602" s="122" t="s">
        <v>2165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75">
      <c r="A1603" s="122" t="s">
        <v>1984</v>
      </c>
      <c r="B1603" s="122">
        <v>1</v>
      </c>
      <c r="C1603" s="122" t="s">
        <v>2165</v>
      </c>
      <c r="D1603" s="122" t="s">
        <v>2108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75">
      <c r="A1604" s="122" t="s">
        <v>1984</v>
      </c>
      <c r="B1604" s="122">
        <v>1</v>
      </c>
      <c r="C1604" s="122" t="s">
        <v>2165</v>
      </c>
      <c r="D1604" s="122" t="s">
        <v>2109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75">
      <c r="A1605" s="122" t="s">
        <v>1984</v>
      </c>
      <c r="B1605" s="122">
        <v>1</v>
      </c>
      <c r="C1605" s="122" t="s">
        <v>2165</v>
      </c>
      <c r="D1605" s="122" t="s">
        <v>2110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75">
      <c r="A1606" s="122" t="s">
        <v>1984</v>
      </c>
      <c r="B1606" s="122">
        <v>1</v>
      </c>
      <c r="C1606" s="122" t="s">
        <v>2165</v>
      </c>
      <c r="D1606" s="122" t="s">
        <v>2111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75">
      <c r="A1607" s="122" t="s">
        <v>1984</v>
      </c>
      <c r="B1607" s="122">
        <v>1</v>
      </c>
      <c r="C1607" s="122" t="s">
        <v>2165</v>
      </c>
      <c r="D1607" s="122" t="s">
        <v>2112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75">
      <c r="A1608" s="122" t="s">
        <v>1984</v>
      </c>
      <c r="B1608" s="122">
        <v>1</v>
      </c>
      <c r="C1608" s="122" t="s">
        <v>2165</v>
      </c>
      <c r="D1608" s="122" t="s">
        <v>2166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75">
      <c r="A1609" s="122" t="s">
        <v>1984</v>
      </c>
      <c r="B1609" s="122">
        <v>1</v>
      </c>
      <c r="C1609" s="122" t="s">
        <v>2165</v>
      </c>
      <c r="D1609" s="122" t="s">
        <v>2113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75">
      <c r="A1610" s="122" t="s">
        <v>1984</v>
      </c>
      <c r="B1610" s="122">
        <v>1</v>
      </c>
      <c r="C1610" s="122" t="s">
        <v>2165</v>
      </c>
      <c r="D1610" s="122" t="s">
        <v>2114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75">
      <c r="A1611" s="122" t="s">
        <v>1984</v>
      </c>
      <c r="B1611" s="122">
        <v>1</v>
      </c>
      <c r="C1611" s="122" t="s">
        <v>2165</v>
      </c>
      <c r="D1611" s="122" t="s">
        <v>2115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75">
      <c r="A1612" s="122" t="s">
        <v>1984</v>
      </c>
      <c r="B1612" s="122">
        <v>1</v>
      </c>
      <c r="C1612" s="122" t="s">
        <v>2165</v>
      </c>
      <c r="D1612" s="122" t="s">
        <v>2116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75">
      <c r="A1613" s="122" t="s">
        <v>1984</v>
      </c>
      <c r="B1613" s="122">
        <v>1</v>
      </c>
      <c r="C1613" s="122" t="s">
        <v>2165</v>
      </c>
      <c r="D1613" s="122" t="s">
        <v>2138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75">
      <c r="A1614" s="122" t="s">
        <v>1984</v>
      </c>
      <c r="B1614" s="122">
        <v>1</v>
      </c>
      <c r="C1614" s="122" t="s">
        <v>2165</v>
      </c>
      <c r="D1614" s="122" t="s">
        <v>2117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75">
      <c r="A1615" s="122" t="s">
        <v>1984</v>
      </c>
      <c r="B1615" s="122">
        <v>1</v>
      </c>
      <c r="C1615" s="122" t="s">
        <v>2165</v>
      </c>
      <c r="D1615" s="122" t="s">
        <v>2118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75">
      <c r="A1616" s="122" t="s">
        <v>1984</v>
      </c>
      <c r="B1616" s="122">
        <v>1</v>
      </c>
      <c r="C1616" s="122" t="s">
        <v>2165</v>
      </c>
      <c r="D1616" s="122" t="s">
        <v>2119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75">
      <c r="A1617" s="122" t="s">
        <v>1984</v>
      </c>
      <c r="B1617" s="122">
        <v>1</v>
      </c>
      <c r="C1617" s="122" t="s">
        <v>2165</v>
      </c>
      <c r="D1617" s="122" t="s">
        <v>2120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75">
      <c r="A1618" s="122" t="s">
        <v>1984</v>
      </c>
      <c r="B1618" s="122">
        <v>1</v>
      </c>
      <c r="C1618" s="122" t="s">
        <v>2165</v>
      </c>
      <c r="D1618" s="122" t="s">
        <v>2121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75">
      <c r="A1619" s="122" t="s">
        <v>1984</v>
      </c>
      <c r="B1619" s="122">
        <v>1</v>
      </c>
      <c r="C1619" s="122" t="s">
        <v>2165</v>
      </c>
      <c r="D1619" s="122" t="s">
        <v>2139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75">
      <c r="A1620" s="122" t="s">
        <v>1984</v>
      </c>
      <c r="B1620" s="122">
        <v>1</v>
      </c>
      <c r="C1620" s="122" t="s">
        <v>2165</v>
      </c>
      <c r="D1620" s="122" t="s">
        <v>2122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75">
      <c r="A1621" s="122" t="s">
        <v>1984</v>
      </c>
      <c r="B1621" s="122">
        <v>1</v>
      </c>
      <c r="C1621" s="122" t="s">
        <v>2165</v>
      </c>
      <c r="D1621" s="122" t="s">
        <v>2123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75">
      <c r="A1622" s="122" t="s">
        <v>1984</v>
      </c>
      <c r="B1622" s="122">
        <v>1</v>
      </c>
      <c r="C1622" s="122" t="s">
        <v>2165</v>
      </c>
      <c r="D1622" s="122" t="s">
        <v>2140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75">
      <c r="A1623" s="122" t="s">
        <v>1984</v>
      </c>
      <c r="B1623" s="122">
        <v>1</v>
      </c>
      <c r="C1623" s="122" t="s">
        <v>2165</v>
      </c>
      <c r="D1623" s="122" t="s">
        <v>2124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75">
      <c r="A1624" s="122" t="s">
        <v>1984</v>
      </c>
      <c r="B1624" s="122">
        <v>1</v>
      </c>
      <c r="C1624" s="122" t="s">
        <v>2165</v>
      </c>
      <c r="D1624" s="122" t="s">
        <v>2125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75">
      <c r="A1625" s="122" t="s">
        <v>1984</v>
      </c>
      <c r="B1625" s="122">
        <v>1</v>
      </c>
      <c r="C1625" s="122" t="s">
        <v>2165</v>
      </c>
      <c r="D1625" s="122" t="s">
        <v>2126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75">
      <c r="A1626" s="122" t="s">
        <v>1984</v>
      </c>
      <c r="B1626" s="122">
        <v>1</v>
      </c>
      <c r="C1626" s="122" t="s">
        <v>2165</v>
      </c>
      <c r="D1626" s="122" t="s">
        <v>2127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75">
      <c r="A1627" s="122" t="s">
        <v>1984</v>
      </c>
      <c r="B1627" s="122">
        <v>1</v>
      </c>
      <c r="C1627" s="122" t="s">
        <v>2165</v>
      </c>
      <c r="D1627" s="122" t="s">
        <v>2128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75">
      <c r="A1628" s="122" t="s">
        <v>1982</v>
      </c>
      <c r="B1628" s="122">
        <v>1</v>
      </c>
      <c r="C1628" s="122" t="s">
        <v>2167</v>
      </c>
      <c r="D1628" s="122" t="s">
        <v>2080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75">
      <c r="A1629" s="122" t="s">
        <v>1982</v>
      </c>
      <c r="B1629" s="122">
        <v>1</v>
      </c>
      <c r="C1629" s="122" t="s">
        <v>2167</v>
      </c>
      <c r="D1629" s="122" t="s">
        <v>2081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75">
      <c r="A1630" s="122" t="s">
        <v>1982</v>
      </c>
      <c r="B1630" s="122">
        <v>1</v>
      </c>
      <c r="C1630" s="122" t="s">
        <v>2167</v>
      </c>
      <c r="D1630" s="122" t="s">
        <v>2082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75">
      <c r="A1631" s="122" t="s">
        <v>1982</v>
      </c>
      <c r="B1631" s="122">
        <v>1</v>
      </c>
      <c r="C1631" s="122" t="s">
        <v>2167</v>
      </c>
      <c r="D1631" s="122" t="s">
        <v>2135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75">
      <c r="A1632" s="122" t="s">
        <v>1982</v>
      </c>
      <c r="B1632" s="122">
        <v>1</v>
      </c>
      <c r="C1632" s="122" t="s">
        <v>2167</v>
      </c>
      <c r="D1632" s="122" t="s">
        <v>2083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75">
      <c r="A1633" s="122" t="s">
        <v>1982</v>
      </c>
      <c r="B1633" s="122">
        <v>1</v>
      </c>
      <c r="C1633" s="122" t="s">
        <v>2167</v>
      </c>
      <c r="D1633" s="122" t="s">
        <v>2084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75">
      <c r="A1634" s="122" t="s">
        <v>1982</v>
      </c>
      <c r="B1634" s="122">
        <v>1</v>
      </c>
      <c r="C1634" s="122" t="s">
        <v>2167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75">
      <c r="A1635" s="122" t="s">
        <v>1982</v>
      </c>
      <c r="B1635" s="122">
        <v>1</v>
      </c>
      <c r="C1635" s="122" t="s">
        <v>2167</v>
      </c>
      <c r="D1635" s="122" t="s">
        <v>2085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75">
      <c r="A1636" s="122" t="s">
        <v>1982</v>
      </c>
      <c r="B1636" s="122">
        <v>1</v>
      </c>
      <c r="C1636" s="122" t="s">
        <v>2167</v>
      </c>
      <c r="D1636" s="122" t="s">
        <v>2086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75">
      <c r="A1637" s="122" t="s">
        <v>1982</v>
      </c>
      <c r="B1637" s="122">
        <v>1</v>
      </c>
      <c r="C1637" s="122" t="s">
        <v>2167</v>
      </c>
      <c r="D1637" s="122" t="s">
        <v>2087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75">
      <c r="A1638" s="122" t="s">
        <v>1982</v>
      </c>
      <c r="B1638" s="122">
        <v>1</v>
      </c>
      <c r="C1638" s="122" t="s">
        <v>2167</v>
      </c>
      <c r="D1638" s="122" t="s">
        <v>2088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75">
      <c r="A1639" s="122" t="s">
        <v>1982</v>
      </c>
      <c r="B1639" s="122">
        <v>1</v>
      </c>
      <c r="C1639" s="122" t="s">
        <v>2167</v>
      </c>
      <c r="D1639" s="122" t="s">
        <v>2089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75">
      <c r="A1640" s="122" t="s">
        <v>1982</v>
      </c>
      <c r="B1640" s="122">
        <v>1</v>
      </c>
      <c r="C1640" s="122" t="s">
        <v>2167</v>
      </c>
      <c r="D1640" s="122" t="s">
        <v>2136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75">
      <c r="A1641" s="122" t="s">
        <v>1982</v>
      </c>
      <c r="B1641" s="122">
        <v>1</v>
      </c>
      <c r="C1641" s="122" t="s">
        <v>2167</v>
      </c>
      <c r="D1641" s="122" t="s">
        <v>2090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75">
      <c r="A1642" s="122" t="s">
        <v>1982</v>
      </c>
      <c r="B1642" s="122">
        <v>1</v>
      </c>
      <c r="C1642" s="122" t="s">
        <v>2167</v>
      </c>
      <c r="D1642" s="122" t="s">
        <v>2091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75">
      <c r="A1643" s="122" t="s">
        <v>1982</v>
      </c>
      <c r="B1643" s="122">
        <v>1</v>
      </c>
      <c r="C1643" s="122" t="s">
        <v>2167</v>
      </c>
      <c r="D1643" s="122" t="s">
        <v>2092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75">
      <c r="A1644" s="122" t="s">
        <v>1982</v>
      </c>
      <c r="B1644" s="122">
        <v>1</v>
      </c>
      <c r="C1644" s="122" t="s">
        <v>2167</v>
      </c>
      <c r="D1644" s="122" t="s">
        <v>2093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75">
      <c r="A1645" s="122" t="s">
        <v>1982</v>
      </c>
      <c r="B1645" s="122">
        <v>1</v>
      </c>
      <c r="C1645" s="122" t="s">
        <v>2167</v>
      </c>
      <c r="D1645" s="122" t="s">
        <v>2094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75">
      <c r="A1646" s="122" t="s">
        <v>1982</v>
      </c>
      <c r="B1646" s="122">
        <v>1</v>
      </c>
      <c r="C1646" s="122" t="s">
        <v>2167</v>
      </c>
      <c r="D1646" s="122" t="s">
        <v>2095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75">
      <c r="A1647" s="122" t="s">
        <v>1982</v>
      </c>
      <c r="B1647" s="122">
        <v>1</v>
      </c>
      <c r="C1647" s="122" t="s">
        <v>2167</v>
      </c>
      <c r="D1647" s="122" t="s">
        <v>2096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75">
      <c r="A1648" s="122" t="s">
        <v>1982</v>
      </c>
      <c r="B1648" s="122">
        <v>1</v>
      </c>
      <c r="C1648" s="122" t="s">
        <v>2167</v>
      </c>
      <c r="D1648" s="122" t="s">
        <v>2097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75">
      <c r="A1649" s="122" t="s">
        <v>1982</v>
      </c>
      <c r="B1649" s="122">
        <v>1</v>
      </c>
      <c r="C1649" s="122" t="s">
        <v>2167</v>
      </c>
      <c r="D1649" s="122" t="s">
        <v>2098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75">
      <c r="A1650" s="122" t="s">
        <v>1982</v>
      </c>
      <c r="B1650" s="122">
        <v>1</v>
      </c>
      <c r="C1650" s="122" t="s">
        <v>2167</v>
      </c>
      <c r="D1650" s="122" t="s">
        <v>2099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75">
      <c r="A1651" s="122" t="s">
        <v>1982</v>
      </c>
      <c r="B1651" s="122">
        <v>1</v>
      </c>
      <c r="C1651" s="122" t="s">
        <v>2167</v>
      </c>
      <c r="D1651" s="122" t="s">
        <v>2100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75">
      <c r="A1652" s="122" t="s">
        <v>1982</v>
      </c>
      <c r="B1652" s="122">
        <v>1</v>
      </c>
      <c r="C1652" s="122" t="s">
        <v>2167</v>
      </c>
      <c r="D1652" s="122" t="s">
        <v>2101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75">
      <c r="A1653" s="122" t="s">
        <v>1982</v>
      </c>
      <c r="B1653" s="122">
        <v>1</v>
      </c>
      <c r="C1653" s="122" t="s">
        <v>2167</v>
      </c>
      <c r="D1653" s="122" t="s">
        <v>2102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75">
      <c r="A1654" s="122" t="s">
        <v>1982</v>
      </c>
      <c r="B1654" s="122">
        <v>1</v>
      </c>
      <c r="C1654" s="122" t="s">
        <v>2167</v>
      </c>
      <c r="D1654" s="122" t="s">
        <v>2103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75">
      <c r="A1655" s="122" t="s">
        <v>1982</v>
      </c>
      <c r="B1655" s="122">
        <v>1</v>
      </c>
      <c r="C1655" s="122" t="s">
        <v>2167</v>
      </c>
      <c r="D1655" s="122" t="s">
        <v>2137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75">
      <c r="A1656" s="122" t="s">
        <v>1982</v>
      </c>
      <c r="B1656" s="122">
        <v>1</v>
      </c>
      <c r="C1656" s="122" t="s">
        <v>2167</v>
      </c>
      <c r="D1656" s="122" t="s">
        <v>2104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75">
      <c r="A1657" s="122" t="s">
        <v>1982</v>
      </c>
      <c r="B1657" s="122">
        <v>1</v>
      </c>
      <c r="C1657" s="122" t="s">
        <v>2167</v>
      </c>
      <c r="D1657" s="122" t="s">
        <v>2105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75">
      <c r="A1658" s="122" t="s">
        <v>1982</v>
      </c>
      <c r="B1658" s="122">
        <v>1</v>
      </c>
      <c r="C1658" s="122" t="s">
        <v>2167</v>
      </c>
      <c r="D1658" s="122" t="s">
        <v>2106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75">
      <c r="A1659" s="122" t="s">
        <v>1982</v>
      </c>
      <c r="B1659" s="122">
        <v>1</v>
      </c>
      <c r="C1659" s="122" t="s">
        <v>2167</v>
      </c>
      <c r="D1659" s="122" t="s">
        <v>2107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75">
      <c r="A1660" s="122" t="s">
        <v>1982</v>
      </c>
      <c r="B1660" s="122">
        <v>1</v>
      </c>
      <c r="C1660" s="122" t="s">
        <v>2167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75">
      <c r="A1661" s="122" t="s">
        <v>1982</v>
      </c>
      <c r="B1661" s="122">
        <v>1</v>
      </c>
      <c r="C1661" s="122" t="s">
        <v>2167</v>
      </c>
      <c r="D1661" s="122" t="s">
        <v>2108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75">
      <c r="A1662" s="122" t="s">
        <v>1982</v>
      </c>
      <c r="B1662" s="122">
        <v>1</v>
      </c>
      <c r="C1662" s="122" t="s">
        <v>2167</v>
      </c>
      <c r="D1662" s="122" t="s">
        <v>2109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75">
      <c r="A1663" s="122" t="s">
        <v>1982</v>
      </c>
      <c r="B1663" s="122">
        <v>1</v>
      </c>
      <c r="C1663" s="122" t="s">
        <v>2167</v>
      </c>
      <c r="D1663" s="122" t="s">
        <v>2110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75">
      <c r="A1664" s="122" t="s">
        <v>1982</v>
      </c>
      <c r="B1664" s="122">
        <v>1</v>
      </c>
      <c r="C1664" s="122" t="s">
        <v>2167</v>
      </c>
      <c r="D1664" s="122" t="s">
        <v>2111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75">
      <c r="A1665" s="122" t="s">
        <v>1982</v>
      </c>
      <c r="B1665" s="122">
        <v>1</v>
      </c>
      <c r="C1665" s="122" t="s">
        <v>2167</v>
      </c>
      <c r="D1665" s="122" t="s">
        <v>2112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75">
      <c r="A1666" s="122" t="s">
        <v>1982</v>
      </c>
      <c r="B1666" s="122">
        <v>1</v>
      </c>
      <c r="C1666" s="122" t="s">
        <v>2167</v>
      </c>
      <c r="D1666" s="122" t="s">
        <v>2113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75">
      <c r="A1667" s="122" t="s">
        <v>1982</v>
      </c>
      <c r="B1667" s="122">
        <v>1</v>
      </c>
      <c r="C1667" s="122" t="s">
        <v>2167</v>
      </c>
      <c r="D1667" s="122" t="s">
        <v>2114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75">
      <c r="A1668" s="122" t="s">
        <v>1982</v>
      </c>
      <c r="B1668" s="122">
        <v>1</v>
      </c>
      <c r="C1668" s="122" t="s">
        <v>2167</v>
      </c>
      <c r="D1668" s="122" t="s">
        <v>2115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75">
      <c r="A1669" s="122" t="s">
        <v>1982</v>
      </c>
      <c r="B1669" s="122">
        <v>1</v>
      </c>
      <c r="C1669" s="122" t="s">
        <v>2167</v>
      </c>
      <c r="D1669" s="122" t="s">
        <v>2116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75">
      <c r="A1670" s="122" t="s">
        <v>1982</v>
      </c>
      <c r="B1670" s="122">
        <v>1</v>
      </c>
      <c r="C1670" s="122" t="s">
        <v>2167</v>
      </c>
      <c r="D1670" s="122" t="s">
        <v>2138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75">
      <c r="A1671" s="122" t="s">
        <v>1982</v>
      </c>
      <c r="B1671" s="122">
        <v>1</v>
      </c>
      <c r="C1671" s="122" t="s">
        <v>2167</v>
      </c>
      <c r="D1671" s="122" t="s">
        <v>2117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75">
      <c r="A1672" s="122" t="s">
        <v>1982</v>
      </c>
      <c r="B1672" s="122">
        <v>1</v>
      </c>
      <c r="C1672" s="122" t="s">
        <v>2167</v>
      </c>
      <c r="D1672" s="122" t="s">
        <v>2118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75">
      <c r="A1673" s="122" t="s">
        <v>1982</v>
      </c>
      <c r="B1673" s="122">
        <v>1</v>
      </c>
      <c r="C1673" s="122" t="s">
        <v>2167</v>
      </c>
      <c r="D1673" s="122" t="s">
        <v>2119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75">
      <c r="A1674" s="122" t="s">
        <v>1982</v>
      </c>
      <c r="B1674" s="122">
        <v>1</v>
      </c>
      <c r="C1674" s="122" t="s">
        <v>2167</v>
      </c>
      <c r="D1674" s="122" t="s">
        <v>2120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75">
      <c r="A1675" s="122" t="s">
        <v>1982</v>
      </c>
      <c r="B1675" s="122">
        <v>1</v>
      </c>
      <c r="C1675" s="122" t="s">
        <v>2167</v>
      </c>
      <c r="D1675" s="122" t="s">
        <v>2121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75">
      <c r="A1676" s="122" t="s">
        <v>1982</v>
      </c>
      <c r="B1676" s="122">
        <v>1</v>
      </c>
      <c r="C1676" s="122" t="s">
        <v>2167</v>
      </c>
      <c r="D1676" s="122" t="s">
        <v>2139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75">
      <c r="A1677" s="122" t="s">
        <v>1982</v>
      </c>
      <c r="B1677" s="122">
        <v>1</v>
      </c>
      <c r="C1677" s="122" t="s">
        <v>2167</v>
      </c>
      <c r="D1677" s="122" t="s">
        <v>2122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75">
      <c r="A1678" s="122" t="s">
        <v>1982</v>
      </c>
      <c r="B1678" s="122">
        <v>1</v>
      </c>
      <c r="C1678" s="122" t="s">
        <v>2167</v>
      </c>
      <c r="D1678" s="122" t="s">
        <v>2123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75">
      <c r="A1679" s="122" t="s">
        <v>1982</v>
      </c>
      <c r="B1679" s="122">
        <v>1</v>
      </c>
      <c r="C1679" s="122" t="s">
        <v>2167</v>
      </c>
      <c r="D1679" s="122" t="s">
        <v>2140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75">
      <c r="A1680" s="122" t="s">
        <v>1982</v>
      </c>
      <c r="B1680" s="122">
        <v>1</v>
      </c>
      <c r="C1680" s="122" t="s">
        <v>2167</v>
      </c>
      <c r="D1680" s="122" t="s">
        <v>2124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75">
      <c r="A1681" s="122" t="s">
        <v>1982</v>
      </c>
      <c r="B1681" s="122">
        <v>1</v>
      </c>
      <c r="C1681" s="122" t="s">
        <v>2167</v>
      </c>
      <c r="D1681" s="122" t="s">
        <v>2125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75">
      <c r="A1682" s="122" t="s">
        <v>1982</v>
      </c>
      <c r="B1682" s="122">
        <v>1</v>
      </c>
      <c r="C1682" s="122" t="s">
        <v>2167</v>
      </c>
      <c r="D1682" s="122" t="s">
        <v>2126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75">
      <c r="A1683" s="122" t="s">
        <v>1982</v>
      </c>
      <c r="B1683" s="122">
        <v>1</v>
      </c>
      <c r="C1683" s="122" t="s">
        <v>2167</v>
      </c>
      <c r="D1683" s="122" t="s">
        <v>2127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75">
      <c r="A1684" s="122" t="s">
        <v>1982</v>
      </c>
      <c r="B1684" s="122">
        <v>1</v>
      </c>
      <c r="C1684" s="122" t="s">
        <v>2167</v>
      </c>
      <c r="D1684" s="122" t="s">
        <v>2128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75">
      <c r="A1685" s="122" t="s">
        <v>2168</v>
      </c>
      <c r="B1685" s="122">
        <v>1</v>
      </c>
      <c r="C1685" s="122" t="s">
        <v>2169</v>
      </c>
      <c r="D1685" s="122" t="s">
        <v>2080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75">
      <c r="A1686" s="122" t="s">
        <v>2168</v>
      </c>
      <c r="B1686" s="122">
        <v>1</v>
      </c>
      <c r="C1686" s="122" t="s">
        <v>2169</v>
      </c>
      <c r="D1686" s="122" t="s">
        <v>2081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75">
      <c r="A1687" s="122" t="s">
        <v>2168</v>
      </c>
      <c r="B1687" s="122">
        <v>1</v>
      </c>
      <c r="C1687" s="122" t="s">
        <v>2169</v>
      </c>
      <c r="D1687" s="122" t="s">
        <v>2082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75">
      <c r="A1688" s="122" t="s">
        <v>2168</v>
      </c>
      <c r="B1688" s="122">
        <v>1</v>
      </c>
      <c r="C1688" s="122" t="s">
        <v>2169</v>
      </c>
      <c r="D1688" s="122" t="s">
        <v>2135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75">
      <c r="A1689" s="122" t="s">
        <v>2168</v>
      </c>
      <c r="B1689" s="122">
        <v>1</v>
      </c>
      <c r="C1689" s="122" t="s">
        <v>2169</v>
      </c>
      <c r="D1689" s="122" t="s">
        <v>2083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75">
      <c r="A1690" s="122" t="s">
        <v>2168</v>
      </c>
      <c r="B1690" s="122">
        <v>1</v>
      </c>
      <c r="C1690" s="122" t="s">
        <v>2169</v>
      </c>
      <c r="D1690" s="122" t="s">
        <v>2084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75">
      <c r="A1691" s="122" t="s">
        <v>2168</v>
      </c>
      <c r="B1691" s="122">
        <v>1</v>
      </c>
      <c r="C1691" s="122" t="s">
        <v>2169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75">
      <c r="A1692" s="122" t="s">
        <v>2168</v>
      </c>
      <c r="B1692" s="122">
        <v>1</v>
      </c>
      <c r="C1692" s="122" t="s">
        <v>2169</v>
      </c>
      <c r="D1692" s="122" t="s">
        <v>2085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75">
      <c r="A1693" s="122" t="s">
        <v>2168</v>
      </c>
      <c r="B1693" s="122">
        <v>1</v>
      </c>
      <c r="C1693" s="122" t="s">
        <v>2169</v>
      </c>
      <c r="D1693" s="122" t="s">
        <v>2086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75">
      <c r="A1694" s="122" t="s">
        <v>2168</v>
      </c>
      <c r="B1694" s="122">
        <v>1</v>
      </c>
      <c r="C1694" s="122" t="s">
        <v>2169</v>
      </c>
      <c r="D1694" s="122" t="s">
        <v>2087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75">
      <c r="A1695" s="122" t="s">
        <v>2168</v>
      </c>
      <c r="B1695" s="122">
        <v>1</v>
      </c>
      <c r="C1695" s="122" t="s">
        <v>2169</v>
      </c>
      <c r="D1695" s="122" t="s">
        <v>2088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75">
      <c r="A1696" s="122" t="s">
        <v>2168</v>
      </c>
      <c r="B1696" s="122">
        <v>1</v>
      </c>
      <c r="C1696" s="122" t="s">
        <v>2169</v>
      </c>
      <c r="D1696" s="122" t="s">
        <v>2170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75">
      <c r="A1697" s="122" t="s">
        <v>2168</v>
      </c>
      <c r="B1697" s="122">
        <v>1</v>
      </c>
      <c r="C1697" s="122" t="s">
        <v>2169</v>
      </c>
      <c r="D1697" s="122" t="s">
        <v>2089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75">
      <c r="A1698" s="122" t="s">
        <v>2168</v>
      </c>
      <c r="B1698" s="122">
        <v>1</v>
      </c>
      <c r="C1698" s="122" t="s">
        <v>2169</v>
      </c>
      <c r="D1698" s="122" t="s">
        <v>2136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75">
      <c r="A1699" s="122" t="s">
        <v>2168</v>
      </c>
      <c r="B1699" s="122">
        <v>1</v>
      </c>
      <c r="C1699" s="122" t="s">
        <v>2169</v>
      </c>
      <c r="D1699" s="122" t="s">
        <v>2090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75">
      <c r="A1700" s="122" t="s">
        <v>2168</v>
      </c>
      <c r="B1700" s="122">
        <v>1</v>
      </c>
      <c r="C1700" s="122" t="s">
        <v>2169</v>
      </c>
      <c r="D1700" s="122" t="s">
        <v>2091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75">
      <c r="A1701" s="122" t="s">
        <v>2168</v>
      </c>
      <c r="B1701" s="122">
        <v>1</v>
      </c>
      <c r="C1701" s="122" t="s">
        <v>2169</v>
      </c>
      <c r="D1701" s="122" t="s">
        <v>2092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75">
      <c r="A1702" s="122" t="s">
        <v>2168</v>
      </c>
      <c r="B1702" s="122">
        <v>1</v>
      </c>
      <c r="C1702" s="122" t="s">
        <v>2169</v>
      </c>
      <c r="D1702" s="122" t="s">
        <v>2093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75">
      <c r="A1703" s="122" t="s">
        <v>2168</v>
      </c>
      <c r="B1703" s="122">
        <v>1</v>
      </c>
      <c r="C1703" s="122" t="s">
        <v>2169</v>
      </c>
      <c r="D1703" s="122" t="s">
        <v>2094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75">
      <c r="A1704" s="122" t="s">
        <v>2168</v>
      </c>
      <c r="B1704" s="122">
        <v>1</v>
      </c>
      <c r="C1704" s="122" t="s">
        <v>2169</v>
      </c>
      <c r="D1704" s="122" t="s">
        <v>2095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75">
      <c r="A1705" s="122" t="s">
        <v>2168</v>
      </c>
      <c r="B1705" s="122">
        <v>1</v>
      </c>
      <c r="C1705" s="122" t="s">
        <v>2169</v>
      </c>
      <c r="D1705" s="122" t="s">
        <v>2096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75">
      <c r="A1706" s="122" t="s">
        <v>2168</v>
      </c>
      <c r="B1706" s="122">
        <v>1</v>
      </c>
      <c r="C1706" s="122" t="s">
        <v>2169</v>
      </c>
      <c r="D1706" s="122" t="s">
        <v>2097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75">
      <c r="A1707" s="122" t="s">
        <v>2168</v>
      </c>
      <c r="B1707" s="122">
        <v>1</v>
      </c>
      <c r="C1707" s="122" t="s">
        <v>2169</v>
      </c>
      <c r="D1707" s="122" t="s">
        <v>2098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75">
      <c r="A1708" s="122" t="s">
        <v>2168</v>
      </c>
      <c r="B1708" s="122">
        <v>1</v>
      </c>
      <c r="C1708" s="122" t="s">
        <v>2169</v>
      </c>
      <c r="D1708" s="122" t="s">
        <v>2099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75">
      <c r="A1709" s="122" t="s">
        <v>2168</v>
      </c>
      <c r="B1709" s="122">
        <v>1</v>
      </c>
      <c r="C1709" s="122" t="s">
        <v>2169</v>
      </c>
      <c r="D1709" s="122" t="s">
        <v>2100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75">
      <c r="A1710" s="122" t="s">
        <v>2168</v>
      </c>
      <c r="B1710" s="122">
        <v>1</v>
      </c>
      <c r="C1710" s="122" t="s">
        <v>2169</v>
      </c>
      <c r="D1710" s="122" t="s">
        <v>2171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75">
      <c r="A1711" s="122" t="s">
        <v>2168</v>
      </c>
      <c r="B1711" s="122">
        <v>1</v>
      </c>
      <c r="C1711" s="122" t="s">
        <v>2169</v>
      </c>
      <c r="D1711" s="122" t="s">
        <v>2101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75">
      <c r="A1712" s="122" t="s">
        <v>2168</v>
      </c>
      <c r="B1712" s="122">
        <v>1</v>
      </c>
      <c r="C1712" s="122" t="s">
        <v>2169</v>
      </c>
      <c r="D1712" s="122" t="s">
        <v>2102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75">
      <c r="A1713" s="122" t="s">
        <v>2168</v>
      </c>
      <c r="B1713" s="122">
        <v>1</v>
      </c>
      <c r="C1713" s="122" t="s">
        <v>2169</v>
      </c>
      <c r="D1713" s="122" t="s">
        <v>2103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75">
      <c r="A1714" s="122" t="s">
        <v>2168</v>
      </c>
      <c r="B1714" s="122">
        <v>1</v>
      </c>
      <c r="C1714" s="122" t="s">
        <v>2169</v>
      </c>
      <c r="D1714" s="122" t="s">
        <v>2137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75">
      <c r="A1715" s="122" t="s">
        <v>2168</v>
      </c>
      <c r="B1715" s="122">
        <v>1</v>
      </c>
      <c r="C1715" s="122" t="s">
        <v>2169</v>
      </c>
      <c r="D1715" s="122" t="s">
        <v>2104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75">
      <c r="A1716" s="122" t="s">
        <v>2168</v>
      </c>
      <c r="B1716" s="122">
        <v>1</v>
      </c>
      <c r="C1716" s="122" t="s">
        <v>2169</v>
      </c>
      <c r="D1716" s="122" t="s">
        <v>2105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75">
      <c r="A1717" s="122" t="s">
        <v>2168</v>
      </c>
      <c r="B1717" s="122">
        <v>1</v>
      </c>
      <c r="C1717" s="122" t="s">
        <v>2169</v>
      </c>
      <c r="D1717" s="122" t="s">
        <v>2106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75">
      <c r="A1718" s="122" t="s">
        <v>2168</v>
      </c>
      <c r="B1718" s="122">
        <v>1</v>
      </c>
      <c r="C1718" s="122" t="s">
        <v>2169</v>
      </c>
      <c r="D1718" s="122" t="s">
        <v>2107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75">
      <c r="A1719" s="122" t="s">
        <v>2168</v>
      </c>
      <c r="B1719" s="122">
        <v>1</v>
      </c>
      <c r="C1719" s="122" t="s">
        <v>2169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75">
      <c r="A1720" s="122" t="s">
        <v>2168</v>
      </c>
      <c r="B1720" s="122">
        <v>1</v>
      </c>
      <c r="C1720" s="122" t="s">
        <v>2169</v>
      </c>
      <c r="D1720" s="122" t="s">
        <v>2108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75">
      <c r="A1721" s="122" t="s">
        <v>2168</v>
      </c>
      <c r="B1721" s="122">
        <v>1</v>
      </c>
      <c r="C1721" s="122" t="s">
        <v>2169</v>
      </c>
      <c r="D1721" s="122" t="s">
        <v>2109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75">
      <c r="A1722" s="122" t="s">
        <v>2168</v>
      </c>
      <c r="B1722" s="122">
        <v>1</v>
      </c>
      <c r="C1722" s="122" t="s">
        <v>2169</v>
      </c>
      <c r="D1722" s="122" t="s">
        <v>2110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75">
      <c r="A1723" s="122" t="s">
        <v>2168</v>
      </c>
      <c r="B1723" s="122">
        <v>1</v>
      </c>
      <c r="C1723" s="122" t="s">
        <v>2169</v>
      </c>
      <c r="D1723" s="122" t="s">
        <v>2111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75">
      <c r="A1724" s="122" t="s">
        <v>2168</v>
      </c>
      <c r="B1724" s="122">
        <v>1</v>
      </c>
      <c r="C1724" s="122" t="s">
        <v>2169</v>
      </c>
      <c r="D1724" s="122" t="s">
        <v>2112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75">
      <c r="A1725" s="122" t="s">
        <v>2168</v>
      </c>
      <c r="B1725" s="122">
        <v>1</v>
      </c>
      <c r="C1725" s="122" t="s">
        <v>2169</v>
      </c>
      <c r="D1725" s="122" t="s">
        <v>2113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75">
      <c r="A1726" s="122" t="s">
        <v>2168</v>
      </c>
      <c r="B1726" s="122">
        <v>1</v>
      </c>
      <c r="C1726" s="122" t="s">
        <v>2169</v>
      </c>
      <c r="D1726" s="122" t="s">
        <v>2114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75">
      <c r="A1727" s="122" t="s">
        <v>2168</v>
      </c>
      <c r="B1727" s="122">
        <v>1</v>
      </c>
      <c r="C1727" s="122" t="s">
        <v>2169</v>
      </c>
      <c r="D1727" s="122" t="s">
        <v>2115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75">
      <c r="A1728" s="122" t="s">
        <v>2168</v>
      </c>
      <c r="B1728" s="122">
        <v>1</v>
      </c>
      <c r="C1728" s="122" t="s">
        <v>2169</v>
      </c>
      <c r="D1728" s="122" t="s">
        <v>2116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75">
      <c r="A1729" s="122" t="s">
        <v>2168</v>
      </c>
      <c r="B1729" s="122">
        <v>1</v>
      </c>
      <c r="C1729" s="122" t="s">
        <v>2169</v>
      </c>
      <c r="D1729" s="122" t="s">
        <v>2138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75">
      <c r="A1730" s="122" t="s">
        <v>2168</v>
      </c>
      <c r="B1730" s="122">
        <v>1</v>
      </c>
      <c r="C1730" s="122" t="s">
        <v>2169</v>
      </c>
      <c r="D1730" s="122" t="s">
        <v>2172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75">
      <c r="A1731" s="122" t="s">
        <v>2168</v>
      </c>
      <c r="B1731" s="122">
        <v>1</v>
      </c>
      <c r="C1731" s="122" t="s">
        <v>2169</v>
      </c>
      <c r="D1731" s="122" t="s">
        <v>2117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75">
      <c r="A1732" s="122" t="s">
        <v>2168</v>
      </c>
      <c r="B1732" s="122">
        <v>1</v>
      </c>
      <c r="C1732" s="122" t="s">
        <v>2169</v>
      </c>
      <c r="D1732" s="122" t="s">
        <v>2118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75">
      <c r="A1733" s="122" t="s">
        <v>2168</v>
      </c>
      <c r="B1733" s="122">
        <v>1</v>
      </c>
      <c r="C1733" s="122" t="s">
        <v>2169</v>
      </c>
      <c r="D1733" s="122" t="s">
        <v>2119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75">
      <c r="A1734" s="122" t="s">
        <v>2168</v>
      </c>
      <c r="B1734" s="122">
        <v>1</v>
      </c>
      <c r="C1734" s="122" t="s">
        <v>2169</v>
      </c>
      <c r="D1734" s="122" t="s">
        <v>2120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75">
      <c r="A1735" s="122" t="s">
        <v>2168</v>
      </c>
      <c r="B1735" s="122">
        <v>1</v>
      </c>
      <c r="C1735" s="122" t="s">
        <v>2169</v>
      </c>
      <c r="D1735" s="122" t="s">
        <v>2121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75">
      <c r="A1736" s="122" t="s">
        <v>2168</v>
      </c>
      <c r="B1736" s="122">
        <v>1</v>
      </c>
      <c r="C1736" s="122" t="s">
        <v>2169</v>
      </c>
      <c r="D1736" s="122" t="s">
        <v>2122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75">
      <c r="A1737" s="122" t="s">
        <v>2168</v>
      </c>
      <c r="B1737" s="122">
        <v>1</v>
      </c>
      <c r="C1737" s="122" t="s">
        <v>2169</v>
      </c>
      <c r="D1737" s="122" t="s">
        <v>2123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75">
      <c r="A1738" s="122" t="s">
        <v>2168</v>
      </c>
      <c r="B1738" s="122">
        <v>1</v>
      </c>
      <c r="C1738" s="122" t="s">
        <v>2169</v>
      </c>
      <c r="D1738" s="122" t="s">
        <v>2140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75">
      <c r="A1739" s="122" t="s">
        <v>2168</v>
      </c>
      <c r="B1739" s="122">
        <v>1</v>
      </c>
      <c r="C1739" s="122" t="s">
        <v>2169</v>
      </c>
      <c r="D1739" s="122" t="s">
        <v>2124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75">
      <c r="A1740" s="122" t="s">
        <v>2168</v>
      </c>
      <c r="B1740" s="122">
        <v>1</v>
      </c>
      <c r="C1740" s="122" t="s">
        <v>2169</v>
      </c>
      <c r="D1740" s="122" t="s">
        <v>2125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75">
      <c r="A1741" s="122" t="s">
        <v>2168</v>
      </c>
      <c r="B1741" s="122">
        <v>1</v>
      </c>
      <c r="C1741" s="122" t="s">
        <v>2169</v>
      </c>
      <c r="D1741" s="122" t="s">
        <v>2126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75">
      <c r="A1742" s="122" t="s">
        <v>2168</v>
      </c>
      <c r="B1742" s="122">
        <v>1</v>
      </c>
      <c r="C1742" s="122" t="s">
        <v>2169</v>
      </c>
      <c r="D1742" s="122" t="s">
        <v>2127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75">
      <c r="A1743" s="122" t="s">
        <v>2168</v>
      </c>
      <c r="B1743" s="122">
        <v>1</v>
      </c>
      <c r="C1743" s="122" t="s">
        <v>2169</v>
      </c>
      <c r="D1743" s="122" t="s">
        <v>2128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75">
      <c r="A1744" s="122" t="s">
        <v>2173</v>
      </c>
      <c r="B1744" s="122">
        <v>1</v>
      </c>
      <c r="C1744" s="122" t="s">
        <v>2174</v>
      </c>
      <c r="D1744" s="122" t="s">
        <v>2080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75">
      <c r="A1745" s="122" t="s">
        <v>2173</v>
      </c>
      <c r="B1745" s="122">
        <v>1</v>
      </c>
      <c r="C1745" s="122" t="s">
        <v>2174</v>
      </c>
      <c r="D1745" s="122" t="s">
        <v>2081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75">
      <c r="A1746" s="122" t="s">
        <v>2173</v>
      </c>
      <c r="B1746" s="122">
        <v>1</v>
      </c>
      <c r="C1746" s="122" t="s">
        <v>2174</v>
      </c>
      <c r="D1746" s="122" t="s">
        <v>2082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75">
      <c r="A1747" s="122" t="s">
        <v>2173</v>
      </c>
      <c r="B1747" s="122">
        <v>1</v>
      </c>
      <c r="C1747" s="122" t="s">
        <v>2174</v>
      </c>
      <c r="D1747" s="122" t="s">
        <v>2135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75">
      <c r="A1748" s="122" t="s">
        <v>2173</v>
      </c>
      <c r="B1748" s="122">
        <v>1</v>
      </c>
      <c r="C1748" s="122" t="s">
        <v>2174</v>
      </c>
      <c r="D1748" s="122" t="s">
        <v>2083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75">
      <c r="A1749" s="122" t="s">
        <v>2173</v>
      </c>
      <c r="B1749" s="122">
        <v>1</v>
      </c>
      <c r="C1749" s="122" t="s">
        <v>2174</v>
      </c>
      <c r="D1749" s="122" t="s">
        <v>2084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75">
      <c r="A1750" s="122" t="s">
        <v>2173</v>
      </c>
      <c r="B1750" s="122">
        <v>1</v>
      </c>
      <c r="C1750" s="122" t="s">
        <v>2174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75">
      <c r="A1751" s="122" t="s">
        <v>2173</v>
      </c>
      <c r="B1751" s="122">
        <v>1</v>
      </c>
      <c r="C1751" s="122" t="s">
        <v>2174</v>
      </c>
      <c r="D1751" s="122" t="s">
        <v>2085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75">
      <c r="A1752" s="122" t="s">
        <v>2173</v>
      </c>
      <c r="B1752" s="122">
        <v>1</v>
      </c>
      <c r="C1752" s="122" t="s">
        <v>2174</v>
      </c>
      <c r="D1752" s="122" t="s">
        <v>2086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75">
      <c r="A1753" s="122" t="s">
        <v>2173</v>
      </c>
      <c r="B1753" s="122">
        <v>1</v>
      </c>
      <c r="C1753" s="122" t="s">
        <v>2174</v>
      </c>
      <c r="D1753" s="122" t="s">
        <v>2087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75">
      <c r="A1754" s="122" t="s">
        <v>2173</v>
      </c>
      <c r="B1754" s="122">
        <v>1</v>
      </c>
      <c r="C1754" s="122" t="s">
        <v>2174</v>
      </c>
      <c r="D1754" s="122" t="s">
        <v>2088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75">
      <c r="A1755" s="122" t="s">
        <v>2173</v>
      </c>
      <c r="B1755" s="122">
        <v>1</v>
      </c>
      <c r="C1755" s="122" t="s">
        <v>2174</v>
      </c>
      <c r="D1755" s="122" t="s">
        <v>2089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75">
      <c r="A1756" s="122" t="s">
        <v>2173</v>
      </c>
      <c r="B1756" s="122">
        <v>1</v>
      </c>
      <c r="C1756" s="122" t="s">
        <v>2174</v>
      </c>
      <c r="D1756" s="122" t="s">
        <v>2136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75">
      <c r="A1757" s="122" t="s">
        <v>2173</v>
      </c>
      <c r="B1757" s="122">
        <v>1</v>
      </c>
      <c r="C1757" s="122" t="s">
        <v>2174</v>
      </c>
      <c r="D1757" s="122" t="s">
        <v>2090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75">
      <c r="A1758" s="122" t="s">
        <v>2173</v>
      </c>
      <c r="B1758" s="122">
        <v>1</v>
      </c>
      <c r="C1758" s="122" t="s">
        <v>2174</v>
      </c>
      <c r="D1758" s="122" t="s">
        <v>2091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75">
      <c r="A1759" s="122" t="s">
        <v>2173</v>
      </c>
      <c r="B1759" s="122">
        <v>1</v>
      </c>
      <c r="C1759" s="122" t="s">
        <v>2174</v>
      </c>
      <c r="D1759" s="122" t="s">
        <v>2092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75">
      <c r="A1760" s="122" t="s">
        <v>2173</v>
      </c>
      <c r="B1760" s="122">
        <v>1</v>
      </c>
      <c r="C1760" s="122" t="s">
        <v>2174</v>
      </c>
      <c r="D1760" s="122" t="s">
        <v>2093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75">
      <c r="A1761" s="122" t="s">
        <v>2173</v>
      </c>
      <c r="B1761" s="122">
        <v>1</v>
      </c>
      <c r="C1761" s="122" t="s">
        <v>2174</v>
      </c>
      <c r="D1761" s="122" t="s">
        <v>2094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75">
      <c r="A1762" s="122" t="s">
        <v>2173</v>
      </c>
      <c r="B1762" s="122">
        <v>1</v>
      </c>
      <c r="C1762" s="122" t="s">
        <v>2174</v>
      </c>
      <c r="D1762" s="122" t="s">
        <v>2095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75">
      <c r="A1763" s="122" t="s">
        <v>2173</v>
      </c>
      <c r="B1763" s="122">
        <v>1</v>
      </c>
      <c r="C1763" s="122" t="s">
        <v>2174</v>
      </c>
      <c r="D1763" s="122" t="s">
        <v>2096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75">
      <c r="A1764" s="122" t="s">
        <v>2173</v>
      </c>
      <c r="B1764" s="122">
        <v>1</v>
      </c>
      <c r="C1764" s="122" t="s">
        <v>2174</v>
      </c>
      <c r="D1764" s="122" t="s">
        <v>2097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75">
      <c r="A1765" s="122" t="s">
        <v>2173</v>
      </c>
      <c r="B1765" s="122">
        <v>1</v>
      </c>
      <c r="C1765" s="122" t="s">
        <v>2174</v>
      </c>
      <c r="D1765" s="122" t="s">
        <v>2098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75">
      <c r="A1766" s="122" t="s">
        <v>2173</v>
      </c>
      <c r="B1766" s="122">
        <v>1</v>
      </c>
      <c r="C1766" s="122" t="s">
        <v>2174</v>
      </c>
      <c r="D1766" s="122" t="s">
        <v>2099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75">
      <c r="A1767" s="122" t="s">
        <v>2173</v>
      </c>
      <c r="B1767" s="122">
        <v>1</v>
      </c>
      <c r="C1767" s="122" t="s">
        <v>2174</v>
      </c>
      <c r="D1767" s="122" t="s">
        <v>2100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75">
      <c r="A1768" s="122" t="s">
        <v>2173</v>
      </c>
      <c r="B1768" s="122">
        <v>1</v>
      </c>
      <c r="C1768" s="122" t="s">
        <v>2174</v>
      </c>
      <c r="D1768" s="122" t="s">
        <v>2101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75">
      <c r="A1769" s="122" t="s">
        <v>2173</v>
      </c>
      <c r="B1769" s="122">
        <v>1</v>
      </c>
      <c r="C1769" s="122" t="s">
        <v>2174</v>
      </c>
      <c r="D1769" s="122" t="s">
        <v>2102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75">
      <c r="A1770" s="122" t="s">
        <v>2173</v>
      </c>
      <c r="B1770" s="122">
        <v>1</v>
      </c>
      <c r="C1770" s="122" t="s">
        <v>2174</v>
      </c>
      <c r="D1770" s="122" t="s">
        <v>2103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75">
      <c r="A1771" s="122" t="s">
        <v>2173</v>
      </c>
      <c r="B1771" s="122">
        <v>1</v>
      </c>
      <c r="C1771" s="122" t="s">
        <v>2174</v>
      </c>
      <c r="D1771" s="122" t="s">
        <v>2137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75">
      <c r="A1772" s="122" t="s">
        <v>2173</v>
      </c>
      <c r="B1772" s="122">
        <v>1</v>
      </c>
      <c r="C1772" s="122" t="s">
        <v>2174</v>
      </c>
      <c r="D1772" s="122" t="s">
        <v>2104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75">
      <c r="A1773" s="122" t="s">
        <v>2173</v>
      </c>
      <c r="B1773" s="122">
        <v>1</v>
      </c>
      <c r="C1773" s="122" t="s">
        <v>2174</v>
      </c>
      <c r="D1773" s="122" t="s">
        <v>2105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75">
      <c r="A1774" s="122" t="s">
        <v>2173</v>
      </c>
      <c r="B1774" s="122">
        <v>1</v>
      </c>
      <c r="C1774" s="122" t="s">
        <v>2174</v>
      </c>
      <c r="D1774" s="122" t="s">
        <v>2106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75">
      <c r="A1775" s="122" t="s">
        <v>2173</v>
      </c>
      <c r="B1775" s="122">
        <v>1</v>
      </c>
      <c r="C1775" s="122" t="s">
        <v>2174</v>
      </c>
      <c r="D1775" s="122" t="s">
        <v>2107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75">
      <c r="A1776" s="122" t="s">
        <v>2173</v>
      </c>
      <c r="B1776" s="122">
        <v>1</v>
      </c>
      <c r="C1776" s="122" t="s">
        <v>2174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75">
      <c r="A1777" s="122" t="s">
        <v>2173</v>
      </c>
      <c r="B1777" s="122">
        <v>1</v>
      </c>
      <c r="C1777" s="122" t="s">
        <v>2174</v>
      </c>
      <c r="D1777" s="122" t="s">
        <v>2108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75">
      <c r="A1778" s="122" t="s">
        <v>2173</v>
      </c>
      <c r="B1778" s="122">
        <v>1</v>
      </c>
      <c r="C1778" s="122" t="s">
        <v>2174</v>
      </c>
      <c r="D1778" s="122" t="s">
        <v>2109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75">
      <c r="A1779" s="122" t="s">
        <v>2173</v>
      </c>
      <c r="B1779" s="122">
        <v>1</v>
      </c>
      <c r="C1779" s="122" t="s">
        <v>2174</v>
      </c>
      <c r="D1779" s="122" t="s">
        <v>2110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75">
      <c r="A1780" s="122" t="s">
        <v>2173</v>
      </c>
      <c r="B1780" s="122">
        <v>1</v>
      </c>
      <c r="C1780" s="122" t="s">
        <v>2174</v>
      </c>
      <c r="D1780" s="122" t="s">
        <v>2111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75">
      <c r="A1781" s="122" t="s">
        <v>2173</v>
      </c>
      <c r="B1781" s="122">
        <v>1</v>
      </c>
      <c r="C1781" s="122" t="s">
        <v>2174</v>
      </c>
      <c r="D1781" s="122" t="s">
        <v>2112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75">
      <c r="A1782" s="122" t="s">
        <v>2173</v>
      </c>
      <c r="B1782" s="122">
        <v>1</v>
      </c>
      <c r="C1782" s="122" t="s">
        <v>2174</v>
      </c>
      <c r="D1782" s="122" t="s">
        <v>2113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75">
      <c r="A1783" s="122" t="s">
        <v>2173</v>
      </c>
      <c r="B1783" s="122">
        <v>1</v>
      </c>
      <c r="C1783" s="122" t="s">
        <v>2174</v>
      </c>
      <c r="D1783" s="122" t="s">
        <v>2114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75">
      <c r="A1784" s="122" t="s">
        <v>2173</v>
      </c>
      <c r="B1784" s="122">
        <v>1</v>
      </c>
      <c r="C1784" s="122" t="s">
        <v>2174</v>
      </c>
      <c r="D1784" s="122" t="s">
        <v>2115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75">
      <c r="A1785" s="122" t="s">
        <v>2173</v>
      </c>
      <c r="B1785" s="122">
        <v>1</v>
      </c>
      <c r="C1785" s="122" t="s">
        <v>2174</v>
      </c>
      <c r="D1785" s="122" t="s">
        <v>2116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75">
      <c r="A1786" s="122" t="s">
        <v>2173</v>
      </c>
      <c r="B1786" s="122">
        <v>1</v>
      </c>
      <c r="C1786" s="122" t="s">
        <v>2174</v>
      </c>
      <c r="D1786" s="122" t="s">
        <v>2138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75">
      <c r="A1787" s="122" t="s">
        <v>2173</v>
      </c>
      <c r="B1787" s="122">
        <v>1</v>
      </c>
      <c r="C1787" s="122" t="s">
        <v>2174</v>
      </c>
      <c r="D1787" s="122" t="s">
        <v>2117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75">
      <c r="A1788" s="122" t="s">
        <v>2173</v>
      </c>
      <c r="B1788" s="122">
        <v>1</v>
      </c>
      <c r="C1788" s="122" t="s">
        <v>2174</v>
      </c>
      <c r="D1788" s="122" t="s">
        <v>2118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75">
      <c r="A1789" s="122" t="s">
        <v>2173</v>
      </c>
      <c r="B1789" s="122">
        <v>1</v>
      </c>
      <c r="C1789" s="122" t="s">
        <v>2174</v>
      </c>
      <c r="D1789" s="122" t="s">
        <v>2119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75">
      <c r="A1790" s="122" t="s">
        <v>2173</v>
      </c>
      <c r="B1790" s="122">
        <v>1</v>
      </c>
      <c r="C1790" s="122" t="s">
        <v>2174</v>
      </c>
      <c r="D1790" s="122" t="s">
        <v>2120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75">
      <c r="A1791" s="122" t="s">
        <v>2173</v>
      </c>
      <c r="B1791" s="122">
        <v>1</v>
      </c>
      <c r="C1791" s="122" t="s">
        <v>2174</v>
      </c>
      <c r="D1791" s="122" t="s">
        <v>2121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75">
      <c r="A1792" s="122" t="s">
        <v>2173</v>
      </c>
      <c r="B1792" s="122">
        <v>1</v>
      </c>
      <c r="C1792" s="122" t="s">
        <v>2174</v>
      </c>
      <c r="D1792" s="122" t="s">
        <v>2122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75">
      <c r="A1793" s="122" t="s">
        <v>2173</v>
      </c>
      <c r="B1793" s="122">
        <v>1</v>
      </c>
      <c r="C1793" s="122" t="s">
        <v>2174</v>
      </c>
      <c r="D1793" s="122" t="s">
        <v>2123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75">
      <c r="A1794" s="122" t="s">
        <v>2173</v>
      </c>
      <c r="B1794" s="122">
        <v>1</v>
      </c>
      <c r="C1794" s="122" t="s">
        <v>2174</v>
      </c>
      <c r="D1794" s="122" t="s">
        <v>2140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75">
      <c r="A1795" s="122" t="s">
        <v>2173</v>
      </c>
      <c r="B1795" s="122">
        <v>1</v>
      </c>
      <c r="C1795" s="122" t="s">
        <v>2174</v>
      </c>
      <c r="D1795" s="122" t="s">
        <v>2124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75">
      <c r="A1796" s="122" t="s">
        <v>2173</v>
      </c>
      <c r="B1796" s="122">
        <v>1</v>
      </c>
      <c r="C1796" s="122" t="s">
        <v>2174</v>
      </c>
      <c r="D1796" s="122" t="s">
        <v>2125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75">
      <c r="A1797" s="122" t="s">
        <v>2173</v>
      </c>
      <c r="B1797" s="122">
        <v>1</v>
      </c>
      <c r="C1797" s="122" t="s">
        <v>2174</v>
      </c>
      <c r="D1797" s="122" t="s">
        <v>2126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75">
      <c r="A1798" s="122" t="s">
        <v>2173</v>
      </c>
      <c r="B1798" s="122">
        <v>1</v>
      </c>
      <c r="C1798" s="122" t="s">
        <v>2174</v>
      </c>
      <c r="D1798" s="122" t="s">
        <v>2127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75">
      <c r="A1799" s="122" t="s">
        <v>2173</v>
      </c>
      <c r="B1799" s="122">
        <v>1</v>
      </c>
      <c r="C1799" s="122" t="s">
        <v>2174</v>
      </c>
      <c r="D1799" s="122" t="s">
        <v>2128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75">
      <c r="A1800" s="122" t="s">
        <v>2175</v>
      </c>
      <c r="B1800" s="122">
        <v>1</v>
      </c>
      <c r="C1800" s="122" t="s">
        <v>2176</v>
      </c>
      <c r="D1800" s="122" t="s">
        <v>2080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75">
      <c r="A1801" s="122" t="s">
        <v>2175</v>
      </c>
      <c r="B1801" s="122">
        <v>1</v>
      </c>
      <c r="C1801" s="122" t="s">
        <v>2176</v>
      </c>
      <c r="D1801" s="122" t="s">
        <v>2081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75">
      <c r="A1802" s="122" t="s">
        <v>2175</v>
      </c>
      <c r="B1802" s="122">
        <v>1</v>
      </c>
      <c r="C1802" s="122" t="s">
        <v>2176</v>
      </c>
      <c r="D1802" s="122" t="s">
        <v>2082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75">
      <c r="A1803" s="122" t="s">
        <v>2175</v>
      </c>
      <c r="B1803" s="122">
        <v>1</v>
      </c>
      <c r="C1803" s="122" t="s">
        <v>2176</v>
      </c>
      <c r="D1803" s="122" t="s">
        <v>2083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75">
      <c r="A1804" s="122" t="s">
        <v>2175</v>
      </c>
      <c r="B1804" s="122">
        <v>1</v>
      </c>
      <c r="C1804" s="122" t="s">
        <v>2176</v>
      </c>
      <c r="D1804" s="122" t="s">
        <v>2084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75">
      <c r="A1805" s="122" t="s">
        <v>2175</v>
      </c>
      <c r="B1805" s="122">
        <v>1</v>
      </c>
      <c r="C1805" s="122" t="s">
        <v>2176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75">
      <c r="A1806" s="122" t="s">
        <v>2175</v>
      </c>
      <c r="B1806" s="122">
        <v>1</v>
      </c>
      <c r="C1806" s="122" t="s">
        <v>2176</v>
      </c>
      <c r="D1806" s="122" t="s">
        <v>2085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75">
      <c r="A1807" s="122" t="s">
        <v>2175</v>
      </c>
      <c r="B1807" s="122">
        <v>1</v>
      </c>
      <c r="C1807" s="122" t="s">
        <v>2176</v>
      </c>
      <c r="D1807" s="122" t="s">
        <v>2086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75">
      <c r="A1808" s="122" t="s">
        <v>2175</v>
      </c>
      <c r="B1808" s="122">
        <v>1</v>
      </c>
      <c r="C1808" s="122" t="s">
        <v>2176</v>
      </c>
      <c r="D1808" s="122" t="s">
        <v>2087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75">
      <c r="A1809" s="122" t="s">
        <v>2175</v>
      </c>
      <c r="B1809" s="122">
        <v>1</v>
      </c>
      <c r="C1809" s="122" t="s">
        <v>2176</v>
      </c>
      <c r="D1809" s="122" t="s">
        <v>2088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75">
      <c r="A1810" s="122" t="s">
        <v>2175</v>
      </c>
      <c r="B1810" s="122">
        <v>1</v>
      </c>
      <c r="C1810" s="122" t="s">
        <v>2176</v>
      </c>
      <c r="D1810" s="122" t="s">
        <v>2089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75">
      <c r="A1811" s="122" t="s">
        <v>2175</v>
      </c>
      <c r="B1811" s="122">
        <v>1</v>
      </c>
      <c r="C1811" s="122" t="s">
        <v>2176</v>
      </c>
      <c r="D1811" s="122" t="s">
        <v>2090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75">
      <c r="A1812" s="122" t="s">
        <v>2175</v>
      </c>
      <c r="B1812" s="122">
        <v>1</v>
      </c>
      <c r="C1812" s="122" t="s">
        <v>2176</v>
      </c>
      <c r="D1812" s="122" t="s">
        <v>2091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75">
      <c r="A1813" s="122" t="s">
        <v>2175</v>
      </c>
      <c r="B1813" s="122">
        <v>1</v>
      </c>
      <c r="C1813" s="122" t="s">
        <v>2176</v>
      </c>
      <c r="D1813" s="122" t="s">
        <v>2092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75">
      <c r="A1814" s="122" t="s">
        <v>2175</v>
      </c>
      <c r="B1814" s="122">
        <v>1</v>
      </c>
      <c r="C1814" s="122" t="s">
        <v>2176</v>
      </c>
      <c r="D1814" s="122" t="s">
        <v>2093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75">
      <c r="A1815" s="122" t="s">
        <v>2175</v>
      </c>
      <c r="B1815" s="122">
        <v>1</v>
      </c>
      <c r="C1815" s="122" t="s">
        <v>2176</v>
      </c>
      <c r="D1815" s="122" t="s">
        <v>2094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75">
      <c r="A1816" s="122" t="s">
        <v>2175</v>
      </c>
      <c r="B1816" s="122">
        <v>1</v>
      </c>
      <c r="C1816" s="122" t="s">
        <v>2176</v>
      </c>
      <c r="D1816" s="122" t="s">
        <v>2095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75">
      <c r="A1817" s="122" t="s">
        <v>2175</v>
      </c>
      <c r="B1817" s="122">
        <v>1</v>
      </c>
      <c r="C1817" s="122" t="s">
        <v>2176</v>
      </c>
      <c r="D1817" s="122" t="s">
        <v>2096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75">
      <c r="A1818" s="122" t="s">
        <v>2175</v>
      </c>
      <c r="B1818" s="122">
        <v>1</v>
      </c>
      <c r="C1818" s="122" t="s">
        <v>2176</v>
      </c>
      <c r="D1818" s="122" t="s">
        <v>2097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75">
      <c r="A1819" s="122" t="s">
        <v>2175</v>
      </c>
      <c r="B1819" s="122">
        <v>1</v>
      </c>
      <c r="C1819" s="122" t="s">
        <v>2176</v>
      </c>
      <c r="D1819" s="122" t="s">
        <v>2098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75">
      <c r="A1820" s="122" t="s">
        <v>2175</v>
      </c>
      <c r="B1820" s="122">
        <v>1</v>
      </c>
      <c r="C1820" s="122" t="s">
        <v>2176</v>
      </c>
      <c r="D1820" s="122" t="s">
        <v>2099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75">
      <c r="A1821" s="122" t="s">
        <v>2175</v>
      </c>
      <c r="B1821" s="122">
        <v>1</v>
      </c>
      <c r="C1821" s="122" t="s">
        <v>2176</v>
      </c>
      <c r="D1821" s="122" t="s">
        <v>2100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75">
      <c r="A1822" s="122" t="s">
        <v>2175</v>
      </c>
      <c r="B1822" s="122">
        <v>1</v>
      </c>
      <c r="C1822" s="122" t="s">
        <v>2176</v>
      </c>
      <c r="D1822" s="122" t="s">
        <v>2101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75">
      <c r="A1823" s="122" t="s">
        <v>2175</v>
      </c>
      <c r="B1823" s="122">
        <v>1</v>
      </c>
      <c r="C1823" s="122" t="s">
        <v>2176</v>
      </c>
      <c r="D1823" s="122" t="s">
        <v>2102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75">
      <c r="A1824" s="122" t="s">
        <v>2175</v>
      </c>
      <c r="B1824" s="122">
        <v>1</v>
      </c>
      <c r="C1824" s="122" t="s">
        <v>2176</v>
      </c>
      <c r="D1824" s="122" t="s">
        <v>2103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75">
      <c r="A1825" s="122" t="s">
        <v>2175</v>
      </c>
      <c r="B1825" s="122">
        <v>1</v>
      </c>
      <c r="C1825" s="122" t="s">
        <v>2176</v>
      </c>
      <c r="D1825" s="122" t="s">
        <v>2104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75">
      <c r="A1826" s="122" t="s">
        <v>2175</v>
      </c>
      <c r="B1826" s="122">
        <v>1</v>
      </c>
      <c r="C1826" s="122" t="s">
        <v>2176</v>
      </c>
      <c r="D1826" s="122" t="s">
        <v>2105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75">
      <c r="A1827" s="122" t="s">
        <v>2175</v>
      </c>
      <c r="B1827" s="122">
        <v>1</v>
      </c>
      <c r="C1827" s="122" t="s">
        <v>2176</v>
      </c>
      <c r="D1827" s="122" t="s">
        <v>2106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75">
      <c r="A1828" s="122" t="s">
        <v>2175</v>
      </c>
      <c r="B1828" s="122">
        <v>1</v>
      </c>
      <c r="C1828" s="122" t="s">
        <v>2176</v>
      </c>
      <c r="D1828" s="122" t="s">
        <v>2107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75">
      <c r="A1829" s="122" t="s">
        <v>2175</v>
      </c>
      <c r="B1829" s="122">
        <v>1</v>
      </c>
      <c r="C1829" s="122" t="s">
        <v>2176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75">
      <c r="A1830" s="122" t="s">
        <v>2175</v>
      </c>
      <c r="B1830" s="122">
        <v>1</v>
      </c>
      <c r="C1830" s="122" t="s">
        <v>2176</v>
      </c>
      <c r="D1830" s="122" t="s">
        <v>2108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75">
      <c r="A1831" s="122" t="s">
        <v>2175</v>
      </c>
      <c r="B1831" s="122">
        <v>1</v>
      </c>
      <c r="C1831" s="122" t="s">
        <v>2176</v>
      </c>
      <c r="D1831" s="122" t="s">
        <v>2109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75">
      <c r="A1832" s="122" t="s">
        <v>2175</v>
      </c>
      <c r="B1832" s="122">
        <v>1</v>
      </c>
      <c r="C1832" s="122" t="s">
        <v>2176</v>
      </c>
      <c r="D1832" s="122" t="s">
        <v>2110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75">
      <c r="A1833" s="122" t="s">
        <v>2175</v>
      </c>
      <c r="B1833" s="122">
        <v>1</v>
      </c>
      <c r="C1833" s="122" t="s">
        <v>2176</v>
      </c>
      <c r="D1833" s="122" t="s">
        <v>2111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75">
      <c r="A1834" s="122" t="s">
        <v>2175</v>
      </c>
      <c r="B1834" s="122">
        <v>1</v>
      </c>
      <c r="C1834" s="122" t="s">
        <v>2176</v>
      </c>
      <c r="D1834" s="122" t="s">
        <v>2112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75">
      <c r="A1835" s="122" t="s">
        <v>2175</v>
      </c>
      <c r="B1835" s="122">
        <v>1</v>
      </c>
      <c r="C1835" s="122" t="s">
        <v>2176</v>
      </c>
      <c r="D1835" s="122" t="s">
        <v>2113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75">
      <c r="A1836" s="122" t="s">
        <v>2175</v>
      </c>
      <c r="B1836" s="122">
        <v>1</v>
      </c>
      <c r="C1836" s="122" t="s">
        <v>2176</v>
      </c>
      <c r="D1836" s="122" t="s">
        <v>2114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75">
      <c r="A1837" s="122" t="s">
        <v>2175</v>
      </c>
      <c r="B1837" s="122">
        <v>1</v>
      </c>
      <c r="C1837" s="122" t="s">
        <v>2176</v>
      </c>
      <c r="D1837" s="122" t="s">
        <v>2115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75">
      <c r="A1838" s="122" t="s">
        <v>2175</v>
      </c>
      <c r="B1838" s="122">
        <v>1</v>
      </c>
      <c r="C1838" s="122" t="s">
        <v>2176</v>
      </c>
      <c r="D1838" s="122" t="s">
        <v>2116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75">
      <c r="A1839" s="122" t="s">
        <v>2175</v>
      </c>
      <c r="B1839" s="122">
        <v>1</v>
      </c>
      <c r="C1839" s="122" t="s">
        <v>2176</v>
      </c>
      <c r="D1839" s="122" t="s">
        <v>2117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75">
      <c r="A1840" s="122" t="s">
        <v>2175</v>
      </c>
      <c r="B1840" s="122">
        <v>1</v>
      </c>
      <c r="C1840" s="122" t="s">
        <v>2176</v>
      </c>
      <c r="D1840" s="122" t="s">
        <v>2118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75">
      <c r="A1841" s="122" t="s">
        <v>2175</v>
      </c>
      <c r="B1841" s="122">
        <v>1</v>
      </c>
      <c r="C1841" s="122" t="s">
        <v>2176</v>
      </c>
      <c r="D1841" s="122" t="s">
        <v>2119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75">
      <c r="A1842" s="122" t="s">
        <v>2175</v>
      </c>
      <c r="B1842" s="122">
        <v>1</v>
      </c>
      <c r="C1842" s="122" t="s">
        <v>2176</v>
      </c>
      <c r="D1842" s="122" t="s">
        <v>2120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75">
      <c r="A1843" s="122" t="s">
        <v>2175</v>
      </c>
      <c r="B1843" s="122">
        <v>1</v>
      </c>
      <c r="C1843" s="122" t="s">
        <v>2176</v>
      </c>
      <c r="D1843" s="122" t="s">
        <v>2121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75">
      <c r="A1844" s="122" t="s">
        <v>2175</v>
      </c>
      <c r="B1844" s="122">
        <v>1</v>
      </c>
      <c r="C1844" s="122" t="s">
        <v>2176</v>
      </c>
      <c r="D1844" s="122" t="s">
        <v>2122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75">
      <c r="A1845" s="122" t="s">
        <v>2175</v>
      </c>
      <c r="B1845" s="122">
        <v>1</v>
      </c>
      <c r="C1845" s="122" t="s">
        <v>2176</v>
      </c>
      <c r="D1845" s="122" t="s">
        <v>2123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75">
      <c r="A1846" s="122" t="s">
        <v>2175</v>
      </c>
      <c r="B1846" s="122">
        <v>1</v>
      </c>
      <c r="C1846" s="122" t="s">
        <v>2176</v>
      </c>
      <c r="D1846" s="122" t="s">
        <v>2124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75">
      <c r="A1847" s="122" t="s">
        <v>2175</v>
      </c>
      <c r="B1847" s="122">
        <v>1</v>
      </c>
      <c r="C1847" s="122" t="s">
        <v>2176</v>
      </c>
      <c r="D1847" s="122" t="s">
        <v>2125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75">
      <c r="A1848" s="122" t="s">
        <v>2175</v>
      </c>
      <c r="B1848" s="122">
        <v>1</v>
      </c>
      <c r="C1848" s="122" t="s">
        <v>2176</v>
      </c>
      <c r="D1848" s="122" t="s">
        <v>2126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75">
      <c r="A1849" s="122" t="s">
        <v>2175</v>
      </c>
      <c r="B1849" s="122">
        <v>1</v>
      </c>
      <c r="C1849" s="122" t="s">
        <v>2176</v>
      </c>
      <c r="D1849" s="122" t="s">
        <v>2127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75">
      <c r="A1850" s="122" t="s">
        <v>2175</v>
      </c>
      <c r="B1850" s="122">
        <v>1</v>
      </c>
      <c r="C1850" s="122" t="s">
        <v>2176</v>
      </c>
      <c r="D1850" s="122" t="s">
        <v>2128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75">
      <c r="A1851" s="122" t="s">
        <v>2177</v>
      </c>
      <c r="B1851" s="122">
        <v>1</v>
      </c>
      <c r="C1851" s="122" t="s">
        <v>2178</v>
      </c>
      <c r="D1851" s="122" t="s">
        <v>2080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75">
      <c r="A1852" s="122" t="s">
        <v>2177</v>
      </c>
      <c r="B1852" s="122">
        <v>1</v>
      </c>
      <c r="C1852" s="122" t="s">
        <v>2178</v>
      </c>
      <c r="D1852" s="122" t="s">
        <v>2081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75">
      <c r="A1853" s="122" t="s">
        <v>2177</v>
      </c>
      <c r="B1853" s="122">
        <v>1</v>
      </c>
      <c r="C1853" s="122" t="s">
        <v>2178</v>
      </c>
      <c r="D1853" s="122" t="s">
        <v>2082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75">
      <c r="A1854" s="122" t="s">
        <v>2177</v>
      </c>
      <c r="B1854" s="122">
        <v>1</v>
      </c>
      <c r="C1854" s="122" t="s">
        <v>2178</v>
      </c>
      <c r="D1854" s="122" t="s">
        <v>2083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75">
      <c r="A1855" s="122" t="s">
        <v>2177</v>
      </c>
      <c r="B1855" s="122">
        <v>1</v>
      </c>
      <c r="C1855" s="122" t="s">
        <v>2178</v>
      </c>
      <c r="D1855" s="122" t="s">
        <v>2084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75">
      <c r="A1856" s="122" t="s">
        <v>2177</v>
      </c>
      <c r="B1856" s="122">
        <v>1</v>
      </c>
      <c r="C1856" s="122" t="s">
        <v>2178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75">
      <c r="A1857" s="122" t="s">
        <v>2177</v>
      </c>
      <c r="B1857" s="122">
        <v>1</v>
      </c>
      <c r="C1857" s="122" t="s">
        <v>2178</v>
      </c>
      <c r="D1857" s="122" t="s">
        <v>2085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75">
      <c r="A1858" s="122" t="s">
        <v>2177</v>
      </c>
      <c r="B1858" s="122">
        <v>1</v>
      </c>
      <c r="C1858" s="122" t="s">
        <v>2178</v>
      </c>
      <c r="D1858" s="122" t="s">
        <v>2086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75">
      <c r="A1859" s="122" t="s">
        <v>2177</v>
      </c>
      <c r="B1859" s="122">
        <v>1</v>
      </c>
      <c r="C1859" s="122" t="s">
        <v>2178</v>
      </c>
      <c r="D1859" s="122" t="s">
        <v>2087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75">
      <c r="A1860" s="122" t="s">
        <v>2177</v>
      </c>
      <c r="B1860" s="122">
        <v>1</v>
      </c>
      <c r="C1860" s="122" t="s">
        <v>2178</v>
      </c>
      <c r="D1860" s="122" t="s">
        <v>2088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75">
      <c r="A1861" s="122" t="s">
        <v>2177</v>
      </c>
      <c r="B1861" s="122">
        <v>1</v>
      </c>
      <c r="C1861" s="122" t="s">
        <v>2178</v>
      </c>
      <c r="D1861" s="122" t="s">
        <v>2089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75">
      <c r="A1862" s="122" t="s">
        <v>2177</v>
      </c>
      <c r="B1862" s="122">
        <v>1</v>
      </c>
      <c r="C1862" s="122" t="s">
        <v>2178</v>
      </c>
      <c r="D1862" s="122" t="s">
        <v>2090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75">
      <c r="A1863" s="122" t="s">
        <v>2177</v>
      </c>
      <c r="B1863" s="122">
        <v>1</v>
      </c>
      <c r="C1863" s="122" t="s">
        <v>2178</v>
      </c>
      <c r="D1863" s="122" t="s">
        <v>2091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75">
      <c r="A1864" s="122" t="s">
        <v>2177</v>
      </c>
      <c r="B1864" s="122">
        <v>1</v>
      </c>
      <c r="C1864" s="122" t="s">
        <v>2178</v>
      </c>
      <c r="D1864" s="122" t="s">
        <v>2092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75">
      <c r="A1865" s="122" t="s">
        <v>2177</v>
      </c>
      <c r="B1865" s="122">
        <v>1</v>
      </c>
      <c r="C1865" s="122" t="s">
        <v>2178</v>
      </c>
      <c r="D1865" s="122" t="s">
        <v>2093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75">
      <c r="A1866" s="122" t="s">
        <v>2177</v>
      </c>
      <c r="B1866" s="122">
        <v>1</v>
      </c>
      <c r="C1866" s="122" t="s">
        <v>2178</v>
      </c>
      <c r="D1866" s="122" t="s">
        <v>2094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75">
      <c r="A1867" s="122" t="s">
        <v>2177</v>
      </c>
      <c r="B1867" s="122">
        <v>1</v>
      </c>
      <c r="C1867" s="122" t="s">
        <v>2178</v>
      </c>
      <c r="D1867" s="122" t="s">
        <v>2095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75">
      <c r="A1868" s="122" t="s">
        <v>2177</v>
      </c>
      <c r="B1868" s="122">
        <v>1</v>
      </c>
      <c r="C1868" s="122" t="s">
        <v>2178</v>
      </c>
      <c r="D1868" s="122" t="s">
        <v>2096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75">
      <c r="A1869" s="122" t="s">
        <v>2177</v>
      </c>
      <c r="B1869" s="122">
        <v>1</v>
      </c>
      <c r="C1869" s="122" t="s">
        <v>2178</v>
      </c>
      <c r="D1869" s="122" t="s">
        <v>2097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75">
      <c r="A1870" s="122" t="s">
        <v>2177</v>
      </c>
      <c r="B1870" s="122">
        <v>1</v>
      </c>
      <c r="C1870" s="122" t="s">
        <v>2178</v>
      </c>
      <c r="D1870" s="122" t="s">
        <v>2098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75">
      <c r="A1871" s="122" t="s">
        <v>2177</v>
      </c>
      <c r="B1871" s="122">
        <v>1</v>
      </c>
      <c r="C1871" s="122" t="s">
        <v>2178</v>
      </c>
      <c r="D1871" s="122" t="s">
        <v>2099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75">
      <c r="A1872" s="122" t="s">
        <v>2177</v>
      </c>
      <c r="B1872" s="122">
        <v>1</v>
      </c>
      <c r="C1872" s="122" t="s">
        <v>2178</v>
      </c>
      <c r="D1872" s="122" t="s">
        <v>2100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75">
      <c r="A1873" s="122" t="s">
        <v>2177</v>
      </c>
      <c r="B1873" s="122">
        <v>1</v>
      </c>
      <c r="C1873" s="122" t="s">
        <v>2178</v>
      </c>
      <c r="D1873" s="122" t="s">
        <v>2101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75">
      <c r="A1874" s="122" t="s">
        <v>2177</v>
      </c>
      <c r="B1874" s="122">
        <v>1</v>
      </c>
      <c r="C1874" s="122" t="s">
        <v>2178</v>
      </c>
      <c r="D1874" s="122" t="s">
        <v>2102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75">
      <c r="A1875" s="122" t="s">
        <v>2177</v>
      </c>
      <c r="B1875" s="122">
        <v>1</v>
      </c>
      <c r="C1875" s="122" t="s">
        <v>2178</v>
      </c>
      <c r="D1875" s="122" t="s">
        <v>2103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75">
      <c r="A1876" s="122" t="s">
        <v>2177</v>
      </c>
      <c r="B1876" s="122">
        <v>1</v>
      </c>
      <c r="C1876" s="122" t="s">
        <v>2178</v>
      </c>
      <c r="D1876" s="122" t="s">
        <v>2104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75">
      <c r="A1877" s="122" t="s">
        <v>2177</v>
      </c>
      <c r="B1877" s="122">
        <v>1</v>
      </c>
      <c r="C1877" s="122" t="s">
        <v>2178</v>
      </c>
      <c r="D1877" s="122" t="s">
        <v>2105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75">
      <c r="A1878" s="122" t="s">
        <v>2177</v>
      </c>
      <c r="B1878" s="122">
        <v>1</v>
      </c>
      <c r="C1878" s="122" t="s">
        <v>2178</v>
      </c>
      <c r="D1878" s="122" t="s">
        <v>2106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75">
      <c r="A1879" s="122" t="s">
        <v>2177</v>
      </c>
      <c r="B1879" s="122">
        <v>1</v>
      </c>
      <c r="C1879" s="122" t="s">
        <v>2178</v>
      </c>
      <c r="D1879" s="122" t="s">
        <v>2107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75">
      <c r="A1880" s="122" t="s">
        <v>2177</v>
      </c>
      <c r="B1880" s="122">
        <v>1</v>
      </c>
      <c r="C1880" s="122" t="s">
        <v>2178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75">
      <c r="A1881" s="122" t="s">
        <v>2177</v>
      </c>
      <c r="B1881" s="122">
        <v>1</v>
      </c>
      <c r="C1881" s="122" t="s">
        <v>2178</v>
      </c>
      <c r="D1881" s="122" t="s">
        <v>2108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75">
      <c r="A1882" s="122" t="s">
        <v>2177</v>
      </c>
      <c r="B1882" s="122">
        <v>1</v>
      </c>
      <c r="C1882" s="122" t="s">
        <v>2178</v>
      </c>
      <c r="D1882" s="122" t="s">
        <v>2109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75">
      <c r="A1883" s="122" t="s">
        <v>2177</v>
      </c>
      <c r="B1883" s="122">
        <v>1</v>
      </c>
      <c r="C1883" s="122" t="s">
        <v>2178</v>
      </c>
      <c r="D1883" s="122" t="s">
        <v>2110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75">
      <c r="A1884" s="122" t="s">
        <v>2177</v>
      </c>
      <c r="B1884" s="122">
        <v>1</v>
      </c>
      <c r="C1884" s="122" t="s">
        <v>2178</v>
      </c>
      <c r="D1884" s="122" t="s">
        <v>2111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75">
      <c r="A1885" s="122" t="s">
        <v>2177</v>
      </c>
      <c r="B1885" s="122">
        <v>1</v>
      </c>
      <c r="C1885" s="122" t="s">
        <v>2178</v>
      </c>
      <c r="D1885" s="122" t="s">
        <v>2112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75">
      <c r="A1886" s="122" t="s">
        <v>2177</v>
      </c>
      <c r="B1886" s="122">
        <v>1</v>
      </c>
      <c r="C1886" s="122" t="s">
        <v>2178</v>
      </c>
      <c r="D1886" s="122" t="s">
        <v>2113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75">
      <c r="A1887" s="122" t="s">
        <v>2177</v>
      </c>
      <c r="B1887" s="122">
        <v>1</v>
      </c>
      <c r="C1887" s="122" t="s">
        <v>2178</v>
      </c>
      <c r="D1887" s="122" t="s">
        <v>2114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75">
      <c r="A1888" s="122" t="s">
        <v>2177</v>
      </c>
      <c r="B1888" s="122">
        <v>1</v>
      </c>
      <c r="C1888" s="122" t="s">
        <v>2178</v>
      </c>
      <c r="D1888" s="122" t="s">
        <v>2115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75">
      <c r="A1889" s="122" t="s">
        <v>2177</v>
      </c>
      <c r="B1889" s="122">
        <v>1</v>
      </c>
      <c r="C1889" s="122" t="s">
        <v>2178</v>
      </c>
      <c r="D1889" s="122" t="s">
        <v>2116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75">
      <c r="A1890" s="122" t="s">
        <v>2177</v>
      </c>
      <c r="B1890" s="122">
        <v>1</v>
      </c>
      <c r="C1890" s="122" t="s">
        <v>2178</v>
      </c>
      <c r="D1890" s="122" t="s">
        <v>2117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75">
      <c r="A1891" s="122" t="s">
        <v>2177</v>
      </c>
      <c r="B1891" s="122">
        <v>1</v>
      </c>
      <c r="C1891" s="122" t="s">
        <v>2178</v>
      </c>
      <c r="D1891" s="122" t="s">
        <v>2118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75">
      <c r="A1892" s="122" t="s">
        <v>2177</v>
      </c>
      <c r="B1892" s="122">
        <v>1</v>
      </c>
      <c r="C1892" s="122" t="s">
        <v>2178</v>
      </c>
      <c r="D1892" s="122" t="s">
        <v>2119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75">
      <c r="A1893" s="122" t="s">
        <v>2177</v>
      </c>
      <c r="B1893" s="122">
        <v>1</v>
      </c>
      <c r="C1893" s="122" t="s">
        <v>2178</v>
      </c>
      <c r="D1893" s="122" t="s">
        <v>2120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75">
      <c r="A1894" s="122" t="s">
        <v>2177</v>
      </c>
      <c r="B1894" s="122">
        <v>1</v>
      </c>
      <c r="C1894" s="122" t="s">
        <v>2178</v>
      </c>
      <c r="D1894" s="122" t="s">
        <v>2121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75">
      <c r="A1895" s="122" t="s">
        <v>2177</v>
      </c>
      <c r="B1895" s="122">
        <v>1</v>
      </c>
      <c r="C1895" s="122" t="s">
        <v>2178</v>
      </c>
      <c r="D1895" s="122" t="s">
        <v>2122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75">
      <c r="A1896" s="122" t="s">
        <v>2177</v>
      </c>
      <c r="B1896" s="122">
        <v>1</v>
      </c>
      <c r="C1896" s="122" t="s">
        <v>2178</v>
      </c>
      <c r="D1896" s="122" t="s">
        <v>2123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75">
      <c r="A1897" s="122" t="s">
        <v>2177</v>
      </c>
      <c r="B1897" s="122">
        <v>1</v>
      </c>
      <c r="C1897" s="122" t="s">
        <v>2178</v>
      </c>
      <c r="D1897" s="122" t="s">
        <v>2124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75">
      <c r="A1898" s="122" t="s">
        <v>2177</v>
      </c>
      <c r="B1898" s="122">
        <v>1</v>
      </c>
      <c r="C1898" s="122" t="s">
        <v>2178</v>
      </c>
      <c r="D1898" s="122" t="s">
        <v>2125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75">
      <c r="A1899" s="122" t="s">
        <v>2177</v>
      </c>
      <c r="B1899" s="122">
        <v>1</v>
      </c>
      <c r="C1899" s="122" t="s">
        <v>2178</v>
      </c>
      <c r="D1899" s="122" t="s">
        <v>2126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75">
      <c r="A1900" s="122" t="s">
        <v>2177</v>
      </c>
      <c r="B1900" s="122">
        <v>1</v>
      </c>
      <c r="C1900" s="122" t="s">
        <v>2178</v>
      </c>
      <c r="D1900" s="122" t="s">
        <v>2127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75">
      <c r="A1901" s="122" t="s">
        <v>2177</v>
      </c>
      <c r="B1901" s="122">
        <v>1</v>
      </c>
      <c r="C1901" s="122" t="s">
        <v>2178</v>
      </c>
      <c r="D1901" s="122" t="s">
        <v>2128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75">
      <c r="A1902" s="122" t="s">
        <v>1999</v>
      </c>
      <c r="B1902" s="122">
        <v>1</v>
      </c>
      <c r="C1902" s="122" t="s">
        <v>2179</v>
      </c>
      <c r="D1902" s="122" t="s">
        <v>2080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75">
      <c r="A1903" s="122" t="s">
        <v>1999</v>
      </c>
      <c r="B1903" s="122">
        <v>1</v>
      </c>
      <c r="C1903" s="122" t="s">
        <v>2179</v>
      </c>
      <c r="D1903" s="122" t="s">
        <v>2081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75">
      <c r="A1904" s="122" t="s">
        <v>1999</v>
      </c>
      <c r="B1904" s="122">
        <v>1</v>
      </c>
      <c r="C1904" s="122" t="s">
        <v>2179</v>
      </c>
      <c r="D1904" s="122" t="s">
        <v>2082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75">
      <c r="A1905" s="122" t="s">
        <v>1999</v>
      </c>
      <c r="B1905" s="122">
        <v>1</v>
      </c>
      <c r="C1905" s="122" t="s">
        <v>2179</v>
      </c>
      <c r="D1905" s="122" t="s">
        <v>2135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75">
      <c r="A1906" s="122" t="s">
        <v>1999</v>
      </c>
      <c r="B1906" s="122">
        <v>1</v>
      </c>
      <c r="C1906" s="122" t="s">
        <v>2179</v>
      </c>
      <c r="D1906" s="122" t="s">
        <v>2083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75">
      <c r="A1907" s="122" t="s">
        <v>1999</v>
      </c>
      <c r="B1907" s="122">
        <v>1</v>
      </c>
      <c r="C1907" s="122" t="s">
        <v>2179</v>
      </c>
      <c r="D1907" s="122" t="s">
        <v>2084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75">
      <c r="A1908" s="122" t="s">
        <v>1999</v>
      </c>
      <c r="B1908" s="122">
        <v>1</v>
      </c>
      <c r="C1908" s="122" t="s">
        <v>2179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75">
      <c r="A1909" s="122" t="s">
        <v>1999</v>
      </c>
      <c r="B1909" s="122">
        <v>1</v>
      </c>
      <c r="C1909" s="122" t="s">
        <v>2179</v>
      </c>
      <c r="D1909" s="122" t="s">
        <v>2085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75">
      <c r="A1910" s="122" t="s">
        <v>1999</v>
      </c>
      <c r="B1910" s="122">
        <v>1</v>
      </c>
      <c r="C1910" s="122" t="s">
        <v>2179</v>
      </c>
      <c r="D1910" s="122" t="s">
        <v>2086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75">
      <c r="A1911" s="122" t="s">
        <v>1999</v>
      </c>
      <c r="B1911" s="122">
        <v>1</v>
      </c>
      <c r="C1911" s="122" t="s">
        <v>2179</v>
      </c>
      <c r="D1911" s="122" t="s">
        <v>2087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75">
      <c r="A1912" s="122" t="s">
        <v>1999</v>
      </c>
      <c r="B1912" s="122">
        <v>1</v>
      </c>
      <c r="C1912" s="122" t="s">
        <v>2179</v>
      </c>
      <c r="D1912" s="122" t="s">
        <v>2088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75">
      <c r="A1913" s="122" t="s">
        <v>1999</v>
      </c>
      <c r="B1913" s="122">
        <v>1</v>
      </c>
      <c r="C1913" s="122" t="s">
        <v>2179</v>
      </c>
      <c r="D1913" s="122" t="s">
        <v>2089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75">
      <c r="A1914" s="122" t="s">
        <v>1999</v>
      </c>
      <c r="B1914" s="122">
        <v>1</v>
      </c>
      <c r="C1914" s="122" t="s">
        <v>2179</v>
      </c>
      <c r="D1914" s="122" t="s">
        <v>2136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75">
      <c r="A1915" s="122" t="s">
        <v>1999</v>
      </c>
      <c r="B1915" s="122">
        <v>1</v>
      </c>
      <c r="C1915" s="122" t="s">
        <v>2179</v>
      </c>
      <c r="D1915" s="122" t="s">
        <v>2090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75">
      <c r="A1916" s="122" t="s">
        <v>1999</v>
      </c>
      <c r="B1916" s="122">
        <v>1</v>
      </c>
      <c r="C1916" s="122" t="s">
        <v>2179</v>
      </c>
      <c r="D1916" s="122" t="s">
        <v>2091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75">
      <c r="A1917" s="122" t="s">
        <v>1999</v>
      </c>
      <c r="B1917" s="122">
        <v>1</v>
      </c>
      <c r="C1917" s="122" t="s">
        <v>2179</v>
      </c>
      <c r="D1917" s="122" t="s">
        <v>2092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75">
      <c r="A1918" s="122" t="s">
        <v>1999</v>
      </c>
      <c r="B1918" s="122">
        <v>1</v>
      </c>
      <c r="C1918" s="122" t="s">
        <v>2179</v>
      </c>
      <c r="D1918" s="122" t="s">
        <v>2093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75">
      <c r="A1919" s="122" t="s">
        <v>1999</v>
      </c>
      <c r="B1919" s="122">
        <v>1</v>
      </c>
      <c r="C1919" s="122" t="s">
        <v>2179</v>
      </c>
      <c r="D1919" s="122" t="s">
        <v>2094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75">
      <c r="A1920" s="122" t="s">
        <v>1999</v>
      </c>
      <c r="B1920" s="122">
        <v>1</v>
      </c>
      <c r="C1920" s="122" t="s">
        <v>2179</v>
      </c>
      <c r="D1920" s="122" t="s">
        <v>2095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75">
      <c r="A1921" s="122" t="s">
        <v>1999</v>
      </c>
      <c r="B1921" s="122">
        <v>1</v>
      </c>
      <c r="C1921" s="122" t="s">
        <v>2179</v>
      </c>
      <c r="D1921" s="122" t="s">
        <v>2096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75">
      <c r="A1922" s="122" t="s">
        <v>1999</v>
      </c>
      <c r="B1922" s="122">
        <v>1</v>
      </c>
      <c r="C1922" s="122" t="s">
        <v>2179</v>
      </c>
      <c r="D1922" s="122" t="s">
        <v>2097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75">
      <c r="A1923" s="122" t="s">
        <v>1999</v>
      </c>
      <c r="B1923" s="122">
        <v>1</v>
      </c>
      <c r="C1923" s="122" t="s">
        <v>2179</v>
      </c>
      <c r="D1923" s="122" t="s">
        <v>2098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75">
      <c r="A1924" s="122" t="s">
        <v>1999</v>
      </c>
      <c r="B1924" s="122">
        <v>1</v>
      </c>
      <c r="C1924" s="122" t="s">
        <v>2179</v>
      </c>
      <c r="D1924" s="122" t="s">
        <v>2099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75">
      <c r="A1925" s="122" t="s">
        <v>1999</v>
      </c>
      <c r="B1925" s="122">
        <v>1</v>
      </c>
      <c r="C1925" s="122" t="s">
        <v>2179</v>
      </c>
      <c r="D1925" s="122" t="s">
        <v>2100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75">
      <c r="A1926" s="122" t="s">
        <v>1999</v>
      </c>
      <c r="B1926" s="122">
        <v>1</v>
      </c>
      <c r="C1926" s="122" t="s">
        <v>2179</v>
      </c>
      <c r="D1926" s="122" t="s">
        <v>2101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75">
      <c r="A1927" s="122" t="s">
        <v>1999</v>
      </c>
      <c r="B1927" s="122">
        <v>1</v>
      </c>
      <c r="C1927" s="122" t="s">
        <v>2179</v>
      </c>
      <c r="D1927" s="122" t="s">
        <v>2102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75">
      <c r="A1928" s="122" t="s">
        <v>1999</v>
      </c>
      <c r="B1928" s="122">
        <v>1</v>
      </c>
      <c r="C1928" s="122" t="s">
        <v>2179</v>
      </c>
      <c r="D1928" s="122" t="s">
        <v>2103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75">
      <c r="A1929" s="122" t="s">
        <v>1999</v>
      </c>
      <c r="B1929" s="122">
        <v>1</v>
      </c>
      <c r="C1929" s="122" t="s">
        <v>2179</v>
      </c>
      <c r="D1929" s="122" t="s">
        <v>2137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75">
      <c r="A1930" s="122" t="s">
        <v>1999</v>
      </c>
      <c r="B1930" s="122">
        <v>1</v>
      </c>
      <c r="C1930" s="122" t="s">
        <v>2179</v>
      </c>
      <c r="D1930" s="122" t="s">
        <v>2104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75">
      <c r="A1931" s="122" t="s">
        <v>1999</v>
      </c>
      <c r="B1931" s="122">
        <v>1</v>
      </c>
      <c r="C1931" s="122" t="s">
        <v>2179</v>
      </c>
      <c r="D1931" s="122" t="s">
        <v>2105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75">
      <c r="A1932" s="122" t="s">
        <v>1999</v>
      </c>
      <c r="B1932" s="122">
        <v>1</v>
      </c>
      <c r="C1932" s="122" t="s">
        <v>2179</v>
      </c>
      <c r="D1932" s="122" t="s">
        <v>2106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75">
      <c r="A1933" s="122" t="s">
        <v>1999</v>
      </c>
      <c r="B1933" s="122">
        <v>1</v>
      </c>
      <c r="C1933" s="122" t="s">
        <v>2179</v>
      </c>
      <c r="D1933" s="122" t="s">
        <v>2107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75">
      <c r="A1934" s="122" t="s">
        <v>1999</v>
      </c>
      <c r="B1934" s="122">
        <v>1</v>
      </c>
      <c r="C1934" s="122" t="s">
        <v>2179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75">
      <c r="A1935" s="122" t="s">
        <v>1999</v>
      </c>
      <c r="B1935" s="122">
        <v>1</v>
      </c>
      <c r="C1935" s="122" t="s">
        <v>2179</v>
      </c>
      <c r="D1935" s="122" t="s">
        <v>2108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75">
      <c r="A1936" s="122" t="s">
        <v>1999</v>
      </c>
      <c r="B1936" s="122">
        <v>1</v>
      </c>
      <c r="C1936" s="122" t="s">
        <v>2179</v>
      </c>
      <c r="D1936" s="122" t="s">
        <v>2109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75">
      <c r="A1937" s="122" t="s">
        <v>1999</v>
      </c>
      <c r="B1937" s="122">
        <v>1</v>
      </c>
      <c r="C1937" s="122" t="s">
        <v>2179</v>
      </c>
      <c r="D1937" s="122" t="s">
        <v>2110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75">
      <c r="A1938" s="122" t="s">
        <v>1999</v>
      </c>
      <c r="B1938" s="122">
        <v>1</v>
      </c>
      <c r="C1938" s="122" t="s">
        <v>2179</v>
      </c>
      <c r="D1938" s="122" t="s">
        <v>2111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75">
      <c r="A1939" s="122" t="s">
        <v>1999</v>
      </c>
      <c r="B1939" s="122">
        <v>1</v>
      </c>
      <c r="C1939" s="122" t="s">
        <v>2179</v>
      </c>
      <c r="D1939" s="122" t="s">
        <v>2112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75">
      <c r="A1940" s="122" t="s">
        <v>1999</v>
      </c>
      <c r="B1940" s="122">
        <v>1</v>
      </c>
      <c r="C1940" s="122" t="s">
        <v>2179</v>
      </c>
      <c r="D1940" s="122" t="s">
        <v>2113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75">
      <c r="A1941" s="122" t="s">
        <v>1999</v>
      </c>
      <c r="B1941" s="122">
        <v>1</v>
      </c>
      <c r="C1941" s="122" t="s">
        <v>2179</v>
      </c>
      <c r="D1941" s="122" t="s">
        <v>2114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75">
      <c r="A1942" s="122" t="s">
        <v>1999</v>
      </c>
      <c r="B1942" s="122">
        <v>1</v>
      </c>
      <c r="C1942" s="122" t="s">
        <v>2179</v>
      </c>
      <c r="D1942" s="122" t="s">
        <v>2115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75">
      <c r="A1943" s="122" t="s">
        <v>1999</v>
      </c>
      <c r="B1943" s="122">
        <v>1</v>
      </c>
      <c r="C1943" s="122" t="s">
        <v>2179</v>
      </c>
      <c r="D1943" s="122" t="s">
        <v>2116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75">
      <c r="A1944" s="122" t="s">
        <v>1999</v>
      </c>
      <c r="B1944" s="122">
        <v>1</v>
      </c>
      <c r="C1944" s="122" t="s">
        <v>2179</v>
      </c>
      <c r="D1944" s="122" t="s">
        <v>2138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75">
      <c r="A1945" s="122" t="s">
        <v>1999</v>
      </c>
      <c r="B1945" s="122">
        <v>1</v>
      </c>
      <c r="C1945" s="122" t="s">
        <v>2179</v>
      </c>
      <c r="D1945" s="122" t="s">
        <v>2117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75">
      <c r="A1946" s="122" t="s">
        <v>1999</v>
      </c>
      <c r="B1946" s="122">
        <v>1</v>
      </c>
      <c r="C1946" s="122" t="s">
        <v>2179</v>
      </c>
      <c r="D1946" s="122" t="s">
        <v>2118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75">
      <c r="A1947" s="122" t="s">
        <v>1999</v>
      </c>
      <c r="B1947" s="122">
        <v>1</v>
      </c>
      <c r="C1947" s="122" t="s">
        <v>2179</v>
      </c>
      <c r="D1947" s="122" t="s">
        <v>2119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75">
      <c r="A1948" s="122" t="s">
        <v>1999</v>
      </c>
      <c r="B1948" s="122">
        <v>1</v>
      </c>
      <c r="C1948" s="122" t="s">
        <v>2179</v>
      </c>
      <c r="D1948" s="122" t="s">
        <v>2120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75">
      <c r="A1949" s="122" t="s">
        <v>1999</v>
      </c>
      <c r="B1949" s="122">
        <v>1</v>
      </c>
      <c r="C1949" s="122" t="s">
        <v>2179</v>
      </c>
      <c r="D1949" s="122" t="s">
        <v>2121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75">
      <c r="A1950" s="122" t="s">
        <v>1999</v>
      </c>
      <c r="B1950" s="122">
        <v>1</v>
      </c>
      <c r="C1950" s="122" t="s">
        <v>2179</v>
      </c>
      <c r="D1950" s="122" t="s">
        <v>2139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75">
      <c r="A1951" s="122" t="s">
        <v>1999</v>
      </c>
      <c r="B1951" s="122">
        <v>1</v>
      </c>
      <c r="C1951" s="122" t="s">
        <v>2179</v>
      </c>
      <c r="D1951" s="122" t="s">
        <v>2122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75">
      <c r="A1952" s="122" t="s">
        <v>1999</v>
      </c>
      <c r="B1952" s="122">
        <v>1</v>
      </c>
      <c r="C1952" s="122" t="s">
        <v>2179</v>
      </c>
      <c r="D1952" s="122" t="s">
        <v>2123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75">
      <c r="A1953" s="122" t="s">
        <v>1999</v>
      </c>
      <c r="B1953" s="122">
        <v>1</v>
      </c>
      <c r="C1953" s="122" t="s">
        <v>2179</v>
      </c>
      <c r="D1953" s="122" t="s">
        <v>2140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75">
      <c r="A1954" s="122" t="s">
        <v>1999</v>
      </c>
      <c r="B1954" s="122">
        <v>1</v>
      </c>
      <c r="C1954" s="122" t="s">
        <v>2179</v>
      </c>
      <c r="D1954" s="122" t="s">
        <v>2124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75">
      <c r="A1955" s="122" t="s">
        <v>1999</v>
      </c>
      <c r="B1955" s="122">
        <v>1</v>
      </c>
      <c r="C1955" s="122" t="s">
        <v>2179</v>
      </c>
      <c r="D1955" s="122" t="s">
        <v>2125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75">
      <c r="A1956" s="122" t="s">
        <v>1999</v>
      </c>
      <c r="B1956" s="122">
        <v>1</v>
      </c>
      <c r="C1956" s="122" t="s">
        <v>2179</v>
      </c>
      <c r="D1956" s="122" t="s">
        <v>2126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75">
      <c r="A1957" s="122" t="s">
        <v>1999</v>
      </c>
      <c r="B1957" s="122">
        <v>1</v>
      </c>
      <c r="C1957" s="122" t="s">
        <v>2179</v>
      </c>
      <c r="D1957" s="122" t="s">
        <v>2127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75">
      <c r="A1958" s="122" t="s">
        <v>1999</v>
      </c>
      <c r="B1958" s="122">
        <v>1</v>
      </c>
      <c r="C1958" s="122" t="s">
        <v>2179</v>
      </c>
      <c r="D1958" s="122" t="s">
        <v>2128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75">
      <c r="A1959" s="122" t="s">
        <v>1992</v>
      </c>
      <c r="B1959" s="122">
        <v>1</v>
      </c>
      <c r="C1959" s="122" t="s">
        <v>2180</v>
      </c>
      <c r="D1959" s="122" t="s">
        <v>2080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75">
      <c r="A1960" s="122" t="s">
        <v>1992</v>
      </c>
      <c r="B1960" s="122">
        <v>1</v>
      </c>
      <c r="C1960" s="122" t="s">
        <v>2180</v>
      </c>
      <c r="D1960" s="122" t="s">
        <v>2081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75">
      <c r="A1961" s="122" t="s">
        <v>1992</v>
      </c>
      <c r="B1961" s="122">
        <v>1</v>
      </c>
      <c r="C1961" s="122" t="s">
        <v>2180</v>
      </c>
      <c r="D1961" s="122" t="s">
        <v>2082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75">
      <c r="A1962" s="122" t="s">
        <v>1992</v>
      </c>
      <c r="B1962" s="122">
        <v>1</v>
      </c>
      <c r="C1962" s="122" t="s">
        <v>2180</v>
      </c>
      <c r="D1962" s="122" t="s">
        <v>2135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75">
      <c r="A1963" s="122" t="s">
        <v>1992</v>
      </c>
      <c r="B1963" s="122">
        <v>1</v>
      </c>
      <c r="C1963" s="122" t="s">
        <v>2180</v>
      </c>
      <c r="D1963" s="122" t="s">
        <v>2083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75">
      <c r="A1964" s="122" t="s">
        <v>1992</v>
      </c>
      <c r="B1964" s="122">
        <v>1</v>
      </c>
      <c r="C1964" s="122" t="s">
        <v>2180</v>
      </c>
      <c r="D1964" s="122" t="s">
        <v>2084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75">
      <c r="A1965" s="122" t="s">
        <v>1992</v>
      </c>
      <c r="B1965" s="122">
        <v>1</v>
      </c>
      <c r="C1965" s="122" t="s">
        <v>2180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75">
      <c r="A1966" s="122" t="s">
        <v>1992</v>
      </c>
      <c r="B1966" s="122">
        <v>1</v>
      </c>
      <c r="C1966" s="122" t="s">
        <v>2180</v>
      </c>
      <c r="D1966" s="122" t="s">
        <v>2085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75">
      <c r="A1967" s="122" t="s">
        <v>1992</v>
      </c>
      <c r="B1967" s="122">
        <v>1</v>
      </c>
      <c r="C1967" s="122" t="s">
        <v>2180</v>
      </c>
      <c r="D1967" s="122" t="s">
        <v>2086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75">
      <c r="A1968" s="122" t="s">
        <v>1992</v>
      </c>
      <c r="B1968" s="122">
        <v>1</v>
      </c>
      <c r="C1968" s="122" t="s">
        <v>2180</v>
      </c>
      <c r="D1968" s="122" t="s">
        <v>2087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75">
      <c r="A1969" s="122" t="s">
        <v>1992</v>
      </c>
      <c r="B1969" s="122">
        <v>1</v>
      </c>
      <c r="C1969" s="122" t="s">
        <v>2180</v>
      </c>
      <c r="D1969" s="122" t="s">
        <v>2088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75">
      <c r="A1970" s="122" t="s">
        <v>1992</v>
      </c>
      <c r="B1970" s="122">
        <v>1</v>
      </c>
      <c r="C1970" s="122" t="s">
        <v>2180</v>
      </c>
      <c r="D1970" s="122" t="s">
        <v>2145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75">
      <c r="A1971" s="122" t="s">
        <v>1992</v>
      </c>
      <c r="B1971" s="122">
        <v>1</v>
      </c>
      <c r="C1971" s="122" t="s">
        <v>2180</v>
      </c>
      <c r="D1971" s="122" t="s">
        <v>2089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75">
      <c r="A1972" s="122" t="s">
        <v>1992</v>
      </c>
      <c r="B1972" s="122">
        <v>1</v>
      </c>
      <c r="C1972" s="122" t="s">
        <v>2180</v>
      </c>
      <c r="D1972" s="122" t="s">
        <v>2136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75">
      <c r="A1973" s="122" t="s">
        <v>1992</v>
      </c>
      <c r="B1973" s="122">
        <v>1</v>
      </c>
      <c r="C1973" s="122" t="s">
        <v>2180</v>
      </c>
      <c r="D1973" s="122" t="s">
        <v>2090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75">
      <c r="A1974" s="122" t="s">
        <v>1992</v>
      </c>
      <c r="B1974" s="122">
        <v>1</v>
      </c>
      <c r="C1974" s="122" t="s">
        <v>2180</v>
      </c>
      <c r="D1974" s="122" t="s">
        <v>2091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75">
      <c r="A1975" s="122" t="s">
        <v>1992</v>
      </c>
      <c r="B1975" s="122">
        <v>1</v>
      </c>
      <c r="C1975" s="122" t="s">
        <v>2180</v>
      </c>
      <c r="D1975" s="122" t="s">
        <v>2092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75">
      <c r="A1976" s="122" t="s">
        <v>1992</v>
      </c>
      <c r="B1976" s="122">
        <v>1</v>
      </c>
      <c r="C1976" s="122" t="s">
        <v>2180</v>
      </c>
      <c r="D1976" s="122" t="s">
        <v>2093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75">
      <c r="A1977" s="122" t="s">
        <v>1992</v>
      </c>
      <c r="B1977" s="122">
        <v>1</v>
      </c>
      <c r="C1977" s="122" t="s">
        <v>2180</v>
      </c>
      <c r="D1977" s="122" t="s">
        <v>2094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75">
      <c r="A1978" s="122" t="s">
        <v>1992</v>
      </c>
      <c r="B1978" s="122">
        <v>1</v>
      </c>
      <c r="C1978" s="122" t="s">
        <v>2180</v>
      </c>
      <c r="D1978" s="122" t="s">
        <v>2095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75">
      <c r="A1979" s="122" t="s">
        <v>1992</v>
      </c>
      <c r="B1979" s="122">
        <v>1</v>
      </c>
      <c r="C1979" s="122" t="s">
        <v>2180</v>
      </c>
      <c r="D1979" s="122" t="s">
        <v>2096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75">
      <c r="A1980" s="122" t="s">
        <v>1992</v>
      </c>
      <c r="B1980" s="122">
        <v>1</v>
      </c>
      <c r="C1980" s="122" t="s">
        <v>2180</v>
      </c>
      <c r="D1980" s="122" t="s">
        <v>2097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75">
      <c r="A1981" s="122" t="s">
        <v>1992</v>
      </c>
      <c r="B1981" s="122">
        <v>1</v>
      </c>
      <c r="C1981" s="122" t="s">
        <v>2180</v>
      </c>
      <c r="D1981" s="122" t="s">
        <v>2098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75">
      <c r="A1982" s="122" t="s">
        <v>1992</v>
      </c>
      <c r="B1982" s="122">
        <v>1</v>
      </c>
      <c r="C1982" s="122" t="s">
        <v>2180</v>
      </c>
      <c r="D1982" s="122" t="s">
        <v>2099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75">
      <c r="A1983" s="122" t="s">
        <v>1992</v>
      </c>
      <c r="B1983" s="122">
        <v>1</v>
      </c>
      <c r="C1983" s="122" t="s">
        <v>2180</v>
      </c>
      <c r="D1983" s="122" t="s">
        <v>2100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75">
      <c r="A1984" s="122" t="s">
        <v>1992</v>
      </c>
      <c r="B1984" s="122">
        <v>1</v>
      </c>
      <c r="C1984" s="122" t="s">
        <v>2180</v>
      </c>
      <c r="D1984" s="122" t="s">
        <v>2101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75">
      <c r="A1985" s="122" t="s">
        <v>1992</v>
      </c>
      <c r="B1985" s="122">
        <v>1</v>
      </c>
      <c r="C1985" s="122" t="s">
        <v>2180</v>
      </c>
      <c r="D1985" s="122" t="s">
        <v>2102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75">
      <c r="A1986" s="122" t="s">
        <v>1992</v>
      </c>
      <c r="B1986" s="122">
        <v>1</v>
      </c>
      <c r="C1986" s="122" t="s">
        <v>2180</v>
      </c>
      <c r="D1986" s="122" t="s">
        <v>2103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75">
      <c r="A1987" s="122" t="s">
        <v>1992</v>
      </c>
      <c r="B1987" s="122">
        <v>1</v>
      </c>
      <c r="C1987" s="122" t="s">
        <v>2180</v>
      </c>
      <c r="D1987" s="122" t="s">
        <v>2137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75">
      <c r="A1988" s="122" t="s">
        <v>1992</v>
      </c>
      <c r="B1988" s="122">
        <v>1</v>
      </c>
      <c r="C1988" s="122" t="s">
        <v>2180</v>
      </c>
      <c r="D1988" s="122" t="s">
        <v>2104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75">
      <c r="A1989" s="122" t="s">
        <v>1992</v>
      </c>
      <c r="B1989" s="122">
        <v>1</v>
      </c>
      <c r="C1989" s="122" t="s">
        <v>2180</v>
      </c>
      <c r="D1989" s="122" t="s">
        <v>2105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75">
      <c r="A1990" s="122" t="s">
        <v>1992</v>
      </c>
      <c r="B1990" s="122">
        <v>1</v>
      </c>
      <c r="C1990" s="122" t="s">
        <v>2180</v>
      </c>
      <c r="D1990" s="122" t="s">
        <v>2106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75">
      <c r="A1991" s="122" t="s">
        <v>1992</v>
      </c>
      <c r="B1991" s="122">
        <v>1</v>
      </c>
      <c r="C1991" s="122" t="s">
        <v>2180</v>
      </c>
      <c r="D1991" s="122" t="s">
        <v>2107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75">
      <c r="A1992" s="122" t="s">
        <v>1992</v>
      </c>
      <c r="B1992" s="122">
        <v>1</v>
      </c>
      <c r="C1992" s="122" t="s">
        <v>2180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75">
      <c r="A1993" s="122" t="s">
        <v>1992</v>
      </c>
      <c r="B1993" s="122">
        <v>1</v>
      </c>
      <c r="C1993" s="122" t="s">
        <v>2180</v>
      </c>
      <c r="D1993" s="122" t="s">
        <v>2108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75">
      <c r="A1994" s="122" t="s">
        <v>1992</v>
      </c>
      <c r="B1994" s="122">
        <v>1</v>
      </c>
      <c r="C1994" s="122" t="s">
        <v>2180</v>
      </c>
      <c r="D1994" s="122" t="s">
        <v>2109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75">
      <c r="A1995" s="122" t="s">
        <v>1992</v>
      </c>
      <c r="B1995" s="122">
        <v>1</v>
      </c>
      <c r="C1995" s="122" t="s">
        <v>2180</v>
      </c>
      <c r="D1995" s="122" t="s">
        <v>2110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75">
      <c r="A1996" s="122" t="s">
        <v>1992</v>
      </c>
      <c r="B1996" s="122">
        <v>1</v>
      </c>
      <c r="C1996" s="122" t="s">
        <v>2180</v>
      </c>
      <c r="D1996" s="122" t="s">
        <v>2111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75">
      <c r="A1997" s="122" t="s">
        <v>1992</v>
      </c>
      <c r="B1997" s="122">
        <v>1</v>
      </c>
      <c r="C1997" s="122" t="s">
        <v>2180</v>
      </c>
      <c r="D1997" s="122" t="s">
        <v>2112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75">
      <c r="A1998" s="122" t="s">
        <v>1992</v>
      </c>
      <c r="B1998" s="122">
        <v>1</v>
      </c>
      <c r="C1998" s="122" t="s">
        <v>2180</v>
      </c>
      <c r="D1998" s="122" t="s">
        <v>2113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75">
      <c r="A1999" s="122" t="s">
        <v>1992</v>
      </c>
      <c r="B1999" s="122">
        <v>1</v>
      </c>
      <c r="C1999" s="122" t="s">
        <v>2180</v>
      </c>
      <c r="D1999" s="122" t="s">
        <v>2114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75">
      <c r="A2000" s="122" t="s">
        <v>1992</v>
      </c>
      <c r="B2000" s="122">
        <v>1</v>
      </c>
      <c r="C2000" s="122" t="s">
        <v>2180</v>
      </c>
      <c r="D2000" s="122" t="s">
        <v>2115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75">
      <c r="A2001" s="122" t="s">
        <v>1992</v>
      </c>
      <c r="B2001" s="122">
        <v>1</v>
      </c>
      <c r="C2001" s="122" t="s">
        <v>2180</v>
      </c>
      <c r="D2001" s="122" t="s">
        <v>2116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75">
      <c r="A2002" s="122" t="s">
        <v>1992</v>
      </c>
      <c r="B2002" s="122">
        <v>1</v>
      </c>
      <c r="C2002" s="122" t="s">
        <v>2180</v>
      </c>
      <c r="D2002" s="122" t="s">
        <v>2138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75">
      <c r="A2003" s="122" t="s">
        <v>1992</v>
      </c>
      <c r="B2003" s="122">
        <v>1</v>
      </c>
      <c r="C2003" s="122" t="s">
        <v>2180</v>
      </c>
      <c r="D2003" s="122" t="s">
        <v>2117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75">
      <c r="A2004" s="122" t="s">
        <v>1992</v>
      </c>
      <c r="B2004" s="122">
        <v>1</v>
      </c>
      <c r="C2004" s="122" t="s">
        <v>2180</v>
      </c>
      <c r="D2004" s="122" t="s">
        <v>2118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75">
      <c r="A2005" s="122" t="s">
        <v>1992</v>
      </c>
      <c r="B2005" s="122">
        <v>1</v>
      </c>
      <c r="C2005" s="122" t="s">
        <v>2180</v>
      </c>
      <c r="D2005" s="122" t="s">
        <v>2119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75">
      <c r="A2006" s="122" t="s">
        <v>1992</v>
      </c>
      <c r="B2006" s="122">
        <v>1</v>
      </c>
      <c r="C2006" s="122" t="s">
        <v>2180</v>
      </c>
      <c r="D2006" s="122" t="s">
        <v>2120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75">
      <c r="A2007" s="122" t="s">
        <v>1992</v>
      </c>
      <c r="B2007" s="122">
        <v>1</v>
      </c>
      <c r="C2007" s="122" t="s">
        <v>2180</v>
      </c>
      <c r="D2007" s="122" t="s">
        <v>2121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75">
      <c r="A2008" s="122" t="s">
        <v>1992</v>
      </c>
      <c r="B2008" s="122">
        <v>1</v>
      </c>
      <c r="C2008" s="122" t="s">
        <v>2180</v>
      </c>
      <c r="D2008" s="122" t="s">
        <v>2139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75">
      <c r="A2009" s="122" t="s">
        <v>1992</v>
      </c>
      <c r="B2009" s="122">
        <v>1</v>
      </c>
      <c r="C2009" s="122" t="s">
        <v>2180</v>
      </c>
      <c r="D2009" s="122" t="s">
        <v>2122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75">
      <c r="A2010" s="122" t="s">
        <v>1992</v>
      </c>
      <c r="B2010" s="122">
        <v>1</v>
      </c>
      <c r="C2010" s="122" t="s">
        <v>2180</v>
      </c>
      <c r="D2010" s="122" t="s">
        <v>2123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75">
      <c r="A2011" s="122" t="s">
        <v>1992</v>
      </c>
      <c r="B2011" s="122">
        <v>1</v>
      </c>
      <c r="C2011" s="122" t="s">
        <v>2180</v>
      </c>
      <c r="D2011" s="122" t="s">
        <v>2140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75">
      <c r="A2012" s="122" t="s">
        <v>1992</v>
      </c>
      <c r="B2012" s="122">
        <v>1</v>
      </c>
      <c r="C2012" s="122" t="s">
        <v>2180</v>
      </c>
      <c r="D2012" s="122" t="s">
        <v>2124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75">
      <c r="A2013" s="122" t="s">
        <v>1992</v>
      </c>
      <c r="B2013" s="122">
        <v>1</v>
      </c>
      <c r="C2013" s="122" t="s">
        <v>2180</v>
      </c>
      <c r="D2013" s="122" t="s">
        <v>2125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75">
      <c r="A2014" s="122" t="s">
        <v>1992</v>
      </c>
      <c r="B2014" s="122">
        <v>1</v>
      </c>
      <c r="C2014" s="122" t="s">
        <v>2180</v>
      </c>
      <c r="D2014" s="122" t="s">
        <v>2126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75">
      <c r="A2015" s="122" t="s">
        <v>1992</v>
      </c>
      <c r="B2015" s="122">
        <v>1</v>
      </c>
      <c r="C2015" s="122" t="s">
        <v>2180</v>
      </c>
      <c r="D2015" s="122" t="s">
        <v>2127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75">
      <c r="A2016" s="122" t="s">
        <v>1992</v>
      </c>
      <c r="B2016" s="122">
        <v>1</v>
      </c>
      <c r="C2016" s="122" t="s">
        <v>2180</v>
      </c>
      <c r="D2016" s="122" t="s">
        <v>2128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75">
      <c r="A2017" s="122" t="s">
        <v>2003</v>
      </c>
      <c r="B2017" s="122">
        <v>1</v>
      </c>
      <c r="C2017" s="122" t="s">
        <v>2181</v>
      </c>
      <c r="D2017" s="122" t="s">
        <v>2080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75">
      <c r="A2018" s="122" t="s">
        <v>2003</v>
      </c>
      <c r="B2018" s="122">
        <v>1</v>
      </c>
      <c r="C2018" s="122" t="s">
        <v>2181</v>
      </c>
      <c r="D2018" s="122" t="s">
        <v>2081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75">
      <c r="A2019" s="122" t="s">
        <v>2003</v>
      </c>
      <c r="B2019" s="122">
        <v>1</v>
      </c>
      <c r="C2019" s="122" t="s">
        <v>2181</v>
      </c>
      <c r="D2019" s="122" t="s">
        <v>2082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75">
      <c r="A2020" s="122" t="s">
        <v>2003</v>
      </c>
      <c r="B2020" s="122">
        <v>1</v>
      </c>
      <c r="C2020" s="122" t="s">
        <v>2181</v>
      </c>
      <c r="D2020" s="122" t="s">
        <v>2135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75">
      <c r="A2021" s="122" t="s">
        <v>2003</v>
      </c>
      <c r="B2021" s="122">
        <v>1</v>
      </c>
      <c r="C2021" s="122" t="s">
        <v>2181</v>
      </c>
      <c r="D2021" s="122" t="s">
        <v>2083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75">
      <c r="A2022" s="122" t="s">
        <v>2003</v>
      </c>
      <c r="B2022" s="122">
        <v>1</v>
      </c>
      <c r="C2022" s="122" t="s">
        <v>2181</v>
      </c>
      <c r="D2022" s="122" t="s">
        <v>2084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75">
      <c r="A2023" s="122" t="s">
        <v>2003</v>
      </c>
      <c r="B2023" s="122">
        <v>1</v>
      </c>
      <c r="C2023" s="122" t="s">
        <v>2181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75">
      <c r="A2024" s="122" t="s">
        <v>2003</v>
      </c>
      <c r="B2024" s="122">
        <v>1</v>
      </c>
      <c r="C2024" s="122" t="s">
        <v>2181</v>
      </c>
      <c r="D2024" s="122" t="s">
        <v>2085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75">
      <c r="A2025" s="122" t="s">
        <v>2003</v>
      </c>
      <c r="B2025" s="122">
        <v>1</v>
      </c>
      <c r="C2025" s="122" t="s">
        <v>2181</v>
      </c>
      <c r="D2025" s="122" t="s">
        <v>2086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75">
      <c r="A2026" s="122" t="s">
        <v>2003</v>
      </c>
      <c r="B2026" s="122">
        <v>1</v>
      </c>
      <c r="C2026" s="122" t="s">
        <v>2181</v>
      </c>
      <c r="D2026" s="122" t="s">
        <v>2087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75">
      <c r="A2027" s="122" t="s">
        <v>2003</v>
      </c>
      <c r="B2027" s="122">
        <v>1</v>
      </c>
      <c r="C2027" s="122" t="s">
        <v>2181</v>
      </c>
      <c r="D2027" s="122" t="s">
        <v>2088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75">
      <c r="A2028" s="122" t="s">
        <v>2003</v>
      </c>
      <c r="B2028" s="122">
        <v>1</v>
      </c>
      <c r="C2028" s="122" t="s">
        <v>2181</v>
      </c>
      <c r="D2028" s="122" t="s">
        <v>2170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75">
      <c r="A2029" s="122" t="s">
        <v>2003</v>
      </c>
      <c r="B2029" s="122">
        <v>1</v>
      </c>
      <c r="C2029" s="122" t="s">
        <v>2181</v>
      </c>
      <c r="D2029" s="122" t="s">
        <v>2089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75">
      <c r="A2030" s="122" t="s">
        <v>2003</v>
      </c>
      <c r="B2030" s="122">
        <v>1</v>
      </c>
      <c r="C2030" s="122" t="s">
        <v>2181</v>
      </c>
      <c r="D2030" s="122" t="s">
        <v>2136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75">
      <c r="A2031" s="122" t="s">
        <v>2003</v>
      </c>
      <c r="B2031" s="122">
        <v>1</v>
      </c>
      <c r="C2031" s="122" t="s">
        <v>2181</v>
      </c>
      <c r="D2031" s="122" t="s">
        <v>2090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75">
      <c r="A2032" s="122" t="s">
        <v>2003</v>
      </c>
      <c r="B2032" s="122">
        <v>1</v>
      </c>
      <c r="C2032" s="122" t="s">
        <v>2181</v>
      </c>
      <c r="D2032" s="122" t="s">
        <v>2091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75">
      <c r="A2033" s="122" t="s">
        <v>2003</v>
      </c>
      <c r="B2033" s="122">
        <v>1</v>
      </c>
      <c r="C2033" s="122" t="s">
        <v>2181</v>
      </c>
      <c r="D2033" s="122" t="s">
        <v>2092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75">
      <c r="A2034" s="122" t="s">
        <v>2003</v>
      </c>
      <c r="B2034" s="122">
        <v>1</v>
      </c>
      <c r="C2034" s="122" t="s">
        <v>2181</v>
      </c>
      <c r="D2034" s="122" t="s">
        <v>2093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75">
      <c r="A2035" s="122" t="s">
        <v>2003</v>
      </c>
      <c r="B2035" s="122">
        <v>1</v>
      </c>
      <c r="C2035" s="122" t="s">
        <v>2181</v>
      </c>
      <c r="D2035" s="122" t="s">
        <v>2094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75">
      <c r="A2036" s="122" t="s">
        <v>2003</v>
      </c>
      <c r="B2036" s="122">
        <v>1</v>
      </c>
      <c r="C2036" s="122" t="s">
        <v>2181</v>
      </c>
      <c r="D2036" s="122" t="s">
        <v>2095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75">
      <c r="A2037" s="122" t="s">
        <v>2003</v>
      </c>
      <c r="B2037" s="122">
        <v>1</v>
      </c>
      <c r="C2037" s="122" t="s">
        <v>2181</v>
      </c>
      <c r="D2037" s="122" t="s">
        <v>2096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75">
      <c r="A2038" s="122" t="s">
        <v>2003</v>
      </c>
      <c r="B2038" s="122">
        <v>1</v>
      </c>
      <c r="C2038" s="122" t="s">
        <v>2181</v>
      </c>
      <c r="D2038" s="122" t="s">
        <v>2097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75">
      <c r="A2039" s="122" t="s">
        <v>2003</v>
      </c>
      <c r="B2039" s="122">
        <v>1</v>
      </c>
      <c r="C2039" s="122" t="s">
        <v>2181</v>
      </c>
      <c r="D2039" s="122" t="s">
        <v>2098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75">
      <c r="A2040" s="122" t="s">
        <v>2003</v>
      </c>
      <c r="B2040" s="122">
        <v>1</v>
      </c>
      <c r="C2040" s="122" t="s">
        <v>2181</v>
      </c>
      <c r="D2040" s="122" t="s">
        <v>2099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75">
      <c r="A2041" s="122" t="s">
        <v>2003</v>
      </c>
      <c r="B2041" s="122">
        <v>1</v>
      </c>
      <c r="C2041" s="122" t="s">
        <v>2181</v>
      </c>
      <c r="D2041" s="122" t="s">
        <v>2100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75">
      <c r="A2042" s="122" t="s">
        <v>2003</v>
      </c>
      <c r="B2042" s="122">
        <v>1</v>
      </c>
      <c r="C2042" s="122" t="s">
        <v>2181</v>
      </c>
      <c r="D2042" s="122" t="s">
        <v>2171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75">
      <c r="A2043" s="122" t="s">
        <v>2003</v>
      </c>
      <c r="B2043" s="122">
        <v>1</v>
      </c>
      <c r="C2043" s="122" t="s">
        <v>2181</v>
      </c>
      <c r="D2043" s="122" t="s">
        <v>2101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75">
      <c r="A2044" s="122" t="s">
        <v>2003</v>
      </c>
      <c r="B2044" s="122">
        <v>1</v>
      </c>
      <c r="C2044" s="122" t="s">
        <v>2181</v>
      </c>
      <c r="D2044" s="122" t="s">
        <v>2102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75">
      <c r="A2045" s="122" t="s">
        <v>2003</v>
      </c>
      <c r="B2045" s="122">
        <v>1</v>
      </c>
      <c r="C2045" s="122" t="s">
        <v>2181</v>
      </c>
      <c r="D2045" s="122" t="s">
        <v>2103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75">
      <c r="A2046" s="122" t="s">
        <v>2003</v>
      </c>
      <c r="B2046" s="122">
        <v>1</v>
      </c>
      <c r="C2046" s="122" t="s">
        <v>2181</v>
      </c>
      <c r="D2046" s="122" t="s">
        <v>2137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75">
      <c r="A2047" s="122" t="s">
        <v>2003</v>
      </c>
      <c r="B2047" s="122">
        <v>1</v>
      </c>
      <c r="C2047" s="122" t="s">
        <v>2181</v>
      </c>
      <c r="D2047" s="122" t="s">
        <v>2104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75">
      <c r="A2048" s="122" t="s">
        <v>2003</v>
      </c>
      <c r="B2048" s="122">
        <v>1</v>
      </c>
      <c r="C2048" s="122" t="s">
        <v>2181</v>
      </c>
      <c r="D2048" s="122" t="s">
        <v>2105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75">
      <c r="A2049" s="122" t="s">
        <v>2003</v>
      </c>
      <c r="B2049" s="122">
        <v>1</v>
      </c>
      <c r="C2049" s="122" t="s">
        <v>2181</v>
      </c>
      <c r="D2049" s="122" t="s">
        <v>2106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75">
      <c r="A2050" s="122" t="s">
        <v>2003</v>
      </c>
      <c r="B2050" s="122">
        <v>1</v>
      </c>
      <c r="C2050" s="122" t="s">
        <v>2181</v>
      </c>
      <c r="D2050" s="122" t="s">
        <v>2107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75">
      <c r="A2051" s="122" t="s">
        <v>2003</v>
      </c>
      <c r="B2051" s="122">
        <v>1</v>
      </c>
      <c r="C2051" s="122" t="s">
        <v>2181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75">
      <c r="A2052" s="122" t="s">
        <v>2003</v>
      </c>
      <c r="B2052" s="122">
        <v>1</v>
      </c>
      <c r="C2052" s="122" t="s">
        <v>2181</v>
      </c>
      <c r="D2052" s="122" t="s">
        <v>2108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75">
      <c r="A2053" s="122" t="s">
        <v>2003</v>
      </c>
      <c r="B2053" s="122">
        <v>1</v>
      </c>
      <c r="C2053" s="122" t="s">
        <v>2181</v>
      </c>
      <c r="D2053" s="122" t="s">
        <v>2109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75">
      <c r="A2054" s="122" t="s">
        <v>2003</v>
      </c>
      <c r="B2054" s="122">
        <v>1</v>
      </c>
      <c r="C2054" s="122" t="s">
        <v>2181</v>
      </c>
      <c r="D2054" s="122" t="s">
        <v>2110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75">
      <c r="A2055" s="122" t="s">
        <v>2003</v>
      </c>
      <c r="B2055" s="122">
        <v>1</v>
      </c>
      <c r="C2055" s="122" t="s">
        <v>2181</v>
      </c>
      <c r="D2055" s="122" t="s">
        <v>2111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75">
      <c r="A2056" s="122" t="s">
        <v>2003</v>
      </c>
      <c r="B2056" s="122">
        <v>1</v>
      </c>
      <c r="C2056" s="122" t="s">
        <v>2181</v>
      </c>
      <c r="D2056" s="122" t="s">
        <v>2112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75">
      <c r="A2057" s="122" t="s">
        <v>2003</v>
      </c>
      <c r="B2057" s="122">
        <v>1</v>
      </c>
      <c r="C2057" s="122" t="s">
        <v>2181</v>
      </c>
      <c r="D2057" s="122" t="s">
        <v>2113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75">
      <c r="A2058" s="122" t="s">
        <v>2003</v>
      </c>
      <c r="B2058" s="122">
        <v>1</v>
      </c>
      <c r="C2058" s="122" t="s">
        <v>2181</v>
      </c>
      <c r="D2058" s="122" t="s">
        <v>2114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75">
      <c r="A2059" s="122" t="s">
        <v>2003</v>
      </c>
      <c r="B2059" s="122">
        <v>1</v>
      </c>
      <c r="C2059" s="122" t="s">
        <v>2181</v>
      </c>
      <c r="D2059" s="122" t="s">
        <v>2115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75">
      <c r="A2060" s="122" t="s">
        <v>2003</v>
      </c>
      <c r="B2060" s="122">
        <v>1</v>
      </c>
      <c r="C2060" s="122" t="s">
        <v>2181</v>
      </c>
      <c r="D2060" s="122" t="s">
        <v>2116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75">
      <c r="A2061" s="122" t="s">
        <v>2003</v>
      </c>
      <c r="B2061" s="122">
        <v>1</v>
      </c>
      <c r="C2061" s="122" t="s">
        <v>2181</v>
      </c>
      <c r="D2061" s="122" t="s">
        <v>2138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75">
      <c r="A2062" s="122" t="s">
        <v>2003</v>
      </c>
      <c r="B2062" s="122">
        <v>1</v>
      </c>
      <c r="C2062" s="122" t="s">
        <v>2181</v>
      </c>
      <c r="D2062" s="122" t="s">
        <v>2172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75">
      <c r="A2063" s="122" t="s">
        <v>2003</v>
      </c>
      <c r="B2063" s="122">
        <v>1</v>
      </c>
      <c r="C2063" s="122" t="s">
        <v>2181</v>
      </c>
      <c r="D2063" s="122" t="s">
        <v>2117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75">
      <c r="A2064" s="122" t="s">
        <v>2003</v>
      </c>
      <c r="B2064" s="122">
        <v>1</v>
      </c>
      <c r="C2064" s="122" t="s">
        <v>2181</v>
      </c>
      <c r="D2064" s="122" t="s">
        <v>2118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75">
      <c r="A2065" s="122" t="s">
        <v>2003</v>
      </c>
      <c r="B2065" s="122">
        <v>1</v>
      </c>
      <c r="C2065" s="122" t="s">
        <v>2181</v>
      </c>
      <c r="D2065" s="122" t="s">
        <v>2119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75">
      <c r="A2066" s="122" t="s">
        <v>2003</v>
      </c>
      <c r="B2066" s="122">
        <v>1</v>
      </c>
      <c r="C2066" s="122" t="s">
        <v>2181</v>
      </c>
      <c r="D2066" s="122" t="s">
        <v>2120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75">
      <c r="A2067" s="122" t="s">
        <v>2003</v>
      </c>
      <c r="B2067" s="122">
        <v>1</v>
      </c>
      <c r="C2067" s="122" t="s">
        <v>2181</v>
      </c>
      <c r="D2067" s="122" t="s">
        <v>2121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75">
      <c r="A2068" s="122" t="s">
        <v>2003</v>
      </c>
      <c r="B2068" s="122">
        <v>1</v>
      </c>
      <c r="C2068" s="122" t="s">
        <v>2181</v>
      </c>
      <c r="D2068" s="122" t="s">
        <v>2122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75">
      <c r="A2069" s="122" t="s">
        <v>2003</v>
      </c>
      <c r="B2069" s="122">
        <v>1</v>
      </c>
      <c r="C2069" s="122" t="s">
        <v>2181</v>
      </c>
      <c r="D2069" s="122" t="s">
        <v>2123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75">
      <c r="A2070" s="122" t="s">
        <v>2003</v>
      </c>
      <c r="B2070" s="122">
        <v>1</v>
      </c>
      <c r="C2070" s="122" t="s">
        <v>2181</v>
      </c>
      <c r="D2070" s="122" t="s">
        <v>2140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75">
      <c r="A2071" s="122" t="s">
        <v>2003</v>
      </c>
      <c r="B2071" s="122">
        <v>1</v>
      </c>
      <c r="C2071" s="122" t="s">
        <v>2181</v>
      </c>
      <c r="D2071" s="122" t="s">
        <v>2124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75">
      <c r="A2072" s="122" t="s">
        <v>2003</v>
      </c>
      <c r="B2072" s="122">
        <v>1</v>
      </c>
      <c r="C2072" s="122" t="s">
        <v>2181</v>
      </c>
      <c r="D2072" s="122" t="s">
        <v>2125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75">
      <c r="A2073" s="122" t="s">
        <v>2003</v>
      </c>
      <c r="B2073" s="122">
        <v>1</v>
      </c>
      <c r="C2073" s="122" t="s">
        <v>2181</v>
      </c>
      <c r="D2073" s="122" t="s">
        <v>2126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75">
      <c r="A2074" s="122" t="s">
        <v>2003</v>
      </c>
      <c r="B2074" s="122">
        <v>1</v>
      </c>
      <c r="C2074" s="122" t="s">
        <v>2181</v>
      </c>
      <c r="D2074" s="122" t="s">
        <v>2127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75">
      <c r="A2075" s="122" t="s">
        <v>2003</v>
      </c>
      <c r="B2075" s="122">
        <v>1</v>
      </c>
      <c r="C2075" s="122" t="s">
        <v>2181</v>
      </c>
      <c r="D2075" s="122" t="s">
        <v>2128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75">
      <c r="A2076" s="122" t="s">
        <v>2000</v>
      </c>
      <c r="B2076" s="122">
        <v>1</v>
      </c>
      <c r="C2076" s="122" t="s">
        <v>2182</v>
      </c>
      <c r="D2076" s="122" t="s">
        <v>2080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75">
      <c r="A2077" s="122" t="s">
        <v>2000</v>
      </c>
      <c r="B2077" s="122">
        <v>1</v>
      </c>
      <c r="C2077" s="122" t="s">
        <v>2182</v>
      </c>
      <c r="D2077" s="122" t="s">
        <v>2081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75">
      <c r="A2078" s="122" t="s">
        <v>2000</v>
      </c>
      <c r="B2078" s="122">
        <v>1</v>
      </c>
      <c r="C2078" s="122" t="s">
        <v>2182</v>
      </c>
      <c r="D2078" s="122" t="s">
        <v>2082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75">
      <c r="A2079" s="122" t="s">
        <v>2000</v>
      </c>
      <c r="B2079" s="122">
        <v>1</v>
      </c>
      <c r="C2079" s="122" t="s">
        <v>2182</v>
      </c>
      <c r="D2079" s="122" t="s">
        <v>2135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75">
      <c r="A2080" s="122" t="s">
        <v>2000</v>
      </c>
      <c r="B2080" s="122">
        <v>1</v>
      </c>
      <c r="C2080" s="122" t="s">
        <v>2182</v>
      </c>
      <c r="D2080" s="122" t="s">
        <v>2083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75">
      <c r="A2081" s="122" t="s">
        <v>2000</v>
      </c>
      <c r="B2081" s="122">
        <v>1</v>
      </c>
      <c r="C2081" s="122" t="s">
        <v>2182</v>
      </c>
      <c r="D2081" s="122" t="s">
        <v>2084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75">
      <c r="A2082" s="122" t="s">
        <v>2000</v>
      </c>
      <c r="B2082" s="122">
        <v>1</v>
      </c>
      <c r="C2082" s="122" t="s">
        <v>2182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75">
      <c r="A2083" s="122" t="s">
        <v>2000</v>
      </c>
      <c r="B2083" s="122">
        <v>1</v>
      </c>
      <c r="C2083" s="122" t="s">
        <v>2182</v>
      </c>
      <c r="D2083" s="122" t="s">
        <v>2085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75">
      <c r="A2084" s="122" t="s">
        <v>2000</v>
      </c>
      <c r="B2084" s="122">
        <v>1</v>
      </c>
      <c r="C2084" s="122" t="s">
        <v>2182</v>
      </c>
      <c r="D2084" s="122" t="s">
        <v>2087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75">
      <c r="A2085" s="122" t="s">
        <v>2000</v>
      </c>
      <c r="B2085" s="122">
        <v>1</v>
      </c>
      <c r="C2085" s="122" t="s">
        <v>2182</v>
      </c>
      <c r="D2085" s="122" t="s">
        <v>2088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75">
      <c r="A2086" s="122" t="s">
        <v>2000</v>
      </c>
      <c r="B2086" s="122">
        <v>1</v>
      </c>
      <c r="C2086" s="122" t="s">
        <v>2182</v>
      </c>
      <c r="D2086" s="122" t="s">
        <v>2089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75">
      <c r="A2087" s="122" t="s">
        <v>2000</v>
      </c>
      <c r="B2087" s="122">
        <v>1</v>
      </c>
      <c r="C2087" s="122" t="s">
        <v>2182</v>
      </c>
      <c r="D2087" s="122" t="s">
        <v>2136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75">
      <c r="A2088" s="122" t="s">
        <v>2000</v>
      </c>
      <c r="B2088" s="122">
        <v>1</v>
      </c>
      <c r="C2088" s="122" t="s">
        <v>2182</v>
      </c>
      <c r="D2088" s="122" t="s">
        <v>2090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75">
      <c r="A2089" s="122" t="s">
        <v>2000</v>
      </c>
      <c r="B2089" s="122">
        <v>1</v>
      </c>
      <c r="C2089" s="122" t="s">
        <v>2182</v>
      </c>
      <c r="D2089" s="122" t="s">
        <v>2091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75">
      <c r="A2090" s="122" t="s">
        <v>2000</v>
      </c>
      <c r="B2090" s="122">
        <v>1</v>
      </c>
      <c r="C2090" s="122" t="s">
        <v>2182</v>
      </c>
      <c r="D2090" s="122" t="s">
        <v>2092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75">
      <c r="A2091" s="122" t="s">
        <v>2000</v>
      </c>
      <c r="B2091" s="122">
        <v>1</v>
      </c>
      <c r="C2091" s="122" t="s">
        <v>2182</v>
      </c>
      <c r="D2091" s="122" t="s">
        <v>2093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75">
      <c r="A2092" s="122" t="s">
        <v>2000</v>
      </c>
      <c r="B2092" s="122">
        <v>1</v>
      </c>
      <c r="C2092" s="122" t="s">
        <v>2182</v>
      </c>
      <c r="D2092" s="122" t="s">
        <v>2094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75">
      <c r="A2093" s="122" t="s">
        <v>2000</v>
      </c>
      <c r="B2093" s="122">
        <v>1</v>
      </c>
      <c r="C2093" s="122" t="s">
        <v>2182</v>
      </c>
      <c r="D2093" s="122" t="s">
        <v>2095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75">
      <c r="A2094" s="122" t="s">
        <v>2000</v>
      </c>
      <c r="B2094" s="122">
        <v>1</v>
      </c>
      <c r="C2094" s="122" t="s">
        <v>2182</v>
      </c>
      <c r="D2094" s="122" t="s">
        <v>2096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75">
      <c r="A2095" s="122" t="s">
        <v>2000</v>
      </c>
      <c r="B2095" s="122">
        <v>1</v>
      </c>
      <c r="C2095" s="122" t="s">
        <v>2182</v>
      </c>
      <c r="D2095" s="122" t="s">
        <v>2097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75">
      <c r="A2096" s="122" t="s">
        <v>2000</v>
      </c>
      <c r="B2096" s="122">
        <v>1</v>
      </c>
      <c r="C2096" s="122" t="s">
        <v>2182</v>
      </c>
      <c r="D2096" s="122" t="s">
        <v>2098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75">
      <c r="A2097" s="122" t="s">
        <v>2000</v>
      </c>
      <c r="B2097" s="122">
        <v>1</v>
      </c>
      <c r="C2097" s="122" t="s">
        <v>2182</v>
      </c>
      <c r="D2097" s="122" t="s">
        <v>2099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75">
      <c r="A2098" s="122" t="s">
        <v>2000</v>
      </c>
      <c r="B2098" s="122">
        <v>1</v>
      </c>
      <c r="C2098" s="122" t="s">
        <v>2182</v>
      </c>
      <c r="D2098" s="122" t="s">
        <v>2100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75">
      <c r="A2099" s="122" t="s">
        <v>2000</v>
      </c>
      <c r="B2099" s="122">
        <v>1</v>
      </c>
      <c r="C2099" s="122" t="s">
        <v>2182</v>
      </c>
      <c r="D2099" s="122" t="s">
        <v>2101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75">
      <c r="A2100" s="122" t="s">
        <v>2000</v>
      </c>
      <c r="B2100" s="122">
        <v>1</v>
      </c>
      <c r="C2100" s="122" t="s">
        <v>2182</v>
      </c>
      <c r="D2100" s="122" t="s">
        <v>2102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75">
      <c r="A2101" s="122" t="s">
        <v>2000</v>
      </c>
      <c r="B2101" s="122">
        <v>1</v>
      </c>
      <c r="C2101" s="122" t="s">
        <v>2182</v>
      </c>
      <c r="D2101" s="122" t="s">
        <v>2103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75">
      <c r="A2102" s="122" t="s">
        <v>2000</v>
      </c>
      <c r="B2102" s="122">
        <v>1</v>
      </c>
      <c r="C2102" s="122" t="s">
        <v>2182</v>
      </c>
      <c r="D2102" s="122" t="s">
        <v>2137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75">
      <c r="A2103" s="122" t="s">
        <v>2000</v>
      </c>
      <c r="B2103" s="122">
        <v>1</v>
      </c>
      <c r="C2103" s="122" t="s">
        <v>2182</v>
      </c>
      <c r="D2103" s="122" t="s">
        <v>2104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75">
      <c r="A2104" s="122" t="s">
        <v>2000</v>
      </c>
      <c r="B2104" s="122">
        <v>1</v>
      </c>
      <c r="C2104" s="122" t="s">
        <v>2182</v>
      </c>
      <c r="D2104" s="122" t="s">
        <v>2105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75">
      <c r="A2105" s="122" t="s">
        <v>2000</v>
      </c>
      <c r="B2105" s="122">
        <v>1</v>
      </c>
      <c r="C2105" s="122" t="s">
        <v>2182</v>
      </c>
      <c r="D2105" s="122" t="s">
        <v>2106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75">
      <c r="A2106" s="122" t="s">
        <v>2000</v>
      </c>
      <c r="B2106" s="122">
        <v>1</v>
      </c>
      <c r="C2106" s="122" t="s">
        <v>2182</v>
      </c>
      <c r="D2106" s="122" t="s">
        <v>2107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75">
      <c r="A2107" s="122" t="s">
        <v>2000</v>
      </c>
      <c r="B2107" s="122">
        <v>1</v>
      </c>
      <c r="C2107" s="122" t="s">
        <v>2182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75">
      <c r="A2108" s="122" t="s">
        <v>2000</v>
      </c>
      <c r="B2108" s="122">
        <v>1</v>
      </c>
      <c r="C2108" s="122" t="s">
        <v>2182</v>
      </c>
      <c r="D2108" s="122" t="s">
        <v>2108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75">
      <c r="A2109" s="122" t="s">
        <v>2000</v>
      </c>
      <c r="B2109" s="122">
        <v>1</v>
      </c>
      <c r="C2109" s="122" t="s">
        <v>2182</v>
      </c>
      <c r="D2109" s="122" t="s">
        <v>2109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75">
      <c r="A2110" s="122" t="s">
        <v>2000</v>
      </c>
      <c r="B2110" s="122">
        <v>1</v>
      </c>
      <c r="C2110" s="122" t="s">
        <v>2182</v>
      </c>
      <c r="D2110" s="122" t="s">
        <v>2110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75">
      <c r="A2111" s="122" t="s">
        <v>2000</v>
      </c>
      <c r="B2111" s="122">
        <v>1</v>
      </c>
      <c r="C2111" s="122" t="s">
        <v>2182</v>
      </c>
      <c r="D2111" s="122" t="s">
        <v>2111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75">
      <c r="A2112" s="122" t="s">
        <v>2000</v>
      </c>
      <c r="B2112" s="122">
        <v>1</v>
      </c>
      <c r="C2112" s="122" t="s">
        <v>2182</v>
      </c>
      <c r="D2112" s="122" t="s">
        <v>2112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75">
      <c r="A2113" s="122" t="s">
        <v>2000</v>
      </c>
      <c r="B2113" s="122">
        <v>1</v>
      </c>
      <c r="C2113" s="122" t="s">
        <v>2182</v>
      </c>
      <c r="D2113" s="122" t="s">
        <v>2113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75">
      <c r="A2114" s="122" t="s">
        <v>2000</v>
      </c>
      <c r="B2114" s="122">
        <v>1</v>
      </c>
      <c r="C2114" s="122" t="s">
        <v>2182</v>
      </c>
      <c r="D2114" s="122" t="s">
        <v>2114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75">
      <c r="A2115" s="122" t="s">
        <v>2000</v>
      </c>
      <c r="B2115" s="122">
        <v>1</v>
      </c>
      <c r="C2115" s="122" t="s">
        <v>2182</v>
      </c>
      <c r="D2115" s="122" t="s">
        <v>2115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75">
      <c r="A2116" s="122" t="s">
        <v>2000</v>
      </c>
      <c r="B2116" s="122">
        <v>1</v>
      </c>
      <c r="C2116" s="122" t="s">
        <v>2182</v>
      </c>
      <c r="D2116" s="122" t="s">
        <v>2116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75">
      <c r="A2117" s="122" t="s">
        <v>2000</v>
      </c>
      <c r="B2117" s="122">
        <v>1</v>
      </c>
      <c r="C2117" s="122" t="s">
        <v>2182</v>
      </c>
      <c r="D2117" s="122" t="s">
        <v>2138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75">
      <c r="A2118" s="122" t="s">
        <v>2000</v>
      </c>
      <c r="B2118" s="122">
        <v>1</v>
      </c>
      <c r="C2118" s="122" t="s">
        <v>2182</v>
      </c>
      <c r="D2118" s="122" t="s">
        <v>2117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75">
      <c r="A2119" s="122" t="s">
        <v>2000</v>
      </c>
      <c r="B2119" s="122">
        <v>1</v>
      </c>
      <c r="C2119" s="122" t="s">
        <v>2182</v>
      </c>
      <c r="D2119" s="122" t="s">
        <v>2118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75">
      <c r="A2120" s="122" t="s">
        <v>2000</v>
      </c>
      <c r="B2120" s="122">
        <v>1</v>
      </c>
      <c r="C2120" s="122" t="s">
        <v>2182</v>
      </c>
      <c r="D2120" s="122" t="s">
        <v>2119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75">
      <c r="A2121" s="122" t="s">
        <v>2000</v>
      </c>
      <c r="B2121" s="122">
        <v>1</v>
      </c>
      <c r="C2121" s="122" t="s">
        <v>2182</v>
      </c>
      <c r="D2121" s="122" t="s">
        <v>2120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75">
      <c r="A2122" s="122" t="s">
        <v>2000</v>
      </c>
      <c r="B2122" s="122">
        <v>1</v>
      </c>
      <c r="C2122" s="122" t="s">
        <v>2182</v>
      </c>
      <c r="D2122" s="122" t="s">
        <v>2121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75">
      <c r="A2123" s="122" t="s">
        <v>2000</v>
      </c>
      <c r="B2123" s="122">
        <v>1</v>
      </c>
      <c r="C2123" s="122" t="s">
        <v>2182</v>
      </c>
      <c r="D2123" s="122" t="s">
        <v>2139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75">
      <c r="A2124" s="122" t="s">
        <v>2000</v>
      </c>
      <c r="B2124" s="122">
        <v>1</v>
      </c>
      <c r="C2124" s="122" t="s">
        <v>2182</v>
      </c>
      <c r="D2124" s="122" t="s">
        <v>2122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75">
      <c r="A2125" s="122" t="s">
        <v>2000</v>
      </c>
      <c r="B2125" s="122">
        <v>1</v>
      </c>
      <c r="C2125" s="122" t="s">
        <v>2182</v>
      </c>
      <c r="D2125" s="122" t="s">
        <v>2123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75">
      <c r="A2126" s="122" t="s">
        <v>2000</v>
      </c>
      <c r="B2126" s="122">
        <v>1</v>
      </c>
      <c r="C2126" s="122" t="s">
        <v>2182</v>
      </c>
      <c r="D2126" s="122" t="s">
        <v>2140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75">
      <c r="A2127" s="122" t="s">
        <v>2000</v>
      </c>
      <c r="B2127" s="122">
        <v>1</v>
      </c>
      <c r="C2127" s="122" t="s">
        <v>2182</v>
      </c>
      <c r="D2127" s="122" t="s">
        <v>2124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75">
      <c r="A2128" s="122" t="s">
        <v>2000</v>
      </c>
      <c r="B2128" s="122">
        <v>1</v>
      </c>
      <c r="C2128" s="122" t="s">
        <v>2182</v>
      </c>
      <c r="D2128" s="122" t="s">
        <v>2125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75">
      <c r="A2129" s="122" t="s">
        <v>2000</v>
      </c>
      <c r="B2129" s="122">
        <v>1</v>
      </c>
      <c r="C2129" s="122" t="s">
        <v>2182</v>
      </c>
      <c r="D2129" s="122" t="s">
        <v>2126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75">
      <c r="A2130" s="122" t="s">
        <v>2000</v>
      </c>
      <c r="B2130" s="122">
        <v>1</v>
      </c>
      <c r="C2130" s="122" t="s">
        <v>2182</v>
      </c>
      <c r="D2130" s="122" t="s">
        <v>2127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75">
      <c r="A2131" s="122" t="s">
        <v>2000</v>
      </c>
      <c r="B2131" s="122">
        <v>1</v>
      </c>
      <c r="C2131" s="122" t="s">
        <v>2182</v>
      </c>
      <c r="D2131" s="122" t="s">
        <v>2128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75">
      <c r="A2132" s="122" t="s">
        <v>1990</v>
      </c>
      <c r="B2132" s="122">
        <v>1</v>
      </c>
      <c r="C2132" s="122" t="s">
        <v>2183</v>
      </c>
      <c r="D2132" s="122" t="s">
        <v>2080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75">
      <c r="A2133" s="122" t="s">
        <v>1990</v>
      </c>
      <c r="B2133" s="122">
        <v>1</v>
      </c>
      <c r="C2133" s="122" t="s">
        <v>2183</v>
      </c>
      <c r="D2133" s="122" t="s">
        <v>2081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75">
      <c r="A2134" s="122" t="s">
        <v>1990</v>
      </c>
      <c r="B2134" s="122">
        <v>1</v>
      </c>
      <c r="C2134" s="122" t="s">
        <v>2183</v>
      </c>
      <c r="D2134" s="122" t="s">
        <v>2082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75">
      <c r="A2135" s="122" t="s">
        <v>1990</v>
      </c>
      <c r="B2135" s="122">
        <v>1</v>
      </c>
      <c r="C2135" s="122" t="s">
        <v>2183</v>
      </c>
      <c r="D2135" s="122" t="s">
        <v>2135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75">
      <c r="A2136" s="122" t="s">
        <v>1990</v>
      </c>
      <c r="B2136" s="122">
        <v>1</v>
      </c>
      <c r="C2136" s="122" t="s">
        <v>2183</v>
      </c>
      <c r="D2136" s="122" t="s">
        <v>2083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75">
      <c r="A2137" s="122" t="s">
        <v>1990</v>
      </c>
      <c r="B2137" s="122">
        <v>1</v>
      </c>
      <c r="C2137" s="122" t="s">
        <v>2183</v>
      </c>
      <c r="D2137" s="122" t="s">
        <v>2084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75">
      <c r="A2138" s="122" t="s">
        <v>1990</v>
      </c>
      <c r="B2138" s="122">
        <v>1</v>
      </c>
      <c r="C2138" s="122" t="s">
        <v>2183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75">
      <c r="A2139" s="122" t="s">
        <v>1990</v>
      </c>
      <c r="B2139" s="122">
        <v>1</v>
      </c>
      <c r="C2139" s="122" t="s">
        <v>2183</v>
      </c>
      <c r="D2139" s="122" t="s">
        <v>2085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75">
      <c r="A2140" s="122" t="s">
        <v>1990</v>
      </c>
      <c r="B2140" s="122">
        <v>1</v>
      </c>
      <c r="C2140" s="122" t="s">
        <v>2183</v>
      </c>
      <c r="D2140" s="122" t="s">
        <v>2086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75">
      <c r="A2141" s="122" t="s">
        <v>1990</v>
      </c>
      <c r="B2141" s="122">
        <v>1</v>
      </c>
      <c r="C2141" s="122" t="s">
        <v>2183</v>
      </c>
      <c r="D2141" s="122" t="s">
        <v>2087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75">
      <c r="A2142" s="122" t="s">
        <v>1990</v>
      </c>
      <c r="B2142" s="122">
        <v>1</v>
      </c>
      <c r="C2142" s="122" t="s">
        <v>2183</v>
      </c>
      <c r="D2142" s="122" t="s">
        <v>2088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75">
      <c r="A2143" s="122" t="s">
        <v>1990</v>
      </c>
      <c r="B2143" s="122">
        <v>1</v>
      </c>
      <c r="C2143" s="122" t="s">
        <v>2183</v>
      </c>
      <c r="D2143" s="122" t="s">
        <v>2089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75">
      <c r="A2144" s="122" t="s">
        <v>1990</v>
      </c>
      <c r="B2144" s="122">
        <v>1</v>
      </c>
      <c r="C2144" s="122" t="s">
        <v>2183</v>
      </c>
      <c r="D2144" s="122" t="s">
        <v>2136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75">
      <c r="A2145" s="122" t="s">
        <v>1990</v>
      </c>
      <c r="B2145" s="122">
        <v>1</v>
      </c>
      <c r="C2145" s="122" t="s">
        <v>2183</v>
      </c>
      <c r="D2145" s="122" t="s">
        <v>2090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75">
      <c r="A2146" s="122" t="s">
        <v>1990</v>
      </c>
      <c r="B2146" s="122">
        <v>1</v>
      </c>
      <c r="C2146" s="122" t="s">
        <v>2183</v>
      </c>
      <c r="D2146" s="122" t="s">
        <v>2091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75">
      <c r="A2147" s="122" t="s">
        <v>1990</v>
      </c>
      <c r="B2147" s="122">
        <v>1</v>
      </c>
      <c r="C2147" s="122" t="s">
        <v>2183</v>
      </c>
      <c r="D2147" s="122" t="s">
        <v>2092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75">
      <c r="A2148" s="122" t="s">
        <v>1990</v>
      </c>
      <c r="B2148" s="122">
        <v>1</v>
      </c>
      <c r="C2148" s="122" t="s">
        <v>2183</v>
      </c>
      <c r="D2148" s="122" t="s">
        <v>2093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75">
      <c r="A2149" s="122" t="s">
        <v>1990</v>
      </c>
      <c r="B2149" s="122">
        <v>1</v>
      </c>
      <c r="C2149" s="122" t="s">
        <v>2183</v>
      </c>
      <c r="D2149" s="122" t="s">
        <v>2094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75">
      <c r="A2150" s="122" t="s">
        <v>1990</v>
      </c>
      <c r="B2150" s="122">
        <v>1</v>
      </c>
      <c r="C2150" s="122" t="s">
        <v>2183</v>
      </c>
      <c r="D2150" s="122" t="s">
        <v>2095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75">
      <c r="A2151" s="122" t="s">
        <v>1990</v>
      </c>
      <c r="B2151" s="122">
        <v>1</v>
      </c>
      <c r="C2151" s="122" t="s">
        <v>2183</v>
      </c>
      <c r="D2151" s="122" t="s">
        <v>2096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75">
      <c r="A2152" s="122" t="s">
        <v>1990</v>
      </c>
      <c r="B2152" s="122">
        <v>1</v>
      </c>
      <c r="C2152" s="122" t="s">
        <v>2183</v>
      </c>
      <c r="D2152" s="122" t="s">
        <v>2097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75">
      <c r="A2153" s="122" t="s">
        <v>1990</v>
      </c>
      <c r="B2153" s="122">
        <v>1</v>
      </c>
      <c r="C2153" s="122" t="s">
        <v>2183</v>
      </c>
      <c r="D2153" s="122" t="s">
        <v>2098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75">
      <c r="A2154" s="122" t="s">
        <v>1990</v>
      </c>
      <c r="B2154" s="122">
        <v>1</v>
      </c>
      <c r="C2154" s="122" t="s">
        <v>2183</v>
      </c>
      <c r="D2154" s="122" t="s">
        <v>2099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75">
      <c r="A2155" s="122" t="s">
        <v>1990</v>
      </c>
      <c r="B2155" s="122">
        <v>1</v>
      </c>
      <c r="C2155" s="122" t="s">
        <v>2183</v>
      </c>
      <c r="D2155" s="122" t="s">
        <v>2100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75">
      <c r="A2156" s="122" t="s">
        <v>1990</v>
      </c>
      <c r="B2156" s="122">
        <v>1</v>
      </c>
      <c r="C2156" s="122" t="s">
        <v>2183</v>
      </c>
      <c r="D2156" s="122" t="s">
        <v>2101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75">
      <c r="A2157" s="122" t="s">
        <v>1990</v>
      </c>
      <c r="B2157" s="122">
        <v>1</v>
      </c>
      <c r="C2157" s="122" t="s">
        <v>2183</v>
      </c>
      <c r="D2157" s="122" t="s">
        <v>2102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75">
      <c r="A2158" s="122" t="s">
        <v>1990</v>
      </c>
      <c r="B2158" s="122">
        <v>1</v>
      </c>
      <c r="C2158" s="122" t="s">
        <v>2183</v>
      </c>
      <c r="D2158" s="122" t="s">
        <v>2103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75">
      <c r="A2159" s="122" t="s">
        <v>1990</v>
      </c>
      <c r="B2159" s="122">
        <v>1</v>
      </c>
      <c r="C2159" s="122" t="s">
        <v>2183</v>
      </c>
      <c r="D2159" s="122" t="s">
        <v>2137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75">
      <c r="A2160" s="122" t="s">
        <v>1990</v>
      </c>
      <c r="B2160" s="122">
        <v>1</v>
      </c>
      <c r="C2160" s="122" t="s">
        <v>2183</v>
      </c>
      <c r="D2160" s="122" t="s">
        <v>2104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75">
      <c r="A2161" s="122" t="s">
        <v>1990</v>
      </c>
      <c r="B2161" s="122">
        <v>1</v>
      </c>
      <c r="C2161" s="122" t="s">
        <v>2183</v>
      </c>
      <c r="D2161" s="122" t="s">
        <v>2105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75">
      <c r="A2162" s="122" t="s">
        <v>1990</v>
      </c>
      <c r="B2162" s="122">
        <v>1</v>
      </c>
      <c r="C2162" s="122" t="s">
        <v>2183</v>
      </c>
      <c r="D2162" s="122" t="s">
        <v>2106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75">
      <c r="A2163" s="122" t="s">
        <v>1990</v>
      </c>
      <c r="B2163" s="122">
        <v>1</v>
      </c>
      <c r="C2163" s="122" t="s">
        <v>2183</v>
      </c>
      <c r="D2163" s="122" t="s">
        <v>2107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75">
      <c r="A2164" s="122" t="s">
        <v>1990</v>
      </c>
      <c r="B2164" s="122">
        <v>1</v>
      </c>
      <c r="C2164" s="122" t="s">
        <v>2183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75">
      <c r="A2165" s="122" t="s">
        <v>1990</v>
      </c>
      <c r="B2165" s="122">
        <v>1</v>
      </c>
      <c r="C2165" s="122" t="s">
        <v>2183</v>
      </c>
      <c r="D2165" s="122" t="s">
        <v>2108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75">
      <c r="A2166" s="122" t="s">
        <v>1990</v>
      </c>
      <c r="B2166" s="122">
        <v>1</v>
      </c>
      <c r="C2166" s="122" t="s">
        <v>2183</v>
      </c>
      <c r="D2166" s="122" t="s">
        <v>2109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75">
      <c r="A2167" s="122" t="s">
        <v>1990</v>
      </c>
      <c r="B2167" s="122">
        <v>1</v>
      </c>
      <c r="C2167" s="122" t="s">
        <v>2183</v>
      </c>
      <c r="D2167" s="122" t="s">
        <v>2110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75">
      <c r="A2168" s="122" t="s">
        <v>1990</v>
      </c>
      <c r="B2168" s="122">
        <v>1</v>
      </c>
      <c r="C2168" s="122" t="s">
        <v>2183</v>
      </c>
      <c r="D2168" s="122" t="s">
        <v>2111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75">
      <c r="A2169" s="122" t="s">
        <v>1990</v>
      </c>
      <c r="B2169" s="122">
        <v>1</v>
      </c>
      <c r="C2169" s="122" t="s">
        <v>2183</v>
      </c>
      <c r="D2169" s="122" t="s">
        <v>2112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75">
      <c r="A2170" s="122" t="s">
        <v>1990</v>
      </c>
      <c r="B2170" s="122">
        <v>1</v>
      </c>
      <c r="C2170" s="122" t="s">
        <v>2183</v>
      </c>
      <c r="D2170" s="122" t="s">
        <v>2113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75">
      <c r="A2171" s="122" t="s">
        <v>1990</v>
      </c>
      <c r="B2171" s="122">
        <v>1</v>
      </c>
      <c r="C2171" s="122" t="s">
        <v>2183</v>
      </c>
      <c r="D2171" s="122" t="s">
        <v>2114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75">
      <c r="A2172" s="122" t="s">
        <v>1990</v>
      </c>
      <c r="B2172" s="122">
        <v>1</v>
      </c>
      <c r="C2172" s="122" t="s">
        <v>2183</v>
      </c>
      <c r="D2172" s="122" t="s">
        <v>2115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75">
      <c r="A2173" s="122" t="s">
        <v>1990</v>
      </c>
      <c r="B2173" s="122">
        <v>1</v>
      </c>
      <c r="C2173" s="122" t="s">
        <v>2183</v>
      </c>
      <c r="D2173" s="122" t="s">
        <v>2116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75">
      <c r="A2174" s="122" t="s">
        <v>1990</v>
      </c>
      <c r="B2174" s="122">
        <v>1</v>
      </c>
      <c r="C2174" s="122" t="s">
        <v>2183</v>
      </c>
      <c r="D2174" s="122" t="s">
        <v>2138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75">
      <c r="A2175" s="122" t="s">
        <v>1990</v>
      </c>
      <c r="B2175" s="122">
        <v>1</v>
      </c>
      <c r="C2175" s="122" t="s">
        <v>2183</v>
      </c>
      <c r="D2175" s="122" t="s">
        <v>2117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75">
      <c r="A2176" s="122" t="s">
        <v>1990</v>
      </c>
      <c r="B2176" s="122">
        <v>1</v>
      </c>
      <c r="C2176" s="122" t="s">
        <v>2183</v>
      </c>
      <c r="D2176" s="122" t="s">
        <v>2118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75">
      <c r="A2177" s="122" t="s">
        <v>1990</v>
      </c>
      <c r="B2177" s="122">
        <v>1</v>
      </c>
      <c r="C2177" s="122" t="s">
        <v>2183</v>
      </c>
      <c r="D2177" s="122" t="s">
        <v>2119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75">
      <c r="A2178" s="122" t="s">
        <v>1990</v>
      </c>
      <c r="B2178" s="122">
        <v>1</v>
      </c>
      <c r="C2178" s="122" t="s">
        <v>2183</v>
      </c>
      <c r="D2178" s="122" t="s">
        <v>2120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75">
      <c r="A2179" s="122" t="s">
        <v>1990</v>
      </c>
      <c r="B2179" s="122">
        <v>1</v>
      </c>
      <c r="C2179" s="122" t="s">
        <v>2183</v>
      </c>
      <c r="D2179" s="122" t="s">
        <v>2121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75">
      <c r="A2180" s="122" t="s">
        <v>1990</v>
      </c>
      <c r="B2180" s="122">
        <v>1</v>
      </c>
      <c r="C2180" s="122" t="s">
        <v>2183</v>
      </c>
      <c r="D2180" s="122" t="s">
        <v>2139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75">
      <c r="A2181" s="122" t="s">
        <v>1990</v>
      </c>
      <c r="B2181" s="122">
        <v>1</v>
      </c>
      <c r="C2181" s="122" t="s">
        <v>2183</v>
      </c>
      <c r="D2181" s="122" t="s">
        <v>2122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75">
      <c r="A2182" s="122" t="s">
        <v>1990</v>
      </c>
      <c r="B2182" s="122">
        <v>1</v>
      </c>
      <c r="C2182" s="122" t="s">
        <v>2183</v>
      </c>
      <c r="D2182" s="122" t="s">
        <v>2123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75">
      <c r="A2183" s="122" t="s">
        <v>1990</v>
      </c>
      <c r="B2183" s="122">
        <v>1</v>
      </c>
      <c r="C2183" s="122" t="s">
        <v>2183</v>
      </c>
      <c r="D2183" s="122" t="s">
        <v>2140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75">
      <c r="A2184" s="122" t="s">
        <v>1990</v>
      </c>
      <c r="B2184" s="122">
        <v>1</v>
      </c>
      <c r="C2184" s="122" t="s">
        <v>2183</v>
      </c>
      <c r="D2184" s="122" t="s">
        <v>2124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75">
      <c r="A2185" s="122" t="s">
        <v>1990</v>
      </c>
      <c r="B2185" s="122">
        <v>1</v>
      </c>
      <c r="C2185" s="122" t="s">
        <v>2183</v>
      </c>
      <c r="D2185" s="122" t="s">
        <v>2125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75">
      <c r="A2186" s="122" t="s">
        <v>1990</v>
      </c>
      <c r="B2186" s="122">
        <v>1</v>
      </c>
      <c r="C2186" s="122" t="s">
        <v>2183</v>
      </c>
      <c r="D2186" s="122" t="s">
        <v>2126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75">
      <c r="A2187" s="122" t="s">
        <v>1990</v>
      </c>
      <c r="B2187" s="122">
        <v>1</v>
      </c>
      <c r="C2187" s="122" t="s">
        <v>2183</v>
      </c>
      <c r="D2187" s="122" t="s">
        <v>2127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75">
      <c r="A2188" s="122" t="s">
        <v>1990</v>
      </c>
      <c r="B2188" s="122">
        <v>1</v>
      </c>
      <c r="C2188" s="122" t="s">
        <v>2183</v>
      </c>
      <c r="D2188" s="122" t="s">
        <v>2128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75">
      <c r="A2189" s="122" t="s">
        <v>1993</v>
      </c>
      <c r="B2189" s="122">
        <v>1</v>
      </c>
      <c r="C2189" s="122" t="s">
        <v>2184</v>
      </c>
      <c r="D2189" s="122" t="s">
        <v>2080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75">
      <c r="A2190" s="122" t="s">
        <v>1993</v>
      </c>
      <c r="B2190" s="122">
        <v>1</v>
      </c>
      <c r="C2190" s="122" t="s">
        <v>2184</v>
      </c>
      <c r="D2190" s="122" t="s">
        <v>2081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75">
      <c r="A2191" s="122" t="s">
        <v>1993</v>
      </c>
      <c r="B2191" s="122">
        <v>1</v>
      </c>
      <c r="C2191" s="122" t="s">
        <v>2184</v>
      </c>
      <c r="D2191" s="122" t="s">
        <v>2082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75">
      <c r="A2192" s="122" t="s">
        <v>1993</v>
      </c>
      <c r="B2192" s="122">
        <v>1</v>
      </c>
      <c r="C2192" s="122" t="s">
        <v>2184</v>
      </c>
      <c r="D2192" s="122" t="s">
        <v>2135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75">
      <c r="A2193" s="122" t="s">
        <v>1993</v>
      </c>
      <c r="B2193" s="122">
        <v>1</v>
      </c>
      <c r="C2193" s="122" t="s">
        <v>2184</v>
      </c>
      <c r="D2193" s="122" t="s">
        <v>2083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75">
      <c r="A2194" s="122" t="s">
        <v>1993</v>
      </c>
      <c r="B2194" s="122">
        <v>1</v>
      </c>
      <c r="C2194" s="122" t="s">
        <v>2184</v>
      </c>
      <c r="D2194" s="122" t="s">
        <v>2084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75">
      <c r="A2195" s="122" t="s">
        <v>1993</v>
      </c>
      <c r="B2195" s="122">
        <v>1</v>
      </c>
      <c r="C2195" s="122" t="s">
        <v>2184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75">
      <c r="A2196" s="122" t="s">
        <v>1993</v>
      </c>
      <c r="B2196" s="122">
        <v>1</v>
      </c>
      <c r="C2196" s="122" t="s">
        <v>2184</v>
      </c>
      <c r="D2196" s="122" t="s">
        <v>2085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75">
      <c r="A2197" s="122" t="s">
        <v>1993</v>
      </c>
      <c r="B2197" s="122">
        <v>1</v>
      </c>
      <c r="C2197" s="122" t="s">
        <v>2184</v>
      </c>
      <c r="D2197" s="122" t="s">
        <v>2086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75">
      <c r="A2198" s="122" t="s">
        <v>1993</v>
      </c>
      <c r="B2198" s="122">
        <v>1</v>
      </c>
      <c r="C2198" s="122" t="s">
        <v>2184</v>
      </c>
      <c r="D2198" s="122" t="s">
        <v>2087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75">
      <c r="A2199" s="122" t="s">
        <v>1993</v>
      </c>
      <c r="B2199" s="122">
        <v>1</v>
      </c>
      <c r="C2199" s="122" t="s">
        <v>2184</v>
      </c>
      <c r="D2199" s="122" t="s">
        <v>2088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75">
      <c r="A2200" s="122" t="s">
        <v>1993</v>
      </c>
      <c r="B2200" s="122">
        <v>1</v>
      </c>
      <c r="C2200" s="122" t="s">
        <v>2184</v>
      </c>
      <c r="D2200" s="122" t="s">
        <v>2145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75">
      <c r="A2201" s="122" t="s">
        <v>1993</v>
      </c>
      <c r="B2201" s="122">
        <v>1</v>
      </c>
      <c r="C2201" s="122" t="s">
        <v>2184</v>
      </c>
      <c r="D2201" s="122" t="s">
        <v>2089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75">
      <c r="A2202" s="122" t="s">
        <v>1993</v>
      </c>
      <c r="B2202" s="122">
        <v>1</v>
      </c>
      <c r="C2202" s="122" t="s">
        <v>2184</v>
      </c>
      <c r="D2202" s="122" t="s">
        <v>2136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75">
      <c r="A2203" s="122" t="s">
        <v>1993</v>
      </c>
      <c r="B2203" s="122">
        <v>1</v>
      </c>
      <c r="C2203" s="122" t="s">
        <v>2184</v>
      </c>
      <c r="D2203" s="122" t="s">
        <v>2090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75">
      <c r="A2204" s="122" t="s">
        <v>1993</v>
      </c>
      <c r="B2204" s="122">
        <v>1</v>
      </c>
      <c r="C2204" s="122" t="s">
        <v>2184</v>
      </c>
      <c r="D2204" s="122" t="s">
        <v>2091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75">
      <c r="A2205" s="122" t="s">
        <v>1993</v>
      </c>
      <c r="B2205" s="122">
        <v>1</v>
      </c>
      <c r="C2205" s="122" t="s">
        <v>2184</v>
      </c>
      <c r="D2205" s="122" t="s">
        <v>2092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75">
      <c r="A2206" s="122" t="s">
        <v>1993</v>
      </c>
      <c r="B2206" s="122">
        <v>1</v>
      </c>
      <c r="C2206" s="122" t="s">
        <v>2184</v>
      </c>
      <c r="D2206" s="122" t="s">
        <v>2093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75">
      <c r="A2207" s="122" t="s">
        <v>1993</v>
      </c>
      <c r="B2207" s="122">
        <v>1</v>
      </c>
      <c r="C2207" s="122" t="s">
        <v>2184</v>
      </c>
      <c r="D2207" s="122" t="s">
        <v>2094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75">
      <c r="A2208" s="122" t="s">
        <v>1993</v>
      </c>
      <c r="B2208" s="122">
        <v>1</v>
      </c>
      <c r="C2208" s="122" t="s">
        <v>2184</v>
      </c>
      <c r="D2208" s="122" t="s">
        <v>2095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75">
      <c r="A2209" s="122" t="s">
        <v>1993</v>
      </c>
      <c r="B2209" s="122">
        <v>1</v>
      </c>
      <c r="C2209" s="122" t="s">
        <v>2184</v>
      </c>
      <c r="D2209" s="122" t="s">
        <v>2096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75">
      <c r="A2210" s="122" t="s">
        <v>1993</v>
      </c>
      <c r="B2210" s="122">
        <v>1</v>
      </c>
      <c r="C2210" s="122" t="s">
        <v>2184</v>
      </c>
      <c r="D2210" s="122" t="s">
        <v>2097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75">
      <c r="A2211" s="122" t="s">
        <v>1993</v>
      </c>
      <c r="B2211" s="122">
        <v>1</v>
      </c>
      <c r="C2211" s="122" t="s">
        <v>2184</v>
      </c>
      <c r="D2211" s="122" t="s">
        <v>2098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75">
      <c r="A2212" s="122" t="s">
        <v>1993</v>
      </c>
      <c r="B2212" s="122">
        <v>1</v>
      </c>
      <c r="C2212" s="122" t="s">
        <v>2184</v>
      </c>
      <c r="D2212" s="122" t="s">
        <v>2099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75">
      <c r="A2213" s="122" t="s">
        <v>1993</v>
      </c>
      <c r="B2213" s="122">
        <v>1</v>
      </c>
      <c r="C2213" s="122" t="s">
        <v>2184</v>
      </c>
      <c r="D2213" s="122" t="s">
        <v>2100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75">
      <c r="A2214" s="122" t="s">
        <v>1993</v>
      </c>
      <c r="B2214" s="122">
        <v>1</v>
      </c>
      <c r="C2214" s="122" t="s">
        <v>2184</v>
      </c>
      <c r="D2214" s="122" t="s">
        <v>2101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75">
      <c r="A2215" s="122" t="s">
        <v>1993</v>
      </c>
      <c r="B2215" s="122">
        <v>1</v>
      </c>
      <c r="C2215" s="122" t="s">
        <v>2184</v>
      </c>
      <c r="D2215" s="122" t="s">
        <v>2102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75">
      <c r="A2216" s="122" t="s">
        <v>1993</v>
      </c>
      <c r="B2216" s="122">
        <v>1</v>
      </c>
      <c r="C2216" s="122" t="s">
        <v>2184</v>
      </c>
      <c r="D2216" s="122" t="s">
        <v>2103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75">
      <c r="A2217" s="122" t="s">
        <v>1993</v>
      </c>
      <c r="B2217" s="122">
        <v>1</v>
      </c>
      <c r="C2217" s="122" t="s">
        <v>2184</v>
      </c>
      <c r="D2217" s="122" t="s">
        <v>2137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75">
      <c r="A2218" s="122" t="s">
        <v>1993</v>
      </c>
      <c r="B2218" s="122">
        <v>1</v>
      </c>
      <c r="C2218" s="122" t="s">
        <v>2184</v>
      </c>
      <c r="D2218" s="122" t="s">
        <v>2104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75">
      <c r="A2219" s="122" t="s">
        <v>1993</v>
      </c>
      <c r="B2219" s="122">
        <v>1</v>
      </c>
      <c r="C2219" s="122" t="s">
        <v>2184</v>
      </c>
      <c r="D2219" s="122" t="s">
        <v>2105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75">
      <c r="A2220" s="122" t="s">
        <v>1993</v>
      </c>
      <c r="B2220" s="122">
        <v>1</v>
      </c>
      <c r="C2220" s="122" t="s">
        <v>2184</v>
      </c>
      <c r="D2220" s="122" t="s">
        <v>2106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75">
      <c r="A2221" s="122" t="s">
        <v>1993</v>
      </c>
      <c r="B2221" s="122">
        <v>1</v>
      </c>
      <c r="C2221" s="122" t="s">
        <v>2184</v>
      </c>
      <c r="D2221" s="122" t="s">
        <v>2107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75">
      <c r="A2222" s="122" t="s">
        <v>1993</v>
      </c>
      <c r="B2222" s="122">
        <v>1</v>
      </c>
      <c r="C2222" s="122" t="s">
        <v>2184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75">
      <c r="A2223" s="122" t="s">
        <v>1993</v>
      </c>
      <c r="B2223" s="122">
        <v>1</v>
      </c>
      <c r="C2223" s="122" t="s">
        <v>2184</v>
      </c>
      <c r="D2223" s="122" t="s">
        <v>2108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75">
      <c r="A2224" s="122" t="s">
        <v>1993</v>
      </c>
      <c r="B2224" s="122">
        <v>1</v>
      </c>
      <c r="C2224" s="122" t="s">
        <v>2184</v>
      </c>
      <c r="D2224" s="122" t="s">
        <v>2109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75">
      <c r="A2225" s="122" t="s">
        <v>1993</v>
      </c>
      <c r="B2225" s="122">
        <v>1</v>
      </c>
      <c r="C2225" s="122" t="s">
        <v>2184</v>
      </c>
      <c r="D2225" s="122" t="s">
        <v>2110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75">
      <c r="A2226" s="122" t="s">
        <v>1993</v>
      </c>
      <c r="B2226" s="122">
        <v>1</v>
      </c>
      <c r="C2226" s="122" t="s">
        <v>2184</v>
      </c>
      <c r="D2226" s="122" t="s">
        <v>2111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75">
      <c r="A2227" s="122" t="s">
        <v>1993</v>
      </c>
      <c r="B2227" s="122">
        <v>1</v>
      </c>
      <c r="C2227" s="122" t="s">
        <v>2184</v>
      </c>
      <c r="D2227" s="122" t="s">
        <v>2112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75">
      <c r="A2228" s="122" t="s">
        <v>1993</v>
      </c>
      <c r="B2228" s="122">
        <v>1</v>
      </c>
      <c r="C2228" s="122" t="s">
        <v>2184</v>
      </c>
      <c r="D2228" s="122" t="s">
        <v>2113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75">
      <c r="A2229" s="122" t="s">
        <v>1993</v>
      </c>
      <c r="B2229" s="122">
        <v>1</v>
      </c>
      <c r="C2229" s="122" t="s">
        <v>2184</v>
      </c>
      <c r="D2229" s="122" t="s">
        <v>2114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75">
      <c r="A2230" s="122" t="s">
        <v>1993</v>
      </c>
      <c r="B2230" s="122">
        <v>1</v>
      </c>
      <c r="C2230" s="122" t="s">
        <v>2184</v>
      </c>
      <c r="D2230" s="122" t="s">
        <v>2115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75">
      <c r="A2231" s="122" t="s">
        <v>1993</v>
      </c>
      <c r="B2231" s="122">
        <v>1</v>
      </c>
      <c r="C2231" s="122" t="s">
        <v>2184</v>
      </c>
      <c r="D2231" s="122" t="s">
        <v>2116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75">
      <c r="A2232" s="122" t="s">
        <v>1993</v>
      </c>
      <c r="B2232" s="122">
        <v>1</v>
      </c>
      <c r="C2232" s="122" t="s">
        <v>2184</v>
      </c>
      <c r="D2232" s="122" t="s">
        <v>2138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75">
      <c r="A2233" s="122" t="s">
        <v>1993</v>
      </c>
      <c r="B2233" s="122">
        <v>1</v>
      </c>
      <c r="C2233" s="122" t="s">
        <v>2184</v>
      </c>
      <c r="D2233" s="122" t="s">
        <v>2117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75">
      <c r="A2234" s="122" t="s">
        <v>1993</v>
      </c>
      <c r="B2234" s="122">
        <v>1</v>
      </c>
      <c r="C2234" s="122" t="s">
        <v>2184</v>
      </c>
      <c r="D2234" s="122" t="s">
        <v>2118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75">
      <c r="A2235" s="122" t="s">
        <v>1993</v>
      </c>
      <c r="B2235" s="122">
        <v>1</v>
      </c>
      <c r="C2235" s="122" t="s">
        <v>2184</v>
      </c>
      <c r="D2235" s="122" t="s">
        <v>2119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75">
      <c r="A2236" s="122" t="s">
        <v>1993</v>
      </c>
      <c r="B2236" s="122">
        <v>1</v>
      </c>
      <c r="C2236" s="122" t="s">
        <v>2184</v>
      </c>
      <c r="D2236" s="122" t="s">
        <v>2120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75">
      <c r="A2237" s="122" t="s">
        <v>1993</v>
      </c>
      <c r="B2237" s="122">
        <v>1</v>
      </c>
      <c r="C2237" s="122" t="s">
        <v>2184</v>
      </c>
      <c r="D2237" s="122" t="s">
        <v>2121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75">
      <c r="A2238" s="122" t="s">
        <v>1993</v>
      </c>
      <c r="B2238" s="122">
        <v>1</v>
      </c>
      <c r="C2238" s="122" t="s">
        <v>2184</v>
      </c>
      <c r="D2238" s="122" t="s">
        <v>2139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75">
      <c r="A2239" s="122" t="s">
        <v>1993</v>
      </c>
      <c r="B2239" s="122">
        <v>1</v>
      </c>
      <c r="C2239" s="122" t="s">
        <v>2184</v>
      </c>
      <c r="D2239" s="122" t="s">
        <v>2122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75">
      <c r="A2240" s="122" t="s">
        <v>1993</v>
      </c>
      <c r="B2240" s="122">
        <v>1</v>
      </c>
      <c r="C2240" s="122" t="s">
        <v>2184</v>
      </c>
      <c r="D2240" s="122" t="s">
        <v>2123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75">
      <c r="A2241" s="122" t="s">
        <v>1993</v>
      </c>
      <c r="B2241" s="122">
        <v>1</v>
      </c>
      <c r="C2241" s="122" t="s">
        <v>2184</v>
      </c>
      <c r="D2241" s="122" t="s">
        <v>2140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75">
      <c r="A2242" s="122" t="s">
        <v>1993</v>
      </c>
      <c r="B2242" s="122">
        <v>1</v>
      </c>
      <c r="C2242" s="122" t="s">
        <v>2184</v>
      </c>
      <c r="D2242" s="122" t="s">
        <v>2124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75">
      <c r="A2243" s="122" t="s">
        <v>1993</v>
      </c>
      <c r="B2243" s="122">
        <v>1</v>
      </c>
      <c r="C2243" s="122" t="s">
        <v>2184</v>
      </c>
      <c r="D2243" s="122" t="s">
        <v>2125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75">
      <c r="A2244" s="122" t="s">
        <v>1993</v>
      </c>
      <c r="B2244" s="122">
        <v>1</v>
      </c>
      <c r="C2244" s="122" t="s">
        <v>2184</v>
      </c>
      <c r="D2244" s="122" t="s">
        <v>2126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75">
      <c r="A2245" s="122" t="s">
        <v>1993</v>
      </c>
      <c r="B2245" s="122">
        <v>1</v>
      </c>
      <c r="C2245" s="122" t="s">
        <v>2184</v>
      </c>
      <c r="D2245" s="122" t="s">
        <v>2127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75">
      <c r="A2246" s="122" t="s">
        <v>1993</v>
      </c>
      <c r="B2246" s="122">
        <v>1</v>
      </c>
      <c r="C2246" s="122" t="s">
        <v>2184</v>
      </c>
      <c r="D2246" s="122" t="s">
        <v>2128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75">
      <c r="A2247" s="122" t="s">
        <v>2004</v>
      </c>
      <c r="B2247" s="122">
        <v>1</v>
      </c>
      <c r="C2247" s="122" t="s">
        <v>2185</v>
      </c>
      <c r="D2247" s="122" t="s">
        <v>2080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75">
      <c r="A2248" s="122" t="s">
        <v>2004</v>
      </c>
      <c r="B2248" s="122">
        <v>1</v>
      </c>
      <c r="C2248" s="122" t="s">
        <v>2185</v>
      </c>
      <c r="D2248" s="122" t="s">
        <v>2081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75">
      <c r="A2249" s="122" t="s">
        <v>2004</v>
      </c>
      <c r="B2249" s="122">
        <v>1</v>
      </c>
      <c r="C2249" s="122" t="s">
        <v>2185</v>
      </c>
      <c r="D2249" s="122" t="s">
        <v>2082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75">
      <c r="A2250" s="122" t="s">
        <v>2004</v>
      </c>
      <c r="B2250" s="122">
        <v>1</v>
      </c>
      <c r="C2250" s="122" t="s">
        <v>2185</v>
      </c>
      <c r="D2250" s="122" t="s">
        <v>2135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75">
      <c r="A2251" s="122" t="s">
        <v>2004</v>
      </c>
      <c r="B2251" s="122">
        <v>1</v>
      </c>
      <c r="C2251" s="122" t="s">
        <v>2185</v>
      </c>
      <c r="D2251" s="122" t="s">
        <v>2083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75">
      <c r="A2252" s="122" t="s">
        <v>2004</v>
      </c>
      <c r="B2252" s="122">
        <v>1</v>
      </c>
      <c r="C2252" s="122" t="s">
        <v>2185</v>
      </c>
      <c r="D2252" s="122" t="s">
        <v>2084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75">
      <c r="A2253" s="122" t="s">
        <v>2004</v>
      </c>
      <c r="B2253" s="122">
        <v>1</v>
      </c>
      <c r="C2253" s="122" t="s">
        <v>2185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75">
      <c r="A2254" s="122" t="s">
        <v>2004</v>
      </c>
      <c r="B2254" s="122">
        <v>1</v>
      </c>
      <c r="C2254" s="122" t="s">
        <v>2185</v>
      </c>
      <c r="D2254" s="122" t="s">
        <v>2085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75">
      <c r="A2255" s="122" t="s">
        <v>2004</v>
      </c>
      <c r="B2255" s="122">
        <v>1</v>
      </c>
      <c r="C2255" s="122" t="s">
        <v>2185</v>
      </c>
      <c r="D2255" s="122" t="s">
        <v>2086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75">
      <c r="A2256" s="122" t="s">
        <v>2004</v>
      </c>
      <c r="B2256" s="122">
        <v>1</v>
      </c>
      <c r="C2256" s="122" t="s">
        <v>2185</v>
      </c>
      <c r="D2256" s="122" t="s">
        <v>2087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75">
      <c r="A2257" s="122" t="s">
        <v>2004</v>
      </c>
      <c r="B2257" s="122">
        <v>1</v>
      </c>
      <c r="C2257" s="122" t="s">
        <v>2185</v>
      </c>
      <c r="D2257" s="122" t="s">
        <v>2088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75">
      <c r="A2258" s="122" t="s">
        <v>2004</v>
      </c>
      <c r="B2258" s="122">
        <v>1</v>
      </c>
      <c r="C2258" s="122" t="s">
        <v>2185</v>
      </c>
      <c r="D2258" s="122" t="s">
        <v>2089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75">
      <c r="A2259" s="122" t="s">
        <v>2004</v>
      </c>
      <c r="B2259" s="122">
        <v>1</v>
      </c>
      <c r="C2259" s="122" t="s">
        <v>2185</v>
      </c>
      <c r="D2259" s="122" t="s">
        <v>2136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75">
      <c r="A2260" s="122" t="s">
        <v>2004</v>
      </c>
      <c r="B2260" s="122">
        <v>1</v>
      </c>
      <c r="C2260" s="122" t="s">
        <v>2185</v>
      </c>
      <c r="D2260" s="122" t="s">
        <v>2090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75">
      <c r="A2261" s="122" t="s">
        <v>2004</v>
      </c>
      <c r="B2261" s="122">
        <v>1</v>
      </c>
      <c r="C2261" s="122" t="s">
        <v>2185</v>
      </c>
      <c r="D2261" s="122" t="s">
        <v>2091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75">
      <c r="A2262" s="122" t="s">
        <v>2004</v>
      </c>
      <c r="B2262" s="122">
        <v>1</v>
      </c>
      <c r="C2262" s="122" t="s">
        <v>2185</v>
      </c>
      <c r="D2262" s="122" t="s">
        <v>2092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75">
      <c r="A2263" s="122" t="s">
        <v>2004</v>
      </c>
      <c r="B2263" s="122">
        <v>1</v>
      </c>
      <c r="C2263" s="122" t="s">
        <v>2185</v>
      </c>
      <c r="D2263" s="122" t="s">
        <v>2093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75">
      <c r="A2264" s="122" t="s">
        <v>2004</v>
      </c>
      <c r="B2264" s="122">
        <v>1</v>
      </c>
      <c r="C2264" s="122" t="s">
        <v>2185</v>
      </c>
      <c r="D2264" s="122" t="s">
        <v>2094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75">
      <c r="A2265" s="122" t="s">
        <v>2004</v>
      </c>
      <c r="B2265" s="122">
        <v>1</v>
      </c>
      <c r="C2265" s="122" t="s">
        <v>2185</v>
      </c>
      <c r="D2265" s="122" t="s">
        <v>2095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75">
      <c r="A2266" s="122" t="s">
        <v>2004</v>
      </c>
      <c r="B2266" s="122">
        <v>1</v>
      </c>
      <c r="C2266" s="122" t="s">
        <v>2185</v>
      </c>
      <c r="D2266" s="122" t="s">
        <v>2096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75">
      <c r="A2267" s="122" t="s">
        <v>2004</v>
      </c>
      <c r="B2267" s="122">
        <v>1</v>
      </c>
      <c r="C2267" s="122" t="s">
        <v>2185</v>
      </c>
      <c r="D2267" s="122" t="s">
        <v>2097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75">
      <c r="A2268" s="122" t="s">
        <v>2004</v>
      </c>
      <c r="B2268" s="122">
        <v>1</v>
      </c>
      <c r="C2268" s="122" t="s">
        <v>2185</v>
      </c>
      <c r="D2268" s="122" t="s">
        <v>2098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75">
      <c r="A2269" s="122" t="s">
        <v>2004</v>
      </c>
      <c r="B2269" s="122">
        <v>1</v>
      </c>
      <c r="C2269" s="122" t="s">
        <v>2185</v>
      </c>
      <c r="D2269" s="122" t="s">
        <v>2099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75">
      <c r="A2270" s="122" t="s">
        <v>2004</v>
      </c>
      <c r="B2270" s="122">
        <v>1</v>
      </c>
      <c r="C2270" s="122" t="s">
        <v>2185</v>
      </c>
      <c r="D2270" s="122" t="s">
        <v>2100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75">
      <c r="A2271" s="122" t="s">
        <v>2004</v>
      </c>
      <c r="B2271" s="122">
        <v>1</v>
      </c>
      <c r="C2271" s="122" t="s">
        <v>2185</v>
      </c>
      <c r="D2271" s="122" t="s">
        <v>2101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75">
      <c r="A2272" s="122" t="s">
        <v>2004</v>
      </c>
      <c r="B2272" s="122">
        <v>1</v>
      </c>
      <c r="C2272" s="122" t="s">
        <v>2185</v>
      </c>
      <c r="D2272" s="122" t="s">
        <v>2102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75">
      <c r="A2273" s="122" t="s">
        <v>2004</v>
      </c>
      <c r="B2273" s="122">
        <v>1</v>
      </c>
      <c r="C2273" s="122" t="s">
        <v>2185</v>
      </c>
      <c r="D2273" s="122" t="s">
        <v>2103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75">
      <c r="A2274" s="122" t="s">
        <v>2004</v>
      </c>
      <c r="B2274" s="122">
        <v>1</v>
      </c>
      <c r="C2274" s="122" t="s">
        <v>2185</v>
      </c>
      <c r="D2274" s="122" t="s">
        <v>2137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75">
      <c r="A2275" s="122" t="s">
        <v>2004</v>
      </c>
      <c r="B2275" s="122">
        <v>1</v>
      </c>
      <c r="C2275" s="122" t="s">
        <v>2185</v>
      </c>
      <c r="D2275" s="122" t="s">
        <v>2104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75">
      <c r="A2276" s="122" t="s">
        <v>2004</v>
      </c>
      <c r="B2276" s="122">
        <v>1</v>
      </c>
      <c r="C2276" s="122" t="s">
        <v>2185</v>
      </c>
      <c r="D2276" s="122" t="s">
        <v>2105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75">
      <c r="A2277" s="122" t="s">
        <v>2004</v>
      </c>
      <c r="B2277" s="122">
        <v>1</v>
      </c>
      <c r="C2277" s="122" t="s">
        <v>2185</v>
      </c>
      <c r="D2277" s="122" t="s">
        <v>2106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75">
      <c r="A2278" s="122" t="s">
        <v>2004</v>
      </c>
      <c r="B2278" s="122">
        <v>1</v>
      </c>
      <c r="C2278" s="122" t="s">
        <v>2185</v>
      </c>
      <c r="D2278" s="122" t="s">
        <v>2107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75">
      <c r="A2279" s="122" t="s">
        <v>2004</v>
      </c>
      <c r="B2279" s="122">
        <v>1</v>
      </c>
      <c r="C2279" s="122" t="s">
        <v>2185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75">
      <c r="A2280" s="122" t="s">
        <v>2004</v>
      </c>
      <c r="B2280" s="122">
        <v>1</v>
      </c>
      <c r="C2280" s="122" t="s">
        <v>2185</v>
      </c>
      <c r="D2280" s="122" t="s">
        <v>2108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75">
      <c r="A2281" s="122" t="s">
        <v>2004</v>
      </c>
      <c r="B2281" s="122">
        <v>1</v>
      </c>
      <c r="C2281" s="122" t="s">
        <v>2185</v>
      </c>
      <c r="D2281" s="122" t="s">
        <v>2109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75">
      <c r="A2282" s="122" t="s">
        <v>2004</v>
      </c>
      <c r="B2282" s="122">
        <v>1</v>
      </c>
      <c r="C2282" s="122" t="s">
        <v>2185</v>
      </c>
      <c r="D2282" s="122" t="s">
        <v>2110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75">
      <c r="A2283" s="122" t="s">
        <v>2004</v>
      </c>
      <c r="B2283" s="122">
        <v>1</v>
      </c>
      <c r="C2283" s="122" t="s">
        <v>2185</v>
      </c>
      <c r="D2283" s="122" t="s">
        <v>2111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75">
      <c r="A2284" s="122" t="s">
        <v>2004</v>
      </c>
      <c r="B2284" s="122">
        <v>1</v>
      </c>
      <c r="C2284" s="122" t="s">
        <v>2185</v>
      </c>
      <c r="D2284" s="122" t="s">
        <v>2112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75">
      <c r="A2285" s="122" t="s">
        <v>2004</v>
      </c>
      <c r="B2285" s="122">
        <v>1</v>
      </c>
      <c r="C2285" s="122" t="s">
        <v>2185</v>
      </c>
      <c r="D2285" s="122" t="s">
        <v>2113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75">
      <c r="A2286" s="122" t="s">
        <v>2004</v>
      </c>
      <c r="B2286" s="122">
        <v>1</v>
      </c>
      <c r="C2286" s="122" t="s">
        <v>2185</v>
      </c>
      <c r="D2286" s="122" t="s">
        <v>2114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75">
      <c r="A2287" s="122" t="s">
        <v>2004</v>
      </c>
      <c r="B2287" s="122">
        <v>1</v>
      </c>
      <c r="C2287" s="122" t="s">
        <v>2185</v>
      </c>
      <c r="D2287" s="122" t="s">
        <v>2115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75">
      <c r="A2288" s="122" t="s">
        <v>2004</v>
      </c>
      <c r="B2288" s="122">
        <v>1</v>
      </c>
      <c r="C2288" s="122" t="s">
        <v>2185</v>
      </c>
      <c r="D2288" s="122" t="s">
        <v>2116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75">
      <c r="A2289" s="122" t="s">
        <v>2004</v>
      </c>
      <c r="B2289" s="122">
        <v>1</v>
      </c>
      <c r="C2289" s="122" t="s">
        <v>2185</v>
      </c>
      <c r="D2289" s="122" t="s">
        <v>2138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75">
      <c r="A2290" s="122" t="s">
        <v>2004</v>
      </c>
      <c r="B2290" s="122">
        <v>1</v>
      </c>
      <c r="C2290" s="122" t="s">
        <v>2185</v>
      </c>
      <c r="D2290" s="122" t="s">
        <v>2117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75">
      <c r="A2291" s="122" t="s">
        <v>2004</v>
      </c>
      <c r="B2291" s="122">
        <v>1</v>
      </c>
      <c r="C2291" s="122" t="s">
        <v>2185</v>
      </c>
      <c r="D2291" s="122" t="s">
        <v>2118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75">
      <c r="A2292" s="122" t="s">
        <v>2004</v>
      </c>
      <c r="B2292" s="122">
        <v>1</v>
      </c>
      <c r="C2292" s="122" t="s">
        <v>2185</v>
      </c>
      <c r="D2292" s="122" t="s">
        <v>2119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75">
      <c r="A2293" s="122" t="s">
        <v>2004</v>
      </c>
      <c r="B2293" s="122">
        <v>1</v>
      </c>
      <c r="C2293" s="122" t="s">
        <v>2185</v>
      </c>
      <c r="D2293" s="122" t="s">
        <v>2120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75">
      <c r="A2294" s="122" t="s">
        <v>2004</v>
      </c>
      <c r="B2294" s="122">
        <v>1</v>
      </c>
      <c r="C2294" s="122" t="s">
        <v>2185</v>
      </c>
      <c r="D2294" s="122" t="s">
        <v>2121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75">
      <c r="A2295" s="122" t="s">
        <v>2004</v>
      </c>
      <c r="B2295" s="122">
        <v>1</v>
      </c>
      <c r="C2295" s="122" t="s">
        <v>2185</v>
      </c>
      <c r="D2295" s="122" t="s">
        <v>2139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75">
      <c r="A2296" s="122" t="s">
        <v>2004</v>
      </c>
      <c r="B2296" s="122">
        <v>1</v>
      </c>
      <c r="C2296" s="122" t="s">
        <v>2185</v>
      </c>
      <c r="D2296" s="122" t="s">
        <v>2122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75">
      <c r="A2297" s="122" t="s">
        <v>2004</v>
      </c>
      <c r="B2297" s="122">
        <v>1</v>
      </c>
      <c r="C2297" s="122" t="s">
        <v>2185</v>
      </c>
      <c r="D2297" s="122" t="s">
        <v>2123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75">
      <c r="A2298" s="122" t="s">
        <v>2004</v>
      </c>
      <c r="B2298" s="122">
        <v>1</v>
      </c>
      <c r="C2298" s="122" t="s">
        <v>2185</v>
      </c>
      <c r="D2298" s="122" t="s">
        <v>2140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75">
      <c r="A2299" s="122" t="s">
        <v>2004</v>
      </c>
      <c r="B2299" s="122">
        <v>1</v>
      </c>
      <c r="C2299" s="122" t="s">
        <v>2185</v>
      </c>
      <c r="D2299" s="122" t="s">
        <v>2124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75">
      <c r="A2300" s="122" t="s">
        <v>2004</v>
      </c>
      <c r="B2300" s="122">
        <v>1</v>
      </c>
      <c r="C2300" s="122" t="s">
        <v>2185</v>
      </c>
      <c r="D2300" s="122" t="s">
        <v>2125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75">
      <c r="A2301" s="122" t="s">
        <v>2004</v>
      </c>
      <c r="B2301" s="122">
        <v>1</v>
      </c>
      <c r="C2301" s="122" t="s">
        <v>2185</v>
      </c>
      <c r="D2301" s="122" t="s">
        <v>2126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75">
      <c r="A2302" s="122" t="s">
        <v>2004</v>
      </c>
      <c r="B2302" s="122">
        <v>1</v>
      </c>
      <c r="C2302" s="122" t="s">
        <v>2185</v>
      </c>
      <c r="D2302" s="122" t="s">
        <v>2127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75">
      <c r="A2303" s="122" t="s">
        <v>2004</v>
      </c>
      <c r="B2303" s="122">
        <v>1</v>
      </c>
      <c r="C2303" s="122" t="s">
        <v>2185</v>
      </c>
      <c r="D2303" s="122" t="s">
        <v>2128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75">
      <c r="A2304" s="122" t="s">
        <v>2001</v>
      </c>
      <c r="B2304" s="122">
        <v>1</v>
      </c>
      <c r="C2304" s="122" t="s">
        <v>2186</v>
      </c>
      <c r="D2304" s="122" t="s">
        <v>2080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75">
      <c r="A2305" s="122" t="s">
        <v>2001</v>
      </c>
      <c r="B2305" s="122">
        <v>1</v>
      </c>
      <c r="C2305" s="122" t="s">
        <v>2186</v>
      </c>
      <c r="D2305" s="122" t="s">
        <v>2081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75">
      <c r="A2306" s="122" t="s">
        <v>2001</v>
      </c>
      <c r="B2306" s="122">
        <v>1</v>
      </c>
      <c r="C2306" s="122" t="s">
        <v>2186</v>
      </c>
      <c r="D2306" s="122" t="s">
        <v>2082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75">
      <c r="A2307" s="122" t="s">
        <v>2001</v>
      </c>
      <c r="B2307" s="122">
        <v>1</v>
      </c>
      <c r="C2307" s="122" t="s">
        <v>2186</v>
      </c>
      <c r="D2307" s="122" t="s">
        <v>2135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75">
      <c r="A2308" s="122" t="s">
        <v>2001</v>
      </c>
      <c r="B2308" s="122">
        <v>1</v>
      </c>
      <c r="C2308" s="122" t="s">
        <v>2186</v>
      </c>
      <c r="D2308" s="122" t="s">
        <v>2083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75">
      <c r="A2309" s="122" t="s">
        <v>2001</v>
      </c>
      <c r="B2309" s="122">
        <v>1</v>
      </c>
      <c r="C2309" s="122" t="s">
        <v>2186</v>
      </c>
      <c r="D2309" s="122" t="s">
        <v>2084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75">
      <c r="A2310" s="122" t="s">
        <v>2001</v>
      </c>
      <c r="B2310" s="122">
        <v>1</v>
      </c>
      <c r="C2310" s="122" t="s">
        <v>2186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75">
      <c r="A2311" s="122" t="s">
        <v>2001</v>
      </c>
      <c r="B2311" s="122">
        <v>1</v>
      </c>
      <c r="C2311" s="122" t="s">
        <v>2186</v>
      </c>
      <c r="D2311" s="122" t="s">
        <v>2085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75">
      <c r="A2312" s="122" t="s">
        <v>2001</v>
      </c>
      <c r="B2312" s="122">
        <v>1</v>
      </c>
      <c r="C2312" s="122" t="s">
        <v>2186</v>
      </c>
      <c r="D2312" s="122" t="s">
        <v>2086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75">
      <c r="A2313" s="122" t="s">
        <v>2001</v>
      </c>
      <c r="B2313" s="122">
        <v>1</v>
      </c>
      <c r="C2313" s="122" t="s">
        <v>2186</v>
      </c>
      <c r="D2313" s="122" t="s">
        <v>2087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75">
      <c r="A2314" s="122" t="s">
        <v>2001</v>
      </c>
      <c r="B2314" s="122">
        <v>1</v>
      </c>
      <c r="C2314" s="122" t="s">
        <v>2186</v>
      </c>
      <c r="D2314" s="122" t="s">
        <v>2088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75">
      <c r="A2315" s="122" t="s">
        <v>2001</v>
      </c>
      <c r="B2315" s="122">
        <v>1</v>
      </c>
      <c r="C2315" s="122" t="s">
        <v>2186</v>
      </c>
      <c r="D2315" s="122" t="s">
        <v>2089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75">
      <c r="A2316" s="122" t="s">
        <v>2001</v>
      </c>
      <c r="B2316" s="122">
        <v>1</v>
      </c>
      <c r="C2316" s="122" t="s">
        <v>2186</v>
      </c>
      <c r="D2316" s="122" t="s">
        <v>2136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75">
      <c r="A2317" s="122" t="s">
        <v>2001</v>
      </c>
      <c r="B2317" s="122">
        <v>1</v>
      </c>
      <c r="C2317" s="122" t="s">
        <v>2186</v>
      </c>
      <c r="D2317" s="122" t="s">
        <v>2090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75">
      <c r="A2318" s="122" t="s">
        <v>2001</v>
      </c>
      <c r="B2318" s="122">
        <v>1</v>
      </c>
      <c r="C2318" s="122" t="s">
        <v>2186</v>
      </c>
      <c r="D2318" s="122" t="s">
        <v>2091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75">
      <c r="A2319" s="122" t="s">
        <v>2001</v>
      </c>
      <c r="B2319" s="122">
        <v>1</v>
      </c>
      <c r="C2319" s="122" t="s">
        <v>2186</v>
      </c>
      <c r="D2319" s="122" t="s">
        <v>2092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75">
      <c r="A2320" s="122" t="s">
        <v>2001</v>
      </c>
      <c r="B2320" s="122">
        <v>1</v>
      </c>
      <c r="C2320" s="122" t="s">
        <v>2186</v>
      </c>
      <c r="D2320" s="122" t="s">
        <v>2093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75">
      <c r="A2321" s="122" t="s">
        <v>2001</v>
      </c>
      <c r="B2321" s="122">
        <v>1</v>
      </c>
      <c r="C2321" s="122" t="s">
        <v>2186</v>
      </c>
      <c r="D2321" s="122" t="s">
        <v>2094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75">
      <c r="A2322" s="122" t="s">
        <v>2001</v>
      </c>
      <c r="B2322" s="122">
        <v>1</v>
      </c>
      <c r="C2322" s="122" t="s">
        <v>2186</v>
      </c>
      <c r="D2322" s="122" t="s">
        <v>2095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75">
      <c r="A2323" s="122" t="s">
        <v>2001</v>
      </c>
      <c r="B2323" s="122">
        <v>1</v>
      </c>
      <c r="C2323" s="122" t="s">
        <v>2186</v>
      </c>
      <c r="D2323" s="122" t="s">
        <v>2096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75">
      <c r="A2324" s="122" t="s">
        <v>2001</v>
      </c>
      <c r="B2324" s="122">
        <v>1</v>
      </c>
      <c r="C2324" s="122" t="s">
        <v>2186</v>
      </c>
      <c r="D2324" s="122" t="s">
        <v>2097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75">
      <c r="A2325" s="122" t="s">
        <v>2001</v>
      </c>
      <c r="B2325" s="122">
        <v>1</v>
      </c>
      <c r="C2325" s="122" t="s">
        <v>2186</v>
      </c>
      <c r="D2325" s="122" t="s">
        <v>2098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75">
      <c r="A2326" s="122" t="s">
        <v>2001</v>
      </c>
      <c r="B2326" s="122">
        <v>1</v>
      </c>
      <c r="C2326" s="122" t="s">
        <v>2186</v>
      </c>
      <c r="D2326" s="122" t="s">
        <v>2099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75">
      <c r="A2327" s="122" t="s">
        <v>2001</v>
      </c>
      <c r="B2327" s="122">
        <v>1</v>
      </c>
      <c r="C2327" s="122" t="s">
        <v>2186</v>
      </c>
      <c r="D2327" s="122" t="s">
        <v>2100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75">
      <c r="A2328" s="122" t="s">
        <v>2001</v>
      </c>
      <c r="B2328" s="122">
        <v>1</v>
      </c>
      <c r="C2328" s="122" t="s">
        <v>2186</v>
      </c>
      <c r="D2328" s="122" t="s">
        <v>2101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75">
      <c r="A2329" s="122" t="s">
        <v>2001</v>
      </c>
      <c r="B2329" s="122">
        <v>1</v>
      </c>
      <c r="C2329" s="122" t="s">
        <v>2186</v>
      </c>
      <c r="D2329" s="122" t="s">
        <v>2102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75">
      <c r="A2330" s="122" t="s">
        <v>2001</v>
      </c>
      <c r="B2330" s="122">
        <v>1</v>
      </c>
      <c r="C2330" s="122" t="s">
        <v>2186</v>
      </c>
      <c r="D2330" s="122" t="s">
        <v>2103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75">
      <c r="A2331" s="122" t="s">
        <v>2001</v>
      </c>
      <c r="B2331" s="122">
        <v>1</v>
      </c>
      <c r="C2331" s="122" t="s">
        <v>2186</v>
      </c>
      <c r="D2331" s="122" t="s">
        <v>2137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75">
      <c r="A2332" s="122" t="s">
        <v>2001</v>
      </c>
      <c r="B2332" s="122">
        <v>1</v>
      </c>
      <c r="C2332" s="122" t="s">
        <v>2186</v>
      </c>
      <c r="D2332" s="122" t="s">
        <v>2104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75">
      <c r="A2333" s="122" t="s">
        <v>2001</v>
      </c>
      <c r="B2333" s="122">
        <v>1</v>
      </c>
      <c r="C2333" s="122" t="s">
        <v>2186</v>
      </c>
      <c r="D2333" s="122" t="s">
        <v>2105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75">
      <c r="A2334" s="122" t="s">
        <v>2001</v>
      </c>
      <c r="B2334" s="122">
        <v>1</v>
      </c>
      <c r="C2334" s="122" t="s">
        <v>2186</v>
      </c>
      <c r="D2334" s="122" t="s">
        <v>2106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75">
      <c r="A2335" s="122" t="s">
        <v>2001</v>
      </c>
      <c r="B2335" s="122">
        <v>1</v>
      </c>
      <c r="C2335" s="122" t="s">
        <v>2186</v>
      </c>
      <c r="D2335" s="122" t="s">
        <v>2107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75">
      <c r="A2336" s="122" t="s">
        <v>2001</v>
      </c>
      <c r="B2336" s="122">
        <v>1</v>
      </c>
      <c r="C2336" s="122" t="s">
        <v>2186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75">
      <c r="A2337" s="122" t="s">
        <v>2001</v>
      </c>
      <c r="B2337" s="122">
        <v>1</v>
      </c>
      <c r="C2337" s="122" t="s">
        <v>2186</v>
      </c>
      <c r="D2337" s="122" t="s">
        <v>2108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75">
      <c r="A2338" s="122" t="s">
        <v>2001</v>
      </c>
      <c r="B2338" s="122">
        <v>1</v>
      </c>
      <c r="C2338" s="122" t="s">
        <v>2186</v>
      </c>
      <c r="D2338" s="122" t="s">
        <v>2109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75">
      <c r="A2339" s="122" t="s">
        <v>2001</v>
      </c>
      <c r="B2339" s="122">
        <v>1</v>
      </c>
      <c r="C2339" s="122" t="s">
        <v>2186</v>
      </c>
      <c r="D2339" s="122" t="s">
        <v>2110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75">
      <c r="A2340" s="122" t="s">
        <v>2001</v>
      </c>
      <c r="B2340" s="122">
        <v>1</v>
      </c>
      <c r="C2340" s="122" t="s">
        <v>2186</v>
      </c>
      <c r="D2340" s="122" t="s">
        <v>2111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75">
      <c r="A2341" s="122" t="s">
        <v>2001</v>
      </c>
      <c r="B2341" s="122">
        <v>1</v>
      </c>
      <c r="C2341" s="122" t="s">
        <v>2186</v>
      </c>
      <c r="D2341" s="122" t="s">
        <v>2112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75">
      <c r="A2342" s="122" t="s">
        <v>2001</v>
      </c>
      <c r="B2342" s="122">
        <v>1</v>
      </c>
      <c r="C2342" s="122" t="s">
        <v>2186</v>
      </c>
      <c r="D2342" s="122" t="s">
        <v>2113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75">
      <c r="A2343" s="122" t="s">
        <v>2001</v>
      </c>
      <c r="B2343" s="122">
        <v>1</v>
      </c>
      <c r="C2343" s="122" t="s">
        <v>2186</v>
      </c>
      <c r="D2343" s="122" t="s">
        <v>2114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75">
      <c r="A2344" s="122" t="s">
        <v>2001</v>
      </c>
      <c r="B2344" s="122">
        <v>1</v>
      </c>
      <c r="C2344" s="122" t="s">
        <v>2186</v>
      </c>
      <c r="D2344" s="122" t="s">
        <v>2115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75">
      <c r="A2345" s="122" t="s">
        <v>2001</v>
      </c>
      <c r="B2345" s="122">
        <v>1</v>
      </c>
      <c r="C2345" s="122" t="s">
        <v>2186</v>
      </c>
      <c r="D2345" s="122" t="s">
        <v>2116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75">
      <c r="A2346" s="122" t="s">
        <v>2001</v>
      </c>
      <c r="B2346" s="122">
        <v>1</v>
      </c>
      <c r="C2346" s="122" t="s">
        <v>2186</v>
      </c>
      <c r="D2346" s="122" t="s">
        <v>2138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75">
      <c r="A2347" s="122" t="s">
        <v>2001</v>
      </c>
      <c r="B2347" s="122">
        <v>1</v>
      </c>
      <c r="C2347" s="122" t="s">
        <v>2186</v>
      </c>
      <c r="D2347" s="122" t="s">
        <v>2117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75">
      <c r="A2348" s="122" t="s">
        <v>2001</v>
      </c>
      <c r="B2348" s="122">
        <v>1</v>
      </c>
      <c r="C2348" s="122" t="s">
        <v>2186</v>
      </c>
      <c r="D2348" s="122" t="s">
        <v>2118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75">
      <c r="A2349" s="122" t="s">
        <v>2001</v>
      </c>
      <c r="B2349" s="122">
        <v>1</v>
      </c>
      <c r="C2349" s="122" t="s">
        <v>2186</v>
      </c>
      <c r="D2349" s="122" t="s">
        <v>2119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75">
      <c r="A2350" s="122" t="s">
        <v>2001</v>
      </c>
      <c r="B2350" s="122">
        <v>1</v>
      </c>
      <c r="C2350" s="122" t="s">
        <v>2186</v>
      </c>
      <c r="D2350" s="122" t="s">
        <v>2120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75">
      <c r="A2351" s="122" t="s">
        <v>2001</v>
      </c>
      <c r="B2351" s="122">
        <v>1</v>
      </c>
      <c r="C2351" s="122" t="s">
        <v>2186</v>
      </c>
      <c r="D2351" s="122" t="s">
        <v>2121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75">
      <c r="A2352" s="122" t="s">
        <v>2001</v>
      </c>
      <c r="B2352" s="122">
        <v>1</v>
      </c>
      <c r="C2352" s="122" t="s">
        <v>2186</v>
      </c>
      <c r="D2352" s="122" t="s">
        <v>2139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75">
      <c r="A2353" s="122" t="s">
        <v>2001</v>
      </c>
      <c r="B2353" s="122">
        <v>1</v>
      </c>
      <c r="C2353" s="122" t="s">
        <v>2186</v>
      </c>
      <c r="D2353" s="122" t="s">
        <v>2122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75">
      <c r="A2354" s="122" t="s">
        <v>2001</v>
      </c>
      <c r="B2354" s="122">
        <v>1</v>
      </c>
      <c r="C2354" s="122" t="s">
        <v>2186</v>
      </c>
      <c r="D2354" s="122" t="s">
        <v>2123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75">
      <c r="A2355" s="122" t="s">
        <v>2001</v>
      </c>
      <c r="B2355" s="122">
        <v>1</v>
      </c>
      <c r="C2355" s="122" t="s">
        <v>2186</v>
      </c>
      <c r="D2355" s="122" t="s">
        <v>2140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75">
      <c r="A2356" s="122" t="s">
        <v>2001</v>
      </c>
      <c r="B2356" s="122">
        <v>1</v>
      </c>
      <c r="C2356" s="122" t="s">
        <v>2186</v>
      </c>
      <c r="D2356" s="122" t="s">
        <v>2124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75">
      <c r="A2357" s="122" t="s">
        <v>2001</v>
      </c>
      <c r="B2357" s="122">
        <v>1</v>
      </c>
      <c r="C2357" s="122" t="s">
        <v>2186</v>
      </c>
      <c r="D2357" s="122" t="s">
        <v>2125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75">
      <c r="A2358" s="122" t="s">
        <v>2001</v>
      </c>
      <c r="B2358" s="122">
        <v>1</v>
      </c>
      <c r="C2358" s="122" t="s">
        <v>2186</v>
      </c>
      <c r="D2358" s="122" t="s">
        <v>2126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75">
      <c r="A2359" s="122" t="s">
        <v>2001</v>
      </c>
      <c r="B2359" s="122">
        <v>1</v>
      </c>
      <c r="C2359" s="122" t="s">
        <v>2186</v>
      </c>
      <c r="D2359" s="122" t="s">
        <v>2127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75">
      <c r="A2360" s="122" t="s">
        <v>2001</v>
      </c>
      <c r="B2360" s="122">
        <v>1</v>
      </c>
      <c r="C2360" s="122" t="s">
        <v>2186</v>
      </c>
      <c r="D2360" s="122" t="s">
        <v>2128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75">
      <c r="A2361" s="122" t="s">
        <v>1988</v>
      </c>
      <c r="B2361" s="122">
        <v>1</v>
      </c>
      <c r="C2361" s="122" t="s">
        <v>2187</v>
      </c>
      <c r="D2361" s="122" t="s">
        <v>2080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75">
      <c r="A2362" s="122" t="s">
        <v>1988</v>
      </c>
      <c r="B2362" s="122">
        <v>1</v>
      </c>
      <c r="C2362" s="122" t="s">
        <v>2187</v>
      </c>
      <c r="D2362" s="122" t="s">
        <v>2081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75">
      <c r="A2363" s="122" t="s">
        <v>1988</v>
      </c>
      <c r="B2363" s="122">
        <v>1</v>
      </c>
      <c r="C2363" s="122" t="s">
        <v>2187</v>
      </c>
      <c r="D2363" s="122" t="s">
        <v>2082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75">
      <c r="A2364" s="122" t="s">
        <v>1988</v>
      </c>
      <c r="B2364" s="122">
        <v>1</v>
      </c>
      <c r="C2364" s="122" t="s">
        <v>2187</v>
      </c>
      <c r="D2364" s="122" t="s">
        <v>2135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75">
      <c r="A2365" s="122" t="s">
        <v>1988</v>
      </c>
      <c r="B2365" s="122">
        <v>1</v>
      </c>
      <c r="C2365" s="122" t="s">
        <v>2187</v>
      </c>
      <c r="D2365" s="122" t="s">
        <v>2083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75">
      <c r="A2366" s="122" t="s">
        <v>1988</v>
      </c>
      <c r="B2366" s="122">
        <v>1</v>
      </c>
      <c r="C2366" s="122" t="s">
        <v>2187</v>
      </c>
      <c r="D2366" s="122" t="s">
        <v>2084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75">
      <c r="A2367" s="122" t="s">
        <v>1988</v>
      </c>
      <c r="B2367" s="122">
        <v>1</v>
      </c>
      <c r="C2367" s="122" t="s">
        <v>2187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75">
      <c r="A2368" s="122" t="s">
        <v>1988</v>
      </c>
      <c r="B2368" s="122">
        <v>1</v>
      </c>
      <c r="C2368" s="122" t="s">
        <v>2187</v>
      </c>
      <c r="D2368" s="122" t="s">
        <v>2085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75">
      <c r="A2369" s="122" t="s">
        <v>1988</v>
      </c>
      <c r="B2369" s="122">
        <v>1</v>
      </c>
      <c r="C2369" s="122" t="s">
        <v>2187</v>
      </c>
      <c r="D2369" s="122" t="s">
        <v>2086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75">
      <c r="A2370" s="122" t="s">
        <v>1988</v>
      </c>
      <c r="B2370" s="122">
        <v>1</v>
      </c>
      <c r="C2370" s="122" t="s">
        <v>2187</v>
      </c>
      <c r="D2370" s="122" t="s">
        <v>2087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75">
      <c r="A2371" s="122" t="s">
        <v>1988</v>
      </c>
      <c r="B2371" s="122">
        <v>1</v>
      </c>
      <c r="C2371" s="122" t="s">
        <v>2187</v>
      </c>
      <c r="D2371" s="122" t="s">
        <v>2088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75">
      <c r="A2372" s="122" t="s">
        <v>1988</v>
      </c>
      <c r="B2372" s="122">
        <v>1</v>
      </c>
      <c r="C2372" s="122" t="s">
        <v>2187</v>
      </c>
      <c r="D2372" s="122" t="s">
        <v>2089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75">
      <c r="A2373" s="122" t="s">
        <v>1988</v>
      </c>
      <c r="B2373" s="122">
        <v>1</v>
      </c>
      <c r="C2373" s="122" t="s">
        <v>2187</v>
      </c>
      <c r="D2373" s="122" t="s">
        <v>2136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75">
      <c r="A2374" s="122" t="s">
        <v>1988</v>
      </c>
      <c r="B2374" s="122">
        <v>1</v>
      </c>
      <c r="C2374" s="122" t="s">
        <v>2187</v>
      </c>
      <c r="D2374" s="122" t="s">
        <v>2090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75">
      <c r="A2375" s="122" t="s">
        <v>1988</v>
      </c>
      <c r="B2375" s="122">
        <v>1</v>
      </c>
      <c r="C2375" s="122" t="s">
        <v>2187</v>
      </c>
      <c r="D2375" s="122" t="s">
        <v>2091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75">
      <c r="A2376" s="122" t="s">
        <v>1988</v>
      </c>
      <c r="B2376" s="122">
        <v>1</v>
      </c>
      <c r="C2376" s="122" t="s">
        <v>2187</v>
      </c>
      <c r="D2376" s="122" t="s">
        <v>2092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75">
      <c r="A2377" s="122" t="s">
        <v>1988</v>
      </c>
      <c r="B2377" s="122">
        <v>1</v>
      </c>
      <c r="C2377" s="122" t="s">
        <v>2187</v>
      </c>
      <c r="D2377" s="122" t="s">
        <v>2093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75">
      <c r="A2378" s="122" t="s">
        <v>1988</v>
      </c>
      <c r="B2378" s="122">
        <v>1</v>
      </c>
      <c r="C2378" s="122" t="s">
        <v>2187</v>
      </c>
      <c r="D2378" s="122" t="s">
        <v>2094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75">
      <c r="A2379" s="122" t="s">
        <v>1988</v>
      </c>
      <c r="B2379" s="122">
        <v>1</v>
      </c>
      <c r="C2379" s="122" t="s">
        <v>2187</v>
      </c>
      <c r="D2379" s="122" t="s">
        <v>2095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75">
      <c r="A2380" s="122" t="s">
        <v>1988</v>
      </c>
      <c r="B2380" s="122">
        <v>1</v>
      </c>
      <c r="C2380" s="122" t="s">
        <v>2187</v>
      </c>
      <c r="D2380" s="122" t="s">
        <v>2096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75">
      <c r="A2381" s="122" t="s">
        <v>1988</v>
      </c>
      <c r="B2381" s="122">
        <v>1</v>
      </c>
      <c r="C2381" s="122" t="s">
        <v>2187</v>
      </c>
      <c r="D2381" s="122" t="s">
        <v>2097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75">
      <c r="A2382" s="122" t="s">
        <v>1988</v>
      </c>
      <c r="B2382" s="122">
        <v>1</v>
      </c>
      <c r="C2382" s="122" t="s">
        <v>2187</v>
      </c>
      <c r="D2382" s="122" t="s">
        <v>2098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75">
      <c r="A2383" s="122" t="s">
        <v>1988</v>
      </c>
      <c r="B2383" s="122">
        <v>1</v>
      </c>
      <c r="C2383" s="122" t="s">
        <v>2187</v>
      </c>
      <c r="D2383" s="122" t="s">
        <v>2099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75">
      <c r="A2384" s="122" t="s">
        <v>1988</v>
      </c>
      <c r="B2384" s="122">
        <v>1</v>
      </c>
      <c r="C2384" s="122" t="s">
        <v>2187</v>
      </c>
      <c r="D2384" s="122" t="s">
        <v>2100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75">
      <c r="A2385" s="122" t="s">
        <v>1988</v>
      </c>
      <c r="B2385" s="122">
        <v>1</v>
      </c>
      <c r="C2385" s="122" t="s">
        <v>2187</v>
      </c>
      <c r="D2385" s="122" t="s">
        <v>2101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75">
      <c r="A2386" s="122" t="s">
        <v>1988</v>
      </c>
      <c r="B2386" s="122">
        <v>1</v>
      </c>
      <c r="C2386" s="122" t="s">
        <v>2187</v>
      </c>
      <c r="D2386" s="122" t="s">
        <v>2102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75">
      <c r="A2387" s="122" t="s">
        <v>1988</v>
      </c>
      <c r="B2387" s="122">
        <v>1</v>
      </c>
      <c r="C2387" s="122" t="s">
        <v>2187</v>
      </c>
      <c r="D2387" s="122" t="s">
        <v>2103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75">
      <c r="A2388" s="122" t="s">
        <v>1988</v>
      </c>
      <c r="B2388" s="122">
        <v>1</v>
      </c>
      <c r="C2388" s="122" t="s">
        <v>2187</v>
      </c>
      <c r="D2388" s="122" t="s">
        <v>2137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75">
      <c r="A2389" s="122" t="s">
        <v>1988</v>
      </c>
      <c r="B2389" s="122">
        <v>1</v>
      </c>
      <c r="C2389" s="122" t="s">
        <v>2187</v>
      </c>
      <c r="D2389" s="122" t="s">
        <v>2104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75">
      <c r="A2390" s="122" t="s">
        <v>1988</v>
      </c>
      <c r="B2390" s="122">
        <v>1</v>
      </c>
      <c r="C2390" s="122" t="s">
        <v>2187</v>
      </c>
      <c r="D2390" s="122" t="s">
        <v>2105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75">
      <c r="A2391" s="122" t="s">
        <v>1988</v>
      </c>
      <c r="B2391" s="122">
        <v>1</v>
      </c>
      <c r="C2391" s="122" t="s">
        <v>2187</v>
      </c>
      <c r="D2391" s="122" t="s">
        <v>2106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75">
      <c r="A2392" s="122" t="s">
        <v>1988</v>
      </c>
      <c r="B2392" s="122">
        <v>1</v>
      </c>
      <c r="C2392" s="122" t="s">
        <v>2187</v>
      </c>
      <c r="D2392" s="122" t="s">
        <v>2107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75">
      <c r="A2393" s="122" t="s">
        <v>1988</v>
      </c>
      <c r="B2393" s="122">
        <v>1</v>
      </c>
      <c r="C2393" s="122" t="s">
        <v>2187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75">
      <c r="A2394" s="122" t="s">
        <v>1988</v>
      </c>
      <c r="B2394" s="122">
        <v>1</v>
      </c>
      <c r="C2394" s="122" t="s">
        <v>2187</v>
      </c>
      <c r="D2394" s="122" t="s">
        <v>2108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75">
      <c r="A2395" s="122" t="s">
        <v>1988</v>
      </c>
      <c r="B2395" s="122">
        <v>1</v>
      </c>
      <c r="C2395" s="122" t="s">
        <v>2187</v>
      </c>
      <c r="D2395" s="122" t="s">
        <v>2109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75">
      <c r="A2396" s="122" t="s">
        <v>1988</v>
      </c>
      <c r="B2396" s="122">
        <v>1</v>
      </c>
      <c r="C2396" s="122" t="s">
        <v>2187</v>
      </c>
      <c r="D2396" s="122" t="s">
        <v>2110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75">
      <c r="A2397" s="122" t="s">
        <v>1988</v>
      </c>
      <c r="B2397" s="122">
        <v>1</v>
      </c>
      <c r="C2397" s="122" t="s">
        <v>2187</v>
      </c>
      <c r="D2397" s="122" t="s">
        <v>2111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75">
      <c r="A2398" s="122" t="s">
        <v>1988</v>
      </c>
      <c r="B2398" s="122">
        <v>1</v>
      </c>
      <c r="C2398" s="122" t="s">
        <v>2187</v>
      </c>
      <c r="D2398" s="122" t="s">
        <v>2112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75">
      <c r="A2399" s="122" t="s">
        <v>1988</v>
      </c>
      <c r="B2399" s="122">
        <v>1</v>
      </c>
      <c r="C2399" s="122" t="s">
        <v>2187</v>
      </c>
      <c r="D2399" s="122" t="s">
        <v>2113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75">
      <c r="A2400" s="122" t="s">
        <v>1988</v>
      </c>
      <c r="B2400" s="122">
        <v>1</v>
      </c>
      <c r="C2400" s="122" t="s">
        <v>2187</v>
      </c>
      <c r="D2400" s="122" t="s">
        <v>2114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75">
      <c r="A2401" s="122" t="s">
        <v>1988</v>
      </c>
      <c r="B2401" s="122">
        <v>1</v>
      </c>
      <c r="C2401" s="122" t="s">
        <v>2187</v>
      </c>
      <c r="D2401" s="122" t="s">
        <v>2115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75">
      <c r="A2402" s="122" t="s">
        <v>1988</v>
      </c>
      <c r="B2402" s="122">
        <v>1</v>
      </c>
      <c r="C2402" s="122" t="s">
        <v>2187</v>
      </c>
      <c r="D2402" s="122" t="s">
        <v>2116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75">
      <c r="A2403" s="122" t="s">
        <v>1988</v>
      </c>
      <c r="B2403" s="122">
        <v>1</v>
      </c>
      <c r="C2403" s="122" t="s">
        <v>2187</v>
      </c>
      <c r="D2403" s="122" t="s">
        <v>2138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75">
      <c r="A2404" s="122" t="s">
        <v>1988</v>
      </c>
      <c r="B2404" s="122">
        <v>1</v>
      </c>
      <c r="C2404" s="122" t="s">
        <v>2187</v>
      </c>
      <c r="D2404" s="122" t="s">
        <v>2117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75">
      <c r="A2405" s="122" t="s">
        <v>1988</v>
      </c>
      <c r="B2405" s="122">
        <v>1</v>
      </c>
      <c r="C2405" s="122" t="s">
        <v>2187</v>
      </c>
      <c r="D2405" s="122" t="s">
        <v>2118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75">
      <c r="A2406" s="122" t="s">
        <v>1988</v>
      </c>
      <c r="B2406" s="122">
        <v>1</v>
      </c>
      <c r="C2406" s="122" t="s">
        <v>2187</v>
      </c>
      <c r="D2406" s="122" t="s">
        <v>2119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75">
      <c r="A2407" s="122" t="s">
        <v>1988</v>
      </c>
      <c r="B2407" s="122">
        <v>1</v>
      </c>
      <c r="C2407" s="122" t="s">
        <v>2187</v>
      </c>
      <c r="D2407" s="122" t="s">
        <v>2120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75">
      <c r="A2408" s="122" t="s">
        <v>1988</v>
      </c>
      <c r="B2408" s="122">
        <v>1</v>
      </c>
      <c r="C2408" s="122" t="s">
        <v>2187</v>
      </c>
      <c r="D2408" s="122" t="s">
        <v>2121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75">
      <c r="A2409" s="122" t="s">
        <v>1988</v>
      </c>
      <c r="B2409" s="122">
        <v>1</v>
      </c>
      <c r="C2409" s="122" t="s">
        <v>2187</v>
      </c>
      <c r="D2409" s="122" t="s">
        <v>2139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75">
      <c r="A2410" s="122" t="s">
        <v>1988</v>
      </c>
      <c r="B2410" s="122">
        <v>1</v>
      </c>
      <c r="C2410" s="122" t="s">
        <v>2187</v>
      </c>
      <c r="D2410" s="122" t="s">
        <v>2122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75">
      <c r="A2411" s="122" t="s">
        <v>1988</v>
      </c>
      <c r="B2411" s="122">
        <v>1</v>
      </c>
      <c r="C2411" s="122" t="s">
        <v>2187</v>
      </c>
      <c r="D2411" s="122" t="s">
        <v>2123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75">
      <c r="A2412" s="122" t="s">
        <v>1988</v>
      </c>
      <c r="B2412" s="122">
        <v>1</v>
      </c>
      <c r="C2412" s="122" t="s">
        <v>2187</v>
      </c>
      <c r="D2412" s="122" t="s">
        <v>2140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75">
      <c r="A2413" s="122" t="s">
        <v>1988</v>
      </c>
      <c r="B2413" s="122">
        <v>1</v>
      </c>
      <c r="C2413" s="122" t="s">
        <v>2187</v>
      </c>
      <c r="D2413" s="122" t="s">
        <v>2124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75">
      <c r="A2414" s="122" t="s">
        <v>1988</v>
      </c>
      <c r="B2414" s="122">
        <v>1</v>
      </c>
      <c r="C2414" s="122" t="s">
        <v>2187</v>
      </c>
      <c r="D2414" s="122" t="s">
        <v>2125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75">
      <c r="A2415" s="122" t="s">
        <v>1988</v>
      </c>
      <c r="B2415" s="122">
        <v>1</v>
      </c>
      <c r="C2415" s="122" t="s">
        <v>2187</v>
      </c>
      <c r="D2415" s="122" t="s">
        <v>2126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75">
      <c r="A2416" s="122" t="s">
        <v>1988</v>
      </c>
      <c r="B2416" s="122">
        <v>1</v>
      </c>
      <c r="C2416" s="122" t="s">
        <v>2187</v>
      </c>
      <c r="D2416" s="122" t="s">
        <v>2127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75">
      <c r="A2417" s="122" t="s">
        <v>1988</v>
      </c>
      <c r="B2417" s="122">
        <v>1</v>
      </c>
      <c r="C2417" s="122" t="s">
        <v>2187</v>
      </c>
      <c r="D2417" s="122" t="s">
        <v>2128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75">
      <c r="A2418" s="122" t="s">
        <v>1988</v>
      </c>
      <c r="B2418" s="122">
        <v>-1</v>
      </c>
      <c r="C2418" s="122" t="s">
        <v>2188</v>
      </c>
      <c r="D2418" s="122" t="s">
        <v>2080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75">
      <c r="A2419" s="122" t="s">
        <v>1988</v>
      </c>
      <c r="B2419" s="122">
        <v>-1</v>
      </c>
      <c r="C2419" s="122" t="s">
        <v>2188</v>
      </c>
      <c r="D2419" s="122" t="s">
        <v>2081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75">
      <c r="A2420" s="122" t="s">
        <v>1988</v>
      </c>
      <c r="B2420" s="122">
        <v>-1</v>
      </c>
      <c r="C2420" s="122" t="s">
        <v>2188</v>
      </c>
      <c r="D2420" s="122" t="s">
        <v>2082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75">
      <c r="A2421" s="122" t="s">
        <v>1988</v>
      </c>
      <c r="B2421" s="122">
        <v>-1</v>
      </c>
      <c r="C2421" s="122" t="s">
        <v>2188</v>
      </c>
      <c r="D2421" s="122" t="s">
        <v>2083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75">
      <c r="A2422" s="122" t="s">
        <v>1988</v>
      </c>
      <c r="B2422" s="122">
        <v>-1</v>
      </c>
      <c r="C2422" s="122" t="s">
        <v>2188</v>
      </c>
      <c r="D2422" s="122" t="s">
        <v>2084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75">
      <c r="A2423" s="122" t="s">
        <v>1988</v>
      </c>
      <c r="B2423" s="122">
        <v>-1</v>
      </c>
      <c r="C2423" s="122" t="s">
        <v>2188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75">
      <c r="A2424" s="122" t="s">
        <v>1988</v>
      </c>
      <c r="B2424" s="122">
        <v>-1</v>
      </c>
      <c r="C2424" s="122" t="s">
        <v>2188</v>
      </c>
      <c r="D2424" s="122" t="s">
        <v>2085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75">
      <c r="A2425" s="122" t="s">
        <v>1988</v>
      </c>
      <c r="B2425" s="122">
        <v>-1</v>
      </c>
      <c r="C2425" s="122" t="s">
        <v>2188</v>
      </c>
      <c r="D2425" s="122" t="s">
        <v>2086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75">
      <c r="A2426" s="122" t="s">
        <v>1988</v>
      </c>
      <c r="B2426" s="122">
        <v>-1</v>
      </c>
      <c r="C2426" s="122" t="s">
        <v>2188</v>
      </c>
      <c r="D2426" s="122" t="s">
        <v>2087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75">
      <c r="A2427" s="122" t="s">
        <v>1988</v>
      </c>
      <c r="B2427" s="122">
        <v>-1</v>
      </c>
      <c r="C2427" s="122" t="s">
        <v>2188</v>
      </c>
      <c r="D2427" s="122" t="s">
        <v>2088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75">
      <c r="A2428" s="122" t="s">
        <v>1988</v>
      </c>
      <c r="B2428" s="122">
        <v>-1</v>
      </c>
      <c r="C2428" s="122" t="s">
        <v>2188</v>
      </c>
      <c r="D2428" s="122" t="s">
        <v>2089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75">
      <c r="A2429" s="122" t="s">
        <v>1988</v>
      </c>
      <c r="B2429" s="122">
        <v>-1</v>
      </c>
      <c r="C2429" s="122" t="s">
        <v>2188</v>
      </c>
      <c r="D2429" s="122" t="s">
        <v>2090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75">
      <c r="A2430" s="122" t="s">
        <v>1988</v>
      </c>
      <c r="B2430" s="122">
        <v>-1</v>
      </c>
      <c r="C2430" s="122" t="s">
        <v>2188</v>
      </c>
      <c r="D2430" s="122" t="s">
        <v>2091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75">
      <c r="A2431" s="122" t="s">
        <v>1988</v>
      </c>
      <c r="B2431" s="122">
        <v>-1</v>
      </c>
      <c r="C2431" s="122" t="s">
        <v>2188</v>
      </c>
      <c r="D2431" s="122" t="s">
        <v>2092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75">
      <c r="A2432" s="122" t="s">
        <v>1988</v>
      </c>
      <c r="B2432" s="122">
        <v>-1</v>
      </c>
      <c r="C2432" s="122" t="s">
        <v>2188</v>
      </c>
      <c r="D2432" s="122" t="s">
        <v>2093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75">
      <c r="A2433" s="122" t="s">
        <v>1988</v>
      </c>
      <c r="B2433" s="122">
        <v>-1</v>
      </c>
      <c r="C2433" s="122" t="s">
        <v>2188</v>
      </c>
      <c r="D2433" s="122" t="s">
        <v>2094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75">
      <c r="A2434" s="122" t="s">
        <v>1988</v>
      </c>
      <c r="B2434" s="122">
        <v>-1</v>
      </c>
      <c r="C2434" s="122" t="s">
        <v>2188</v>
      </c>
      <c r="D2434" s="122" t="s">
        <v>2095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75">
      <c r="A2435" s="122" t="s">
        <v>1988</v>
      </c>
      <c r="B2435" s="122">
        <v>-1</v>
      </c>
      <c r="C2435" s="122" t="s">
        <v>2188</v>
      </c>
      <c r="D2435" s="122" t="s">
        <v>2096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75">
      <c r="A2436" s="122" t="s">
        <v>1988</v>
      </c>
      <c r="B2436" s="122">
        <v>-1</v>
      </c>
      <c r="C2436" s="122" t="s">
        <v>2188</v>
      </c>
      <c r="D2436" s="122" t="s">
        <v>2097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75">
      <c r="A2437" s="122" t="s">
        <v>1988</v>
      </c>
      <c r="B2437" s="122">
        <v>-1</v>
      </c>
      <c r="C2437" s="122" t="s">
        <v>2188</v>
      </c>
      <c r="D2437" s="122" t="s">
        <v>2098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75">
      <c r="A2438" s="122" t="s">
        <v>1988</v>
      </c>
      <c r="B2438" s="122">
        <v>-1</v>
      </c>
      <c r="C2438" s="122" t="s">
        <v>2188</v>
      </c>
      <c r="D2438" s="122" t="s">
        <v>2099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75">
      <c r="A2439" s="122" t="s">
        <v>1988</v>
      </c>
      <c r="B2439" s="122">
        <v>-1</v>
      </c>
      <c r="C2439" s="122" t="s">
        <v>2188</v>
      </c>
      <c r="D2439" s="122" t="s">
        <v>2100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75">
      <c r="A2440" s="122" t="s">
        <v>1988</v>
      </c>
      <c r="B2440" s="122">
        <v>-1</v>
      </c>
      <c r="C2440" s="122" t="s">
        <v>2188</v>
      </c>
      <c r="D2440" s="122" t="s">
        <v>2101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75">
      <c r="A2441" s="122" t="s">
        <v>1988</v>
      </c>
      <c r="B2441" s="122">
        <v>-1</v>
      </c>
      <c r="C2441" s="122" t="s">
        <v>2188</v>
      </c>
      <c r="D2441" s="122" t="s">
        <v>2102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75">
      <c r="A2442" s="122" t="s">
        <v>1988</v>
      </c>
      <c r="B2442" s="122">
        <v>-1</v>
      </c>
      <c r="C2442" s="122" t="s">
        <v>2188</v>
      </c>
      <c r="D2442" s="122" t="s">
        <v>2103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75">
      <c r="A2443" s="122" t="s">
        <v>1988</v>
      </c>
      <c r="B2443" s="122">
        <v>-1</v>
      </c>
      <c r="C2443" s="122" t="s">
        <v>2188</v>
      </c>
      <c r="D2443" s="122" t="s">
        <v>2104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75">
      <c r="A2444" s="122" t="s">
        <v>1988</v>
      </c>
      <c r="B2444" s="122">
        <v>-1</v>
      </c>
      <c r="C2444" s="122" t="s">
        <v>2188</v>
      </c>
      <c r="D2444" s="122" t="s">
        <v>2105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75">
      <c r="A2445" s="122" t="s">
        <v>1988</v>
      </c>
      <c r="B2445" s="122">
        <v>-1</v>
      </c>
      <c r="C2445" s="122" t="s">
        <v>2188</v>
      </c>
      <c r="D2445" s="122" t="s">
        <v>2106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75">
      <c r="A2446" s="122" t="s">
        <v>1988</v>
      </c>
      <c r="B2446" s="122">
        <v>-1</v>
      </c>
      <c r="C2446" s="122" t="s">
        <v>2188</v>
      </c>
      <c r="D2446" s="122" t="s">
        <v>2107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75">
      <c r="A2447" s="122" t="s">
        <v>1988</v>
      </c>
      <c r="B2447" s="122">
        <v>-1</v>
      </c>
      <c r="C2447" s="122" t="s">
        <v>2188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75">
      <c r="A2448" s="122" t="s">
        <v>1988</v>
      </c>
      <c r="B2448" s="122">
        <v>-1</v>
      </c>
      <c r="C2448" s="122" t="s">
        <v>2188</v>
      </c>
      <c r="D2448" s="122" t="s">
        <v>2108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75">
      <c r="A2449" s="122" t="s">
        <v>1988</v>
      </c>
      <c r="B2449" s="122">
        <v>-1</v>
      </c>
      <c r="C2449" s="122" t="s">
        <v>2188</v>
      </c>
      <c r="D2449" s="122" t="s">
        <v>2109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75">
      <c r="A2450" s="122" t="s">
        <v>1988</v>
      </c>
      <c r="B2450" s="122">
        <v>-1</v>
      </c>
      <c r="C2450" s="122" t="s">
        <v>2188</v>
      </c>
      <c r="D2450" s="122" t="s">
        <v>2110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75">
      <c r="A2451" s="122" t="s">
        <v>1988</v>
      </c>
      <c r="B2451" s="122">
        <v>-1</v>
      </c>
      <c r="C2451" s="122" t="s">
        <v>2188</v>
      </c>
      <c r="D2451" s="122" t="s">
        <v>2111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75">
      <c r="A2452" s="122" t="s">
        <v>1988</v>
      </c>
      <c r="B2452" s="122">
        <v>-1</v>
      </c>
      <c r="C2452" s="122" t="s">
        <v>2188</v>
      </c>
      <c r="D2452" s="122" t="s">
        <v>2112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75">
      <c r="A2453" s="122" t="s">
        <v>1988</v>
      </c>
      <c r="B2453" s="122">
        <v>-1</v>
      </c>
      <c r="C2453" s="122" t="s">
        <v>2188</v>
      </c>
      <c r="D2453" s="122" t="s">
        <v>2113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75">
      <c r="A2454" s="122" t="s">
        <v>1988</v>
      </c>
      <c r="B2454" s="122">
        <v>-1</v>
      </c>
      <c r="C2454" s="122" t="s">
        <v>2188</v>
      </c>
      <c r="D2454" s="122" t="s">
        <v>2114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75">
      <c r="A2455" s="122" t="s">
        <v>1988</v>
      </c>
      <c r="B2455" s="122">
        <v>-1</v>
      </c>
      <c r="C2455" s="122" t="s">
        <v>2188</v>
      </c>
      <c r="D2455" s="122" t="s">
        <v>2115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75">
      <c r="A2456" s="122" t="s">
        <v>1988</v>
      </c>
      <c r="B2456" s="122">
        <v>-1</v>
      </c>
      <c r="C2456" s="122" t="s">
        <v>2188</v>
      </c>
      <c r="D2456" s="122" t="s">
        <v>2116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75">
      <c r="A2457" s="122" t="s">
        <v>1988</v>
      </c>
      <c r="B2457" s="122">
        <v>-1</v>
      </c>
      <c r="C2457" s="122" t="s">
        <v>2188</v>
      </c>
      <c r="D2457" s="122" t="s">
        <v>2117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75">
      <c r="A2458" s="122" t="s">
        <v>1988</v>
      </c>
      <c r="B2458" s="122">
        <v>-1</v>
      </c>
      <c r="C2458" s="122" t="s">
        <v>2188</v>
      </c>
      <c r="D2458" s="122" t="s">
        <v>2118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75">
      <c r="A2459" s="122" t="s">
        <v>1988</v>
      </c>
      <c r="B2459" s="122">
        <v>-1</v>
      </c>
      <c r="C2459" s="122" t="s">
        <v>2188</v>
      </c>
      <c r="D2459" s="122" t="s">
        <v>2119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75">
      <c r="A2460" s="122" t="s">
        <v>1988</v>
      </c>
      <c r="B2460" s="122">
        <v>-1</v>
      </c>
      <c r="C2460" s="122" t="s">
        <v>2188</v>
      </c>
      <c r="D2460" s="122" t="s">
        <v>2120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75">
      <c r="A2461" s="122" t="s">
        <v>1988</v>
      </c>
      <c r="B2461" s="122">
        <v>-1</v>
      </c>
      <c r="C2461" s="122" t="s">
        <v>2188</v>
      </c>
      <c r="D2461" s="122" t="s">
        <v>2121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75">
      <c r="A2462" s="122" t="s">
        <v>1988</v>
      </c>
      <c r="B2462" s="122">
        <v>-1</v>
      </c>
      <c r="C2462" s="122" t="s">
        <v>2188</v>
      </c>
      <c r="D2462" s="122" t="s">
        <v>2122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75">
      <c r="A2463" s="122" t="s">
        <v>1988</v>
      </c>
      <c r="B2463" s="122">
        <v>-1</v>
      </c>
      <c r="C2463" s="122" t="s">
        <v>2188</v>
      </c>
      <c r="D2463" s="122" t="s">
        <v>2123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75">
      <c r="A2464" s="122" t="s">
        <v>1988</v>
      </c>
      <c r="B2464" s="122">
        <v>-1</v>
      </c>
      <c r="C2464" s="122" t="s">
        <v>2188</v>
      </c>
      <c r="D2464" s="122" t="s">
        <v>2124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75">
      <c r="A2465" s="122" t="s">
        <v>1988</v>
      </c>
      <c r="B2465" s="122">
        <v>-1</v>
      </c>
      <c r="C2465" s="122" t="s">
        <v>2188</v>
      </c>
      <c r="D2465" s="122" t="s">
        <v>2125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75">
      <c r="A2466" s="122" t="s">
        <v>1988</v>
      </c>
      <c r="B2466" s="122">
        <v>-1</v>
      </c>
      <c r="C2466" s="122" t="s">
        <v>2188</v>
      </c>
      <c r="D2466" s="122" t="s">
        <v>2126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75">
      <c r="A2467" s="122" t="s">
        <v>1988</v>
      </c>
      <c r="B2467" s="122">
        <v>-1</v>
      </c>
      <c r="C2467" s="122" t="s">
        <v>2188</v>
      </c>
      <c r="D2467" s="122" t="s">
        <v>2127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75">
      <c r="A2468" s="122" t="s">
        <v>1988</v>
      </c>
      <c r="B2468" s="122">
        <v>-1</v>
      </c>
      <c r="C2468" s="122" t="s">
        <v>2188</v>
      </c>
      <c r="D2468" s="122" t="s">
        <v>2128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75">
      <c r="A2469" s="122" t="s">
        <v>1994</v>
      </c>
      <c r="B2469" s="122">
        <v>1</v>
      </c>
      <c r="C2469" s="122" t="s">
        <v>2189</v>
      </c>
      <c r="D2469" s="122" t="s">
        <v>2080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75">
      <c r="A2470" s="122" t="s">
        <v>1994</v>
      </c>
      <c r="B2470" s="122">
        <v>1</v>
      </c>
      <c r="C2470" s="122" t="s">
        <v>2189</v>
      </c>
      <c r="D2470" s="122" t="s">
        <v>2081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75">
      <c r="A2471" s="122" t="s">
        <v>1994</v>
      </c>
      <c r="B2471" s="122">
        <v>1</v>
      </c>
      <c r="C2471" s="122" t="s">
        <v>2189</v>
      </c>
      <c r="D2471" s="122" t="s">
        <v>2082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75">
      <c r="A2472" s="122" t="s">
        <v>1994</v>
      </c>
      <c r="B2472" s="122">
        <v>1</v>
      </c>
      <c r="C2472" s="122" t="s">
        <v>2189</v>
      </c>
      <c r="D2472" s="122" t="s">
        <v>2135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75">
      <c r="A2473" s="122" t="s">
        <v>1994</v>
      </c>
      <c r="B2473" s="122">
        <v>1</v>
      </c>
      <c r="C2473" s="122" t="s">
        <v>2189</v>
      </c>
      <c r="D2473" s="122" t="s">
        <v>2083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75">
      <c r="A2474" s="122" t="s">
        <v>1994</v>
      </c>
      <c r="B2474" s="122">
        <v>1</v>
      </c>
      <c r="C2474" s="122" t="s">
        <v>2189</v>
      </c>
      <c r="D2474" s="122" t="s">
        <v>2084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75">
      <c r="A2475" s="122" t="s">
        <v>1994</v>
      </c>
      <c r="B2475" s="122">
        <v>1</v>
      </c>
      <c r="C2475" s="122" t="s">
        <v>2189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75">
      <c r="A2476" s="122" t="s">
        <v>1994</v>
      </c>
      <c r="B2476" s="122">
        <v>1</v>
      </c>
      <c r="C2476" s="122" t="s">
        <v>2189</v>
      </c>
      <c r="D2476" s="122" t="s">
        <v>2085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75">
      <c r="A2477" s="122" t="s">
        <v>1994</v>
      </c>
      <c r="B2477" s="122">
        <v>1</v>
      </c>
      <c r="C2477" s="122" t="s">
        <v>2189</v>
      </c>
      <c r="D2477" s="122" t="s">
        <v>2086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75">
      <c r="A2478" s="122" t="s">
        <v>1994</v>
      </c>
      <c r="B2478" s="122">
        <v>1</v>
      </c>
      <c r="C2478" s="122" t="s">
        <v>2189</v>
      </c>
      <c r="D2478" s="122" t="s">
        <v>2087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75">
      <c r="A2479" s="122" t="s">
        <v>1994</v>
      </c>
      <c r="B2479" s="122">
        <v>1</v>
      </c>
      <c r="C2479" s="122" t="s">
        <v>2189</v>
      </c>
      <c r="D2479" s="122" t="s">
        <v>2088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75">
      <c r="A2480" s="122" t="s">
        <v>1994</v>
      </c>
      <c r="B2480" s="122">
        <v>1</v>
      </c>
      <c r="C2480" s="122" t="s">
        <v>2189</v>
      </c>
      <c r="D2480" s="122" t="s">
        <v>2089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75">
      <c r="A2481" s="122" t="s">
        <v>1994</v>
      </c>
      <c r="B2481" s="122">
        <v>1</v>
      </c>
      <c r="C2481" s="122" t="s">
        <v>2189</v>
      </c>
      <c r="D2481" s="122" t="s">
        <v>2136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75">
      <c r="A2482" s="122" t="s">
        <v>1994</v>
      </c>
      <c r="B2482" s="122">
        <v>1</v>
      </c>
      <c r="C2482" s="122" t="s">
        <v>2189</v>
      </c>
      <c r="D2482" s="122" t="s">
        <v>2090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75">
      <c r="A2483" s="122" t="s">
        <v>1994</v>
      </c>
      <c r="B2483" s="122">
        <v>1</v>
      </c>
      <c r="C2483" s="122" t="s">
        <v>2189</v>
      </c>
      <c r="D2483" s="122" t="s">
        <v>2091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75">
      <c r="A2484" s="122" t="s">
        <v>1994</v>
      </c>
      <c r="B2484" s="122">
        <v>1</v>
      </c>
      <c r="C2484" s="122" t="s">
        <v>2189</v>
      </c>
      <c r="D2484" s="122" t="s">
        <v>2092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75">
      <c r="A2485" s="122" t="s">
        <v>1994</v>
      </c>
      <c r="B2485" s="122">
        <v>1</v>
      </c>
      <c r="C2485" s="122" t="s">
        <v>2189</v>
      </c>
      <c r="D2485" s="122" t="s">
        <v>2093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75">
      <c r="A2486" s="122" t="s">
        <v>1994</v>
      </c>
      <c r="B2486" s="122">
        <v>1</v>
      </c>
      <c r="C2486" s="122" t="s">
        <v>2189</v>
      </c>
      <c r="D2486" s="122" t="s">
        <v>2094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75">
      <c r="A2487" s="122" t="s">
        <v>1994</v>
      </c>
      <c r="B2487" s="122">
        <v>1</v>
      </c>
      <c r="C2487" s="122" t="s">
        <v>2189</v>
      </c>
      <c r="D2487" s="122" t="s">
        <v>2095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75">
      <c r="A2488" s="122" t="s">
        <v>1994</v>
      </c>
      <c r="B2488" s="122">
        <v>1</v>
      </c>
      <c r="C2488" s="122" t="s">
        <v>2189</v>
      </c>
      <c r="D2488" s="122" t="s">
        <v>2096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75">
      <c r="A2489" s="122" t="s">
        <v>1994</v>
      </c>
      <c r="B2489" s="122">
        <v>1</v>
      </c>
      <c r="C2489" s="122" t="s">
        <v>2189</v>
      </c>
      <c r="D2489" s="122" t="s">
        <v>2097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75">
      <c r="A2490" s="122" t="s">
        <v>1994</v>
      </c>
      <c r="B2490" s="122">
        <v>1</v>
      </c>
      <c r="C2490" s="122" t="s">
        <v>2189</v>
      </c>
      <c r="D2490" s="122" t="s">
        <v>2098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75">
      <c r="A2491" s="122" t="s">
        <v>1994</v>
      </c>
      <c r="B2491" s="122">
        <v>1</v>
      </c>
      <c r="C2491" s="122" t="s">
        <v>2189</v>
      </c>
      <c r="D2491" s="122" t="s">
        <v>2099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75">
      <c r="A2492" s="122" t="s">
        <v>1994</v>
      </c>
      <c r="B2492" s="122">
        <v>1</v>
      </c>
      <c r="C2492" s="122" t="s">
        <v>2189</v>
      </c>
      <c r="D2492" s="122" t="s">
        <v>2100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75">
      <c r="A2493" s="122" t="s">
        <v>1994</v>
      </c>
      <c r="B2493" s="122">
        <v>1</v>
      </c>
      <c r="C2493" s="122" t="s">
        <v>2189</v>
      </c>
      <c r="D2493" s="122" t="s">
        <v>2101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75">
      <c r="A2494" s="122" t="s">
        <v>1994</v>
      </c>
      <c r="B2494" s="122">
        <v>1</v>
      </c>
      <c r="C2494" s="122" t="s">
        <v>2189</v>
      </c>
      <c r="D2494" s="122" t="s">
        <v>2102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75">
      <c r="A2495" s="122" t="s">
        <v>1994</v>
      </c>
      <c r="B2495" s="122">
        <v>1</v>
      </c>
      <c r="C2495" s="122" t="s">
        <v>2189</v>
      </c>
      <c r="D2495" s="122" t="s">
        <v>2103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75">
      <c r="A2496" s="122" t="s">
        <v>1994</v>
      </c>
      <c r="B2496" s="122">
        <v>1</v>
      </c>
      <c r="C2496" s="122" t="s">
        <v>2189</v>
      </c>
      <c r="D2496" s="122" t="s">
        <v>2137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75">
      <c r="A2497" s="122" t="s">
        <v>1994</v>
      </c>
      <c r="B2497" s="122">
        <v>1</v>
      </c>
      <c r="C2497" s="122" t="s">
        <v>2189</v>
      </c>
      <c r="D2497" s="122" t="s">
        <v>2104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75">
      <c r="A2498" s="122" t="s">
        <v>1994</v>
      </c>
      <c r="B2498" s="122">
        <v>1</v>
      </c>
      <c r="C2498" s="122" t="s">
        <v>2189</v>
      </c>
      <c r="D2498" s="122" t="s">
        <v>2105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75">
      <c r="A2499" s="122" t="s">
        <v>1994</v>
      </c>
      <c r="B2499" s="122">
        <v>1</v>
      </c>
      <c r="C2499" s="122" t="s">
        <v>2189</v>
      </c>
      <c r="D2499" s="122" t="s">
        <v>2106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75">
      <c r="A2500" s="122" t="s">
        <v>1994</v>
      </c>
      <c r="B2500" s="122">
        <v>1</v>
      </c>
      <c r="C2500" s="122" t="s">
        <v>2189</v>
      </c>
      <c r="D2500" s="122" t="s">
        <v>2107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75">
      <c r="A2501" s="122" t="s">
        <v>1994</v>
      </c>
      <c r="B2501" s="122">
        <v>1</v>
      </c>
      <c r="C2501" s="122" t="s">
        <v>2189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75">
      <c r="A2502" s="122" t="s">
        <v>1994</v>
      </c>
      <c r="B2502" s="122">
        <v>1</v>
      </c>
      <c r="C2502" s="122" t="s">
        <v>2189</v>
      </c>
      <c r="D2502" s="122" t="s">
        <v>2108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75">
      <c r="A2503" s="122" t="s">
        <v>1994</v>
      </c>
      <c r="B2503" s="122">
        <v>1</v>
      </c>
      <c r="C2503" s="122" t="s">
        <v>2189</v>
      </c>
      <c r="D2503" s="122" t="s">
        <v>2109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75">
      <c r="A2504" s="122" t="s">
        <v>1994</v>
      </c>
      <c r="B2504" s="122">
        <v>1</v>
      </c>
      <c r="C2504" s="122" t="s">
        <v>2189</v>
      </c>
      <c r="D2504" s="122" t="s">
        <v>2110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75">
      <c r="A2505" s="122" t="s">
        <v>1994</v>
      </c>
      <c r="B2505" s="122">
        <v>1</v>
      </c>
      <c r="C2505" s="122" t="s">
        <v>2189</v>
      </c>
      <c r="D2505" s="122" t="s">
        <v>2111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75">
      <c r="A2506" s="122" t="s">
        <v>1994</v>
      </c>
      <c r="B2506" s="122">
        <v>1</v>
      </c>
      <c r="C2506" s="122" t="s">
        <v>2189</v>
      </c>
      <c r="D2506" s="122" t="s">
        <v>2112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75">
      <c r="A2507" s="122" t="s">
        <v>1994</v>
      </c>
      <c r="B2507" s="122">
        <v>1</v>
      </c>
      <c r="C2507" s="122" t="s">
        <v>2189</v>
      </c>
      <c r="D2507" s="122" t="s">
        <v>2113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75">
      <c r="A2508" s="122" t="s">
        <v>1994</v>
      </c>
      <c r="B2508" s="122">
        <v>1</v>
      </c>
      <c r="C2508" s="122" t="s">
        <v>2189</v>
      </c>
      <c r="D2508" s="122" t="s">
        <v>2114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75">
      <c r="A2509" s="122" t="s">
        <v>1994</v>
      </c>
      <c r="B2509" s="122">
        <v>1</v>
      </c>
      <c r="C2509" s="122" t="s">
        <v>2189</v>
      </c>
      <c r="D2509" s="122" t="s">
        <v>2115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75">
      <c r="A2510" s="122" t="s">
        <v>1994</v>
      </c>
      <c r="B2510" s="122">
        <v>1</v>
      </c>
      <c r="C2510" s="122" t="s">
        <v>2189</v>
      </c>
      <c r="D2510" s="122" t="s">
        <v>2116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75">
      <c r="A2511" s="122" t="s">
        <v>1994</v>
      </c>
      <c r="B2511" s="122">
        <v>1</v>
      </c>
      <c r="C2511" s="122" t="s">
        <v>2189</v>
      </c>
      <c r="D2511" s="122" t="s">
        <v>2138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75">
      <c r="A2512" s="122" t="s">
        <v>1994</v>
      </c>
      <c r="B2512" s="122">
        <v>1</v>
      </c>
      <c r="C2512" s="122" t="s">
        <v>2189</v>
      </c>
      <c r="D2512" s="122" t="s">
        <v>2117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75">
      <c r="A2513" s="122" t="s">
        <v>1994</v>
      </c>
      <c r="B2513" s="122">
        <v>1</v>
      </c>
      <c r="C2513" s="122" t="s">
        <v>2189</v>
      </c>
      <c r="D2513" s="122" t="s">
        <v>2118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75">
      <c r="A2514" s="122" t="s">
        <v>1994</v>
      </c>
      <c r="B2514" s="122">
        <v>1</v>
      </c>
      <c r="C2514" s="122" t="s">
        <v>2189</v>
      </c>
      <c r="D2514" s="122" t="s">
        <v>2119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75">
      <c r="A2515" s="122" t="s">
        <v>1994</v>
      </c>
      <c r="B2515" s="122">
        <v>1</v>
      </c>
      <c r="C2515" s="122" t="s">
        <v>2189</v>
      </c>
      <c r="D2515" s="122" t="s">
        <v>2120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75">
      <c r="A2516" s="122" t="s">
        <v>1994</v>
      </c>
      <c r="B2516" s="122">
        <v>1</v>
      </c>
      <c r="C2516" s="122" t="s">
        <v>2189</v>
      </c>
      <c r="D2516" s="122" t="s">
        <v>2121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75">
      <c r="A2517" s="122" t="s">
        <v>1994</v>
      </c>
      <c r="B2517" s="122">
        <v>1</v>
      </c>
      <c r="C2517" s="122" t="s">
        <v>2189</v>
      </c>
      <c r="D2517" s="122" t="s">
        <v>2139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75">
      <c r="A2518" s="122" t="s">
        <v>1994</v>
      </c>
      <c r="B2518" s="122">
        <v>1</v>
      </c>
      <c r="C2518" s="122" t="s">
        <v>2189</v>
      </c>
      <c r="D2518" s="122" t="s">
        <v>2122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75">
      <c r="A2519" s="122" t="s">
        <v>1994</v>
      </c>
      <c r="B2519" s="122">
        <v>1</v>
      </c>
      <c r="C2519" s="122" t="s">
        <v>2189</v>
      </c>
      <c r="D2519" s="122" t="s">
        <v>2123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75">
      <c r="A2520" s="122" t="s">
        <v>1994</v>
      </c>
      <c r="B2520" s="122">
        <v>1</v>
      </c>
      <c r="C2520" s="122" t="s">
        <v>2189</v>
      </c>
      <c r="D2520" s="122" t="s">
        <v>2140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75">
      <c r="A2521" s="122" t="s">
        <v>1994</v>
      </c>
      <c r="B2521" s="122">
        <v>1</v>
      </c>
      <c r="C2521" s="122" t="s">
        <v>2189</v>
      </c>
      <c r="D2521" s="122" t="s">
        <v>2124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75">
      <c r="A2522" s="122" t="s">
        <v>1994</v>
      </c>
      <c r="B2522" s="122">
        <v>1</v>
      </c>
      <c r="C2522" s="122" t="s">
        <v>2189</v>
      </c>
      <c r="D2522" s="122" t="s">
        <v>2125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75">
      <c r="A2523" s="122" t="s">
        <v>1994</v>
      </c>
      <c r="B2523" s="122">
        <v>1</v>
      </c>
      <c r="C2523" s="122" t="s">
        <v>2189</v>
      </c>
      <c r="D2523" s="122" t="s">
        <v>2126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75">
      <c r="A2524" s="122" t="s">
        <v>1994</v>
      </c>
      <c r="B2524" s="122">
        <v>1</v>
      </c>
      <c r="C2524" s="122" t="s">
        <v>2189</v>
      </c>
      <c r="D2524" s="122" t="s">
        <v>2127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75">
      <c r="A2525" s="122" t="s">
        <v>1994</v>
      </c>
      <c r="B2525" s="122">
        <v>1</v>
      </c>
      <c r="C2525" s="122" t="s">
        <v>2189</v>
      </c>
      <c r="D2525" s="122" t="s">
        <v>2128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75">
      <c r="A2526" s="122" t="s">
        <v>1991</v>
      </c>
      <c r="B2526" s="122">
        <v>1</v>
      </c>
      <c r="C2526" s="122" t="s">
        <v>2190</v>
      </c>
      <c r="D2526" s="122" t="s">
        <v>2080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75">
      <c r="A2527" s="122" t="s">
        <v>1991</v>
      </c>
      <c r="B2527" s="122">
        <v>1</v>
      </c>
      <c r="C2527" s="122" t="s">
        <v>2190</v>
      </c>
      <c r="D2527" s="122" t="s">
        <v>2081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75">
      <c r="A2528" s="122" t="s">
        <v>1991</v>
      </c>
      <c r="B2528" s="122">
        <v>1</v>
      </c>
      <c r="C2528" s="122" t="s">
        <v>2190</v>
      </c>
      <c r="D2528" s="122" t="s">
        <v>2082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75">
      <c r="A2529" s="122" t="s">
        <v>1991</v>
      </c>
      <c r="B2529" s="122">
        <v>1</v>
      </c>
      <c r="C2529" s="122" t="s">
        <v>2190</v>
      </c>
      <c r="D2529" s="122" t="s">
        <v>2135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75">
      <c r="A2530" s="122" t="s">
        <v>1991</v>
      </c>
      <c r="B2530" s="122">
        <v>1</v>
      </c>
      <c r="C2530" s="122" t="s">
        <v>2190</v>
      </c>
      <c r="D2530" s="122" t="s">
        <v>2083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75">
      <c r="A2531" s="122" t="s">
        <v>1991</v>
      </c>
      <c r="B2531" s="122">
        <v>1</v>
      </c>
      <c r="C2531" s="122" t="s">
        <v>2190</v>
      </c>
      <c r="D2531" s="122" t="s">
        <v>2084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75">
      <c r="A2532" s="122" t="s">
        <v>1991</v>
      </c>
      <c r="B2532" s="122">
        <v>1</v>
      </c>
      <c r="C2532" s="122" t="s">
        <v>2190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75">
      <c r="A2533" s="122" t="s">
        <v>1991</v>
      </c>
      <c r="B2533" s="122">
        <v>1</v>
      </c>
      <c r="C2533" s="122" t="s">
        <v>2190</v>
      </c>
      <c r="D2533" s="122" t="s">
        <v>2085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75">
      <c r="A2534" s="122" t="s">
        <v>1991</v>
      </c>
      <c r="B2534" s="122">
        <v>1</v>
      </c>
      <c r="C2534" s="122" t="s">
        <v>2190</v>
      </c>
      <c r="D2534" s="122" t="s">
        <v>2086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75">
      <c r="A2535" s="122" t="s">
        <v>1991</v>
      </c>
      <c r="B2535" s="122">
        <v>1</v>
      </c>
      <c r="C2535" s="122" t="s">
        <v>2190</v>
      </c>
      <c r="D2535" s="122" t="s">
        <v>2087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75">
      <c r="A2536" s="122" t="s">
        <v>1991</v>
      </c>
      <c r="B2536" s="122">
        <v>1</v>
      </c>
      <c r="C2536" s="122" t="s">
        <v>2190</v>
      </c>
      <c r="D2536" s="122" t="s">
        <v>2088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75">
      <c r="A2537" s="122" t="s">
        <v>1991</v>
      </c>
      <c r="B2537" s="122">
        <v>1</v>
      </c>
      <c r="C2537" s="122" t="s">
        <v>2190</v>
      </c>
      <c r="D2537" s="122" t="s">
        <v>2089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75">
      <c r="A2538" s="122" t="s">
        <v>1991</v>
      </c>
      <c r="B2538" s="122">
        <v>1</v>
      </c>
      <c r="C2538" s="122" t="s">
        <v>2190</v>
      </c>
      <c r="D2538" s="122" t="s">
        <v>2136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75">
      <c r="A2539" s="122" t="s">
        <v>1991</v>
      </c>
      <c r="B2539" s="122">
        <v>1</v>
      </c>
      <c r="C2539" s="122" t="s">
        <v>2190</v>
      </c>
      <c r="D2539" s="122" t="s">
        <v>2090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75">
      <c r="A2540" s="122" t="s">
        <v>1991</v>
      </c>
      <c r="B2540" s="122">
        <v>1</v>
      </c>
      <c r="C2540" s="122" t="s">
        <v>2190</v>
      </c>
      <c r="D2540" s="122" t="s">
        <v>2091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75">
      <c r="A2541" s="122" t="s">
        <v>1991</v>
      </c>
      <c r="B2541" s="122">
        <v>1</v>
      </c>
      <c r="C2541" s="122" t="s">
        <v>2190</v>
      </c>
      <c r="D2541" s="122" t="s">
        <v>2092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75">
      <c r="A2542" s="122" t="s">
        <v>1991</v>
      </c>
      <c r="B2542" s="122">
        <v>1</v>
      </c>
      <c r="C2542" s="122" t="s">
        <v>2190</v>
      </c>
      <c r="D2542" s="122" t="s">
        <v>2093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75">
      <c r="A2543" s="122" t="s">
        <v>1991</v>
      </c>
      <c r="B2543" s="122">
        <v>1</v>
      </c>
      <c r="C2543" s="122" t="s">
        <v>2190</v>
      </c>
      <c r="D2543" s="122" t="s">
        <v>2094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75">
      <c r="A2544" s="122" t="s">
        <v>1991</v>
      </c>
      <c r="B2544" s="122">
        <v>1</v>
      </c>
      <c r="C2544" s="122" t="s">
        <v>2190</v>
      </c>
      <c r="D2544" s="122" t="s">
        <v>2095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75">
      <c r="A2545" s="122" t="s">
        <v>1991</v>
      </c>
      <c r="B2545" s="122">
        <v>1</v>
      </c>
      <c r="C2545" s="122" t="s">
        <v>2190</v>
      </c>
      <c r="D2545" s="122" t="s">
        <v>2096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75">
      <c r="A2546" s="122" t="s">
        <v>1991</v>
      </c>
      <c r="B2546" s="122">
        <v>1</v>
      </c>
      <c r="C2546" s="122" t="s">
        <v>2190</v>
      </c>
      <c r="D2546" s="122" t="s">
        <v>2097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75">
      <c r="A2547" s="122" t="s">
        <v>1991</v>
      </c>
      <c r="B2547" s="122">
        <v>1</v>
      </c>
      <c r="C2547" s="122" t="s">
        <v>2190</v>
      </c>
      <c r="D2547" s="122" t="s">
        <v>2098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75">
      <c r="A2548" s="122" t="s">
        <v>1991</v>
      </c>
      <c r="B2548" s="122">
        <v>1</v>
      </c>
      <c r="C2548" s="122" t="s">
        <v>2190</v>
      </c>
      <c r="D2548" s="122" t="s">
        <v>2099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75">
      <c r="A2549" s="122" t="s">
        <v>1991</v>
      </c>
      <c r="B2549" s="122">
        <v>1</v>
      </c>
      <c r="C2549" s="122" t="s">
        <v>2190</v>
      </c>
      <c r="D2549" s="122" t="s">
        <v>2100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75">
      <c r="A2550" s="122" t="s">
        <v>1991</v>
      </c>
      <c r="B2550" s="122">
        <v>1</v>
      </c>
      <c r="C2550" s="122" t="s">
        <v>2190</v>
      </c>
      <c r="D2550" s="122" t="s">
        <v>2101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75">
      <c r="A2551" s="122" t="s">
        <v>1991</v>
      </c>
      <c r="B2551" s="122">
        <v>1</v>
      </c>
      <c r="C2551" s="122" t="s">
        <v>2190</v>
      </c>
      <c r="D2551" s="122" t="s">
        <v>2102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75">
      <c r="A2552" s="122" t="s">
        <v>1991</v>
      </c>
      <c r="B2552" s="122">
        <v>1</v>
      </c>
      <c r="C2552" s="122" t="s">
        <v>2190</v>
      </c>
      <c r="D2552" s="122" t="s">
        <v>2103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75">
      <c r="A2553" s="122" t="s">
        <v>1991</v>
      </c>
      <c r="B2553" s="122">
        <v>1</v>
      </c>
      <c r="C2553" s="122" t="s">
        <v>2190</v>
      </c>
      <c r="D2553" s="122" t="s">
        <v>2137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75">
      <c r="A2554" s="122" t="s">
        <v>1991</v>
      </c>
      <c r="B2554" s="122">
        <v>1</v>
      </c>
      <c r="C2554" s="122" t="s">
        <v>2190</v>
      </c>
      <c r="D2554" s="122" t="s">
        <v>2104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75">
      <c r="A2555" s="122" t="s">
        <v>1991</v>
      </c>
      <c r="B2555" s="122">
        <v>1</v>
      </c>
      <c r="C2555" s="122" t="s">
        <v>2190</v>
      </c>
      <c r="D2555" s="122" t="s">
        <v>2105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75">
      <c r="A2556" s="122" t="s">
        <v>1991</v>
      </c>
      <c r="B2556" s="122">
        <v>1</v>
      </c>
      <c r="C2556" s="122" t="s">
        <v>2190</v>
      </c>
      <c r="D2556" s="122" t="s">
        <v>2106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75">
      <c r="A2557" s="122" t="s">
        <v>1991</v>
      </c>
      <c r="B2557" s="122">
        <v>1</v>
      </c>
      <c r="C2557" s="122" t="s">
        <v>2190</v>
      </c>
      <c r="D2557" s="122" t="s">
        <v>2107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75">
      <c r="A2558" s="122" t="s">
        <v>1991</v>
      </c>
      <c r="B2558" s="122">
        <v>1</v>
      </c>
      <c r="C2558" s="122" t="s">
        <v>2190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75">
      <c r="A2559" s="122" t="s">
        <v>1991</v>
      </c>
      <c r="B2559" s="122">
        <v>1</v>
      </c>
      <c r="C2559" s="122" t="s">
        <v>2190</v>
      </c>
      <c r="D2559" s="122" t="s">
        <v>2108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75">
      <c r="A2560" s="122" t="s">
        <v>1991</v>
      </c>
      <c r="B2560" s="122">
        <v>1</v>
      </c>
      <c r="C2560" s="122" t="s">
        <v>2190</v>
      </c>
      <c r="D2560" s="122" t="s">
        <v>2109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75">
      <c r="A2561" s="122" t="s">
        <v>1991</v>
      </c>
      <c r="B2561" s="122">
        <v>1</v>
      </c>
      <c r="C2561" s="122" t="s">
        <v>2190</v>
      </c>
      <c r="D2561" s="122" t="s">
        <v>2110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75">
      <c r="A2562" s="122" t="s">
        <v>1991</v>
      </c>
      <c r="B2562" s="122">
        <v>1</v>
      </c>
      <c r="C2562" s="122" t="s">
        <v>2190</v>
      </c>
      <c r="D2562" s="122" t="s">
        <v>2111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75">
      <c r="A2563" s="122" t="s">
        <v>1991</v>
      </c>
      <c r="B2563" s="122">
        <v>1</v>
      </c>
      <c r="C2563" s="122" t="s">
        <v>2190</v>
      </c>
      <c r="D2563" s="122" t="s">
        <v>2112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75">
      <c r="A2564" s="122" t="s">
        <v>1991</v>
      </c>
      <c r="B2564" s="122">
        <v>1</v>
      </c>
      <c r="C2564" s="122" t="s">
        <v>2190</v>
      </c>
      <c r="D2564" s="122" t="s">
        <v>2113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75">
      <c r="A2565" s="122" t="s">
        <v>1991</v>
      </c>
      <c r="B2565" s="122">
        <v>1</v>
      </c>
      <c r="C2565" s="122" t="s">
        <v>2190</v>
      </c>
      <c r="D2565" s="122" t="s">
        <v>2114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75">
      <c r="A2566" s="122" t="s">
        <v>1991</v>
      </c>
      <c r="B2566" s="122">
        <v>1</v>
      </c>
      <c r="C2566" s="122" t="s">
        <v>2190</v>
      </c>
      <c r="D2566" s="122" t="s">
        <v>2115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75">
      <c r="A2567" s="122" t="s">
        <v>1991</v>
      </c>
      <c r="B2567" s="122">
        <v>1</v>
      </c>
      <c r="C2567" s="122" t="s">
        <v>2190</v>
      </c>
      <c r="D2567" s="122" t="s">
        <v>2116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75">
      <c r="A2568" s="122" t="s">
        <v>1991</v>
      </c>
      <c r="B2568" s="122">
        <v>1</v>
      </c>
      <c r="C2568" s="122" t="s">
        <v>2190</v>
      </c>
      <c r="D2568" s="122" t="s">
        <v>2138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75">
      <c r="A2569" s="122" t="s">
        <v>1991</v>
      </c>
      <c r="B2569" s="122">
        <v>1</v>
      </c>
      <c r="C2569" s="122" t="s">
        <v>2190</v>
      </c>
      <c r="D2569" s="122" t="s">
        <v>2117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75">
      <c r="A2570" s="122" t="s">
        <v>1991</v>
      </c>
      <c r="B2570" s="122">
        <v>1</v>
      </c>
      <c r="C2570" s="122" t="s">
        <v>2190</v>
      </c>
      <c r="D2570" s="122" t="s">
        <v>2118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75">
      <c r="A2571" s="122" t="s">
        <v>1991</v>
      </c>
      <c r="B2571" s="122">
        <v>1</v>
      </c>
      <c r="C2571" s="122" t="s">
        <v>2190</v>
      </c>
      <c r="D2571" s="122" t="s">
        <v>2119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75">
      <c r="A2572" s="122" t="s">
        <v>1991</v>
      </c>
      <c r="B2572" s="122">
        <v>1</v>
      </c>
      <c r="C2572" s="122" t="s">
        <v>2190</v>
      </c>
      <c r="D2572" s="122" t="s">
        <v>2120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75">
      <c r="A2573" s="122" t="s">
        <v>1991</v>
      </c>
      <c r="B2573" s="122">
        <v>1</v>
      </c>
      <c r="C2573" s="122" t="s">
        <v>2190</v>
      </c>
      <c r="D2573" s="122" t="s">
        <v>2121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75">
      <c r="A2574" s="122" t="s">
        <v>1991</v>
      </c>
      <c r="B2574" s="122">
        <v>1</v>
      </c>
      <c r="C2574" s="122" t="s">
        <v>2190</v>
      </c>
      <c r="D2574" s="122" t="s">
        <v>2139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75">
      <c r="A2575" s="122" t="s">
        <v>1991</v>
      </c>
      <c r="B2575" s="122">
        <v>1</v>
      </c>
      <c r="C2575" s="122" t="s">
        <v>2190</v>
      </c>
      <c r="D2575" s="122" t="s">
        <v>2122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75">
      <c r="A2576" s="122" t="s">
        <v>1991</v>
      </c>
      <c r="B2576" s="122">
        <v>1</v>
      </c>
      <c r="C2576" s="122" t="s">
        <v>2190</v>
      </c>
      <c r="D2576" s="122" t="s">
        <v>2123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75">
      <c r="A2577" s="122" t="s">
        <v>1991</v>
      </c>
      <c r="B2577" s="122">
        <v>1</v>
      </c>
      <c r="C2577" s="122" t="s">
        <v>2190</v>
      </c>
      <c r="D2577" s="122" t="s">
        <v>2140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75">
      <c r="A2578" s="122" t="s">
        <v>1991</v>
      </c>
      <c r="B2578" s="122">
        <v>1</v>
      </c>
      <c r="C2578" s="122" t="s">
        <v>2190</v>
      </c>
      <c r="D2578" s="122" t="s">
        <v>2124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75">
      <c r="A2579" s="122" t="s">
        <v>1991</v>
      </c>
      <c r="B2579" s="122">
        <v>1</v>
      </c>
      <c r="C2579" s="122" t="s">
        <v>2190</v>
      </c>
      <c r="D2579" s="122" t="s">
        <v>2125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75">
      <c r="A2580" s="122" t="s">
        <v>1991</v>
      </c>
      <c r="B2580" s="122">
        <v>1</v>
      </c>
      <c r="C2580" s="122" t="s">
        <v>2190</v>
      </c>
      <c r="D2580" s="122" t="s">
        <v>2126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75">
      <c r="A2581" s="122" t="s">
        <v>1991</v>
      </c>
      <c r="B2581" s="122">
        <v>1</v>
      </c>
      <c r="C2581" s="122" t="s">
        <v>2190</v>
      </c>
      <c r="D2581" s="122" t="s">
        <v>2127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75">
      <c r="A2582" s="122" t="s">
        <v>1991</v>
      </c>
      <c r="B2582" s="122">
        <v>1</v>
      </c>
      <c r="C2582" s="122" t="s">
        <v>2190</v>
      </c>
      <c r="D2582" s="122" t="s">
        <v>2128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75">
      <c r="A2583" s="122" t="s">
        <v>1989</v>
      </c>
      <c r="B2583" s="122">
        <v>1</v>
      </c>
      <c r="C2583" s="122" t="s">
        <v>2188</v>
      </c>
      <c r="D2583" s="122" t="s">
        <v>2080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75">
      <c r="A2584" s="122" t="s">
        <v>1989</v>
      </c>
      <c r="B2584" s="122">
        <v>1</v>
      </c>
      <c r="C2584" s="122" t="s">
        <v>2188</v>
      </c>
      <c r="D2584" s="122" t="s">
        <v>2081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75">
      <c r="A2585" s="122" t="s">
        <v>1989</v>
      </c>
      <c r="B2585" s="122">
        <v>1</v>
      </c>
      <c r="C2585" s="122" t="s">
        <v>2188</v>
      </c>
      <c r="D2585" s="122" t="s">
        <v>2082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75">
      <c r="A2586" s="122" t="s">
        <v>1989</v>
      </c>
      <c r="B2586" s="122">
        <v>1</v>
      </c>
      <c r="C2586" s="122" t="s">
        <v>2188</v>
      </c>
      <c r="D2586" s="122" t="s">
        <v>2083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75">
      <c r="A2587" s="122" t="s">
        <v>1989</v>
      </c>
      <c r="B2587" s="122">
        <v>1</v>
      </c>
      <c r="C2587" s="122" t="s">
        <v>2188</v>
      </c>
      <c r="D2587" s="122" t="s">
        <v>2084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75">
      <c r="A2588" s="122" t="s">
        <v>1989</v>
      </c>
      <c r="B2588" s="122">
        <v>1</v>
      </c>
      <c r="C2588" s="122" t="s">
        <v>2188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75">
      <c r="A2589" s="122" t="s">
        <v>1989</v>
      </c>
      <c r="B2589" s="122">
        <v>1</v>
      </c>
      <c r="C2589" s="122" t="s">
        <v>2188</v>
      </c>
      <c r="D2589" s="122" t="s">
        <v>2085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75">
      <c r="A2590" s="122" t="s">
        <v>1989</v>
      </c>
      <c r="B2590" s="122">
        <v>1</v>
      </c>
      <c r="C2590" s="122" t="s">
        <v>2188</v>
      </c>
      <c r="D2590" s="122" t="s">
        <v>2086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75">
      <c r="A2591" s="122" t="s">
        <v>1989</v>
      </c>
      <c r="B2591" s="122">
        <v>1</v>
      </c>
      <c r="C2591" s="122" t="s">
        <v>2188</v>
      </c>
      <c r="D2591" s="122" t="s">
        <v>2087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75">
      <c r="A2592" s="122" t="s">
        <v>1989</v>
      </c>
      <c r="B2592" s="122">
        <v>1</v>
      </c>
      <c r="C2592" s="122" t="s">
        <v>2188</v>
      </c>
      <c r="D2592" s="122" t="s">
        <v>2088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75">
      <c r="A2593" s="122" t="s">
        <v>1989</v>
      </c>
      <c r="B2593" s="122">
        <v>1</v>
      </c>
      <c r="C2593" s="122" t="s">
        <v>2188</v>
      </c>
      <c r="D2593" s="122" t="s">
        <v>2089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75">
      <c r="A2594" s="122" t="s">
        <v>1989</v>
      </c>
      <c r="B2594" s="122">
        <v>1</v>
      </c>
      <c r="C2594" s="122" t="s">
        <v>2188</v>
      </c>
      <c r="D2594" s="122" t="s">
        <v>2090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75">
      <c r="A2595" s="122" t="s">
        <v>1989</v>
      </c>
      <c r="B2595" s="122">
        <v>1</v>
      </c>
      <c r="C2595" s="122" t="s">
        <v>2188</v>
      </c>
      <c r="D2595" s="122" t="s">
        <v>2091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75">
      <c r="A2596" s="122" t="s">
        <v>1989</v>
      </c>
      <c r="B2596" s="122">
        <v>1</v>
      </c>
      <c r="C2596" s="122" t="s">
        <v>2188</v>
      </c>
      <c r="D2596" s="122" t="s">
        <v>2092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75">
      <c r="A2597" s="122" t="s">
        <v>1989</v>
      </c>
      <c r="B2597" s="122">
        <v>1</v>
      </c>
      <c r="C2597" s="122" t="s">
        <v>2188</v>
      </c>
      <c r="D2597" s="122" t="s">
        <v>2093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75">
      <c r="A2598" s="122" t="s">
        <v>1989</v>
      </c>
      <c r="B2598" s="122">
        <v>1</v>
      </c>
      <c r="C2598" s="122" t="s">
        <v>2188</v>
      </c>
      <c r="D2598" s="122" t="s">
        <v>2094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75">
      <c r="A2599" s="122" t="s">
        <v>1989</v>
      </c>
      <c r="B2599" s="122">
        <v>1</v>
      </c>
      <c r="C2599" s="122" t="s">
        <v>2188</v>
      </c>
      <c r="D2599" s="122" t="s">
        <v>2095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75">
      <c r="A2600" s="122" t="s">
        <v>1989</v>
      </c>
      <c r="B2600" s="122">
        <v>1</v>
      </c>
      <c r="C2600" s="122" t="s">
        <v>2188</v>
      </c>
      <c r="D2600" s="122" t="s">
        <v>2096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75">
      <c r="A2601" s="122" t="s">
        <v>1989</v>
      </c>
      <c r="B2601" s="122">
        <v>1</v>
      </c>
      <c r="C2601" s="122" t="s">
        <v>2188</v>
      </c>
      <c r="D2601" s="122" t="s">
        <v>2097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75">
      <c r="A2602" s="122" t="s">
        <v>1989</v>
      </c>
      <c r="B2602" s="122">
        <v>1</v>
      </c>
      <c r="C2602" s="122" t="s">
        <v>2188</v>
      </c>
      <c r="D2602" s="122" t="s">
        <v>2098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75">
      <c r="A2603" s="122" t="s">
        <v>1989</v>
      </c>
      <c r="B2603" s="122">
        <v>1</v>
      </c>
      <c r="C2603" s="122" t="s">
        <v>2188</v>
      </c>
      <c r="D2603" s="122" t="s">
        <v>2099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75">
      <c r="A2604" s="122" t="s">
        <v>1989</v>
      </c>
      <c r="B2604" s="122">
        <v>1</v>
      </c>
      <c r="C2604" s="122" t="s">
        <v>2188</v>
      </c>
      <c r="D2604" s="122" t="s">
        <v>2100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75">
      <c r="A2605" s="122" t="s">
        <v>1989</v>
      </c>
      <c r="B2605" s="122">
        <v>1</v>
      </c>
      <c r="C2605" s="122" t="s">
        <v>2188</v>
      </c>
      <c r="D2605" s="122" t="s">
        <v>2101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75">
      <c r="A2606" s="122" t="s">
        <v>1989</v>
      </c>
      <c r="B2606" s="122">
        <v>1</v>
      </c>
      <c r="C2606" s="122" t="s">
        <v>2188</v>
      </c>
      <c r="D2606" s="122" t="s">
        <v>2102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75">
      <c r="A2607" s="122" t="s">
        <v>1989</v>
      </c>
      <c r="B2607" s="122">
        <v>1</v>
      </c>
      <c r="C2607" s="122" t="s">
        <v>2188</v>
      </c>
      <c r="D2607" s="122" t="s">
        <v>2103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75">
      <c r="A2608" s="122" t="s">
        <v>1989</v>
      </c>
      <c r="B2608" s="122">
        <v>1</v>
      </c>
      <c r="C2608" s="122" t="s">
        <v>2188</v>
      </c>
      <c r="D2608" s="122" t="s">
        <v>2104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75">
      <c r="A2609" s="122" t="s">
        <v>1989</v>
      </c>
      <c r="B2609" s="122">
        <v>1</v>
      </c>
      <c r="C2609" s="122" t="s">
        <v>2188</v>
      </c>
      <c r="D2609" s="122" t="s">
        <v>2105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75">
      <c r="A2610" s="122" t="s">
        <v>1989</v>
      </c>
      <c r="B2610" s="122">
        <v>1</v>
      </c>
      <c r="C2610" s="122" t="s">
        <v>2188</v>
      </c>
      <c r="D2610" s="122" t="s">
        <v>2106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75">
      <c r="A2611" s="122" t="s">
        <v>1989</v>
      </c>
      <c r="B2611" s="122">
        <v>1</v>
      </c>
      <c r="C2611" s="122" t="s">
        <v>2188</v>
      </c>
      <c r="D2611" s="122" t="s">
        <v>2107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75">
      <c r="A2612" s="122" t="s">
        <v>1989</v>
      </c>
      <c r="B2612" s="122">
        <v>1</v>
      </c>
      <c r="C2612" s="122" t="s">
        <v>2188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75">
      <c r="A2613" s="122" t="s">
        <v>1989</v>
      </c>
      <c r="B2613" s="122">
        <v>1</v>
      </c>
      <c r="C2613" s="122" t="s">
        <v>2188</v>
      </c>
      <c r="D2613" s="122" t="s">
        <v>2108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75">
      <c r="A2614" s="122" t="s">
        <v>1989</v>
      </c>
      <c r="B2614" s="122">
        <v>1</v>
      </c>
      <c r="C2614" s="122" t="s">
        <v>2188</v>
      </c>
      <c r="D2614" s="122" t="s">
        <v>2109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75">
      <c r="A2615" s="122" t="s">
        <v>1989</v>
      </c>
      <c r="B2615" s="122">
        <v>1</v>
      </c>
      <c r="C2615" s="122" t="s">
        <v>2188</v>
      </c>
      <c r="D2615" s="122" t="s">
        <v>2110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75">
      <c r="A2616" s="122" t="s">
        <v>1989</v>
      </c>
      <c r="B2616" s="122">
        <v>1</v>
      </c>
      <c r="C2616" s="122" t="s">
        <v>2188</v>
      </c>
      <c r="D2616" s="122" t="s">
        <v>2111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75">
      <c r="A2617" s="122" t="s">
        <v>1989</v>
      </c>
      <c r="B2617" s="122">
        <v>1</v>
      </c>
      <c r="C2617" s="122" t="s">
        <v>2188</v>
      </c>
      <c r="D2617" s="122" t="s">
        <v>2112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75">
      <c r="A2618" s="122" t="s">
        <v>1989</v>
      </c>
      <c r="B2618" s="122">
        <v>1</v>
      </c>
      <c r="C2618" s="122" t="s">
        <v>2188</v>
      </c>
      <c r="D2618" s="122" t="s">
        <v>2113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75">
      <c r="A2619" s="122" t="s">
        <v>1989</v>
      </c>
      <c r="B2619" s="122">
        <v>1</v>
      </c>
      <c r="C2619" s="122" t="s">
        <v>2188</v>
      </c>
      <c r="D2619" s="122" t="s">
        <v>2114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75">
      <c r="A2620" s="122" t="s">
        <v>1989</v>
      </c>
      <c r="B2620" s="122">
        <v>1</v>
      </c>
      <c r="C2620" s="122" t="s">
        <v>2188</v>
      </c>
      <c r="D2620" s="122" t="s">
        <v>2115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75">
      <c r="A2621" s="122" t="s">
        <v>1989</v>
      </c>
      <c r="B2621" s="122">
        <v>1</v>
      </c>
      <c r="C2621" s="122" t="s">
        <v>2188</v>
      </c>
      <c r="D2621" s="122" t="s">
        <v>2116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75">
      <c r="A2622" s="122" t="s">
        <v>1989</v>
      </c>
      <c r="B2622" s="122">
        <v>1</v>
      </c>
      <c r="C2622" s="122" t="s">
        <v>2188</v>
      </c>
      <c r="D2622" s="122" t="s">
        <v>2117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75">
      <c r="A2623" s="122" t="s">
        <v>1989</v>
      </c>
      <c r="B2623" s="122">
        <v>1</v>
      </c>
      <c r="C2623" s="122" t="s">
        <v>2188</v>
      </c>
      <c r="D2623" s="122" t="s">
        <v>2118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75">
      <c r="A2624" s="122" t="s">
        <v>1989</v>
      </c>
      <c r="B2624" s="122">
        <v>1</v>
      </c>
      <c r="C2624" s="122" t="s">
        <v>2188</v>
      </c>
      <c r="D2624" s="122" t="s">
        <v>2119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75">
      <c r="A2625" s="122" t="s">
        <v>1989</v>
      </c>
      <c r="B2625" s="122">
        <v>1</v>
      </c>
      <c r="C2625" s="122" t="s">
        <v>2188</v>
      </c>
      <c r="D2625" s="122" t="s">
        <v>2120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75">
      <c r="A2626" s="122" t="s">
        <v>1989</v>
      </c>
      <c r="B2626" s="122">
        <v>1</v>
      </c>
      <c r="C2626" s="122" t="s">
        <v>2188</v>
      </c>
      <c r="D2626" s="122" t="s">
        <v>2121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75">
      <c r="A2627" s="122" t="s">
        <v>1989</v>
      </c>
      <c r="B2627" s="122">
        <v>1</v>
      </c>
      <c r="C2627" s="122" t="s">
        <v>2188</v>
      </c>
      <c r="D2627" s="122" t="s">
        <v>2122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75">
      <c r="A2628" s="122" t="s">
        <v>1989</v>
      </c>
      <c r="B2628" s="122">
        <v>1</v>
      </c>
      <c r="C2628" s="122" t="s">
        <v>2188</v>
      </c>
      <c r="D2628" s="122" t="s">
        <v>2123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75">
      <c r="A2629" s="122" t="s">
        <v>1989</v>
      </c>
      <c r="B2629" s="122">
        <v>1</v>
      </c>
      <c r="C2629" s="122" t="s">
        <v>2188</v>
      </c>
      <c r="D2629" s="122" t="s">
        <v>2124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75">
      <c r="A2630" s="122" t="s">
        <v>1989</v>
      </c>
      <c r="B2630" s="122">
        <v>1</v>
      </c>
      <c r="C2630" s="122" t="s">
        <v>2188</v>
      </c>
      <c r="D2630" s="122" t="s">
        <v>2125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75">
      <c r="A2631" s="122" t="s">
        <v>1989</v>
      </c>
      <c r="B2631" s="122">
        <v>1</v>
      </c>
      <c r="C2631" s="122" t="s">
        <v>2188</v>
      </c>
      <c r="D2631" s="122" t="s">
        <v>2126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75">
      <c r="A2632" s="122" t="s">
        <v>1989</v>
      </c>
      <c r="B2632" s="122">
        <v>1</v>
      </c>
      <c r="C2632" s="122" t="s">
        <v>2188</v>
      </c>
      <c r="D2632" s="122" t="s">
        <v>2127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75">
      <c r="A2633" s="122" t="s">
        <v>1989</v>
      </c>
      <c r="B2633" s="122">
        <v>1</v>
      </c>
      <c r="C2633" s="122" t="s">
        <v>2188</v>
      </c>
      <c r="D2633" s="122" t="s">
        <v>2128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75">
      <c r="A2634" s="122" t="s">
        <v>2005</v>
      </c>
      <c r="B2634" s="122">
        <v>1</v>
      </c>
      <c r="C2634" s="122" t="s">
        <v>2191</v>
      </c>
      <c r="D2634" s="122" t="s">
        <v>2080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75">
      <c r="A2635" s="122" t="s">
        <v>2005</v>
      </c>
      <c r="B2635" s="122">
        <v>1</v>
      </c>
      <c r="C2635" s="122" t="s">
        <v>2191</v>
      </c>
      <c r="D2635" s="122" t="s">
        <v>2081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75">
      <c r="A2636" s="122" t="s">
        <v>2005</v>
      </c>
      <c r="B2636" s="122">
        <v>1</v>
      </c>
      <c r="C2636" s="122" t="s">
        <v>2191</v>
      </c>
      <c r="D2636" s="122" t="s">
        <v>2082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75">
      <c r="A2637" s="122" t="s">
        <v>2005</v>
      </c>
      <c r="B2637" s="122">
        <v>1</v>
      </c>
      <c r="C2637" s="122" t="s">
        <v>2191</v>
      </c>
      <c r="D2637" s="122" t="s">
        <v>2135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75">
      <c r="A2638" s="122" t="s">
        <v>2005</v>
      </c>
      <c r="B2638" s="122">
        <v>1</v>
      </c>
      <c r="C2638" s="122" t="s">
        <v>2191</v>
      </c>
      <c r="D2638" s="122" t="s">
        <v>2083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75">
      <c r="A2639" s="122" t="s">
        <v>2005</v>
      </c>
      <c r="B2639" s="122">
        <v>1</v>
      </c>
      <c r="C2639" s="122" t="s">
        <v>2191</v>
      </c>
      <c r="D2639" s="122" t="s">
        <v>2084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75">
      <c r="A2640" s="122" t="s">
        <v>2005</v>
      </c>
      <c r="B2640" s="122">
        <v>1</v>
      </c>
      <c r="C2640" s="122" t="s">
        <v>2191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75">
      <c r="A2641" s="122" t="s">
        <v>2005</v>
      </c>
      <c r="B2641" s="122">
        <v>1</v>
      </c>
      <c r="C2641" s="122" t="s">
        <v>2191</v>
      </c>
      <c r="D2641" s="122" t="s">
        <v>2085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75">
      <c r="A2642" s="122" t="s">
        <v>2005</v>
      </c>
      <c r="B2642" s="122">
        <v>1</v>
      </c>
      <c r="C2642" s="122" t="s">
        <v>2191</v>
      </c>
      <c r="D2642" s="122" t="s">
        <v>2086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75">
      <c r="A2643" s="122" t="s">
        <v>2005</v>
      </c>
      <c r="B2643" s="122">
        <v>1</v>
      </c>
      <c r="C2643" s="122" t="s">
        <v>2191</v>
      </c>
      <c r="D2643" s="122" t="s">
        <v>2087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75">
      <c r="A2644" s="122" t="s">
        <v>2005</v>
      </c>
      <c r="B2644" s="122">
        <v>1</v>
      </c>
      <c r="C2644" s="122" t="s">
        <v>2191</v>
      </c>
      <c r="D2644" s="122" t="s">
        <v>2088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75">
      <c r="A2645" s="122" t="s">
        <v>2005</v>
      </c>
      <c r="B2645" s="122">
        <v>1</v>
      </c>
      <c r="C2645" s="122" t="s">
        <v>2191</v>
      </c>
      <c r="D2645" s="122" t="s">
        <v>2170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75">
      <c r="A2646" s="122" t="s">
        <v>2005</v>
      </c>
      <c r="B2646" s="122">
        <v>1</v>
      </c>
      <c r="C2646" s="122" t="s">
        <v>2191</v>
      </c>
      <c r="D2646" s="122" t="s">
        <v>2089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75">
      <c r="A2647" s="122" t="s">
        <v>2005</v>
      </c>
      <c r="B2647" s="122">
        <v>1</v>
      </c>
      <c r="C2647" s="122" t="s">
        <v>2191</v>
      </c>
      <c r="D2647" s="122" t="s">
        <v>2136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75">
      <c r="A2648" s="122" t="s">
        <v>2005</v>
      </c>
      <c r="B2648" s="122">
        <v>1</v>
      </c>
      <c r="C2648" s="122" t="s">
        <v>2191</v>
      </c>
      <c r="D2648" s="122" t="s">
        <v>2090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75">
      <c r="A2649" s="122" t="s">
        <v>2005</v>
      </c>
      <c r="B2649" s="122">
        <v>1</v>
      </c>
      <c r="C2649" s="122" t="s">
        <v>2191</v>
      </c>
      <c r="D2649" s="122" t="s">
        <v>2091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75">
      <c r="A2650" s="122" t="s">
        <v>2005</v>
      </c>
      <c r="B2650" s="122">
        <v>1</v>
      </c>
      <c r="C2650" s="122" t="s">
        <v>2191</v>
      </c>
      <c r="D2650" s="122" t="s">
        <v>2092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75">
      <c r="A2651" s="122" t="s">
        <v>2005</v>
      </c>
      <c r="B2651" s="122">
        <v>1</v>
      </c>
      <c r="C2651" s="122" t="s">
        <v>2191</v>
      </c>
      <c r="D2651" s="122" t="s">
        <v>2093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75">
      <c r="A2652" s="122" t="s">
        <v>2005</v>
      </c>
      <c r="B2652" s="122">
        <v>1</v>
      </c>
      <c r="C2652" s="122" t="s">
        <v>2191</v>
      </c>
      <c r="D2652" s="122" t="s">
        <v>2094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75">
      <c r="A2653" s="122" t="s">
        <v>2005</v>
      </c>
      <c r="B2653" s="122">
        <v>1</v>
      </c>
      <c r="C2653" s="122" t="s">
        <v>2191</v>
      </c>
      <c r="D2653" s="122" t="s">
        <v>2095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75">
      <c r="A2654" s="122" t="s">
        <v>2005</v>
      </c>
      <c r="B2654" s="122">
        <v>1</v>
      </c>
      <c r="C2654" s="122" t="s">
        <v>2191</v>
      </c>
      <c r="D2654" s="122" t="s">
        <v>2096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75">
      <c r="A2655" s="122" t="s">
        <v>2005</v>
      </c>
      <c r="B2655" s="122">
        <v>1</v>
      </c>
      <c r="C2655" s="122" t="s">
        <v>2191</v>
      </c>
      <c r="D2655" s="122" t="s">
        <v>2097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75">
      <c r="A2656" s="122" t="s">
        <v>2005</v>
      </c>
      <c r="B2656" s="122">
        <v>1</v>
      </c>
      <c r="C2656" s="122" t="s">
        <v>2191</v>
      </c>
      <c r="D2656" s="122" t="s">
        <v>2098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75">
      <c r="A2657" s="122" t="s">
        <v>2005</v>
      </c>
      <c r="B2657" s="122">
        <v>1</v>
      </c>
      <c r="C2657" s="122" t="s">
        <v>2191</v>
      </c>
      <c r="D2657" s="122" t="s">
        <v>2099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75">
      <c r="A2658" s="122" t="s">
        <v>2005</v>
      </c>
      <c r="B2658" s="122">
        <v>1</v>
      </c>
      <c r="C2658" s="122" t="s">
        <v>2191</v>
      </c>
      <c r="D2658" s="122" t="s">
        <v>2100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75">
      <c r="A2659" s="122" t="s">
        <v>2005</v>
      </c>
      <c r="B2659" s="122">
        <v>1</v>
      </c>
      <c r="C2659" s="122" t="s">
        <v>2191</v>
      </c>
      <c r="D2659" s="122" t="s">
        <v>2171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75">
      <c r="A2660" s="122" t="s">
        <v>2005</v>
      </c>
      <c r="B2660" s="122">
        <v>1</v>
      </c>
      <c r="C2660" s="122" t="s">
        <v>2191</v>
      </c>
      <c r="D2660" s="122" t="s">
        <v>2101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75">
      <c r="A2661" s="122" t="s">
        <v>2005</v>
      </c>
      <c r="B2661" s="122">
        <v>1</v>
      </c>
      <c r="C2661" s="122" t="s">
        <v>2191</v>
      </c>
      <c r="D2661" s="122" t="s">
        <v>2102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75">
      <c r="A2662" s="122" t="s">
        <v>2005</v>
      </c>
      <c r="B2662" s="122">
        <v>1</v>
      </c>
      <c r="C2662" s="122" t="s">
        <v>2191</v>
      </c>
      <c r="D2662" s="122" t="s">
        <v>2103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75">
      <c r="A2663" s="122" t="s">
        <v>2005</v>
      </c>
      <c r="B2663" s="122">
        <v>1</v>
      </c>
      <c r="C2663" s="122" t="s">
        <v>2191</v>
      </c>
      <c r="D2663" s="122" t="s">
        <v>2137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75">
      <c r="A2664" s="122" t="s">
        <v>2005</v>
      </c>
      <c r="B2664" s="122">
        <v>1</v>
      </c>
      <c r="C2664" s="122" t="s">
        <v>2191</v>
      </c>
      <c r="D2664" s="122" t="s">
        <v>2104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75">
      <c r="A2665" s="122" t="s">
        <v>2005</v>
      </c>
      <c r="B2665" s="122">
        <v>1</v>
      </c>
      <c r="C2665" s="122" t="s">
        <v>2191</v>
      </c>
      <c r="D2665" s="122" t="s">
        <v>2105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75">
      <c r="A2666" s="122" t="s">
        <v>2005</v>
      </c>
      <c r="B2666" s="122">
        <v>1</v>
      </c>
      <c r="C2666" s="122" t="s">
        <v>2191</v>
      </c>
      <c r="D2666" s="122" t="s">
        <v>2106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75">
      <c r="A2667" s="122" t="s">
        <v>2005</v>
      </c>
      <c r="B2667" s="122">
        <v>1</v>
      </c>
      <c r="C2667" s="122" t="s">
        <v>2191</v>
      </c>
      <c r="D2667" s="122" t="s">
        <v>2107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75">
      <c r="A2668" s="122" t="s">
        <v>2005</v>
      </c>
      <c r="B2668" s="122">
        <v>1</v>
      </c>
      <c r="C2668" s="122" t="s">
        <v>2191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75">
      <c r="A2669" s="122" t="s">
        <v>2005</v>
      </c>
      <c r="B2669" s="122">
        <v>1</v>
      </c>
      <c r="C2669" s="122" t="s">
        <v>2191</v>
      </c>
      <c r="D2669" s="122" t="s">
        <v>2108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75">
      <c r="A2670" s="122" t="s">
        <v>2005</v>
      </c>
      <c r="B2670" s="122">
        <v>1</v>
      </c>
      <c r="C2670" s="122" t="s">
        <v>2191</v>
      </c>
      <c r="D2670" s="122" t="s">
        <v>2109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75">
      <c r="A2671" s="122" t="s">
        <v>2005</v>
      </c>
      <c r="B2671" s="122">
        <v>1</v>
      </c>
      <c r="C2671" s="122" t="s">
        <v>2191</v>
      </c>
      <c r="D2671" s="122" t="s">
        <v>2110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75">
      <c r="A2672" s="122" t="s">
        <v>2005</v>
      </c>
      <c r="B2672" s="122">
        <v>1</v>
      </c>
      <c r="C2672" s="122" t="s">
        <v>2191</v>
      </c>
      <c r="D2672" s="122" t="s">
        <v>2111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75">
      <c r="A2673" s="122" t="s">
        <v>2005</v>
      </c>
      <c r="B2673" s="122">
        <v>1</v>
      </c>
      <c r="C2673" s="122" t="s">
        <v>2191</v>
      </c>
      <c r="D2673" s="122" t="s">
        <v>2112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75">
      <c r="A2674" s="122" t="s">
        <v>2005</v>
      </c>
      <c r="B2674" s="122">
        <v>1</v>
      </c>
      <c r="C2674" s="122" t="s">
        <v>2191</v>
      </c>
      <c r="D2674" s="122" t="s">
        <v>2113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75">
      <c r="A2675" s="122" t="s">
        <v>2005</v>
      </c>
      <c r="B2675" s="122">
        <v>1</v>
      </c>
      <c r="C2675" s="122" t="s">
        <v>2191</v>
      </c>
      <c r="D2675" s="122" t="s">
        <v>2114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75">
      <c r="A2676" s="122" t="s">
        <v>2005</v>
      </c>
      <c r="B2676" s="122">
        <v>1</v>
      </c>
      <c r="C2676" s="122" t="s">
        <v>2191</v>
      </c>
      <c r="D2676" s="122" t="s">
        <v>2115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75">
      <c r="A2677" s="122" t="s">
        <v>2005</v>
      </c>
      <c r="B2677" s="122">
        <v>1</v>
      </c>
      <c r="C2677" s="122" t="s">
        <v>2191</v>
      </c>
      <c r="D2677" s="122" t="s">
        <v>2116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75">
      <c r="A2678" s="122" t="s">
        <v>2005</v>
      </c>
      <c r="B2678" s="122">
        <v>1</v>
      </c>
      <c r="C2678" s="122" t="s">
        <v>2191</v>
      </c>
      <c r="D2678" s="122" t="s">
        <v>2138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75">
      <c r="A2679" s="122" t="s">
        <v>2005</v>
      </c>
      <c r="B2679" s="122">
        <v>1</v>
      </c>
      <c r="C2679" s="122" t="s">
        <v>2191</v>
      </c>
      <c r="D2679" s="122" t="s">
        <v>2172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75">
      <c r="A2680" s="122" t="s">
        <v>2005</v>
      </c>
      <c r="B2680" s="122">
        <v>1</v>
      </c>
      <c r="C2680" s="122" t="s">
        <v>2191</v>
      </c>
      <c r="D2680" s="122" t="s">
        <v>2117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75">
      <c r="A2681" s="122" t="s">
        <v>2005</v>
      </c>
      <c r="B2681" s="122">
        <v>1</v>
      </c>
      <c r="C2681" s="122" t="s">
        <v>2191</v>
      </c>
      <c r="D2681" s="122" t="s">
        <v>2118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75">
      <c r="A2682" s="122" t="s">
        <v>2005</v>
      </c>
      <c r="B2682" s="122">
        <v>1</v>
      </c>
      <c r="C2682" s="122" t="s">
        <v>2191</v>
      </c>
      <c r="D2682" s="122" t="s">
        <v>2119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75">
      <c r="A2683" s="122" t="s">
        <v>2005</v>
      </c>
      <c r="B2683" s="122">
        <v>1</v>
      </c>
      <c r="C2683" s="122" t="s">
        <v>2191</v>
      </c>
      <c r="D2683" s="122" t="s">
        <v>2120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75">
      <c r="A2684" s="122" t="s">
        <v>2005</v>
      </c>
      <c r="B2684" s="122">
        <v>1</v>
      </c>
      <c r="C2684" s="122" t="s">
        <v>2191</v>
      </c>
      <c r="D2684" s="122" t="s">
        <v>2121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75">
      <c r="A2685" s="122" t="s">
        <v>2005</v>
      </c>
      <c r="B2685" s="122">
        <v>1</v>
      </c>
      <c r="C2685" s="122" t="s">
        <v>2191</v>
      </c>
      <c r="D2685" s="122" t="s">
        <v>2122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75">
      <c r="A2686" s="122" t="s">
        <v>2005</v>
      </c>
      <c r="B2686" s="122">
        <v>1</v>
      </c>
      <c r="C2686" s="122" t="s">
        <v>2191</v>
      </c>
      <c r="D2686" s="122" t="s">
        <v>2123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75">
      <c r="A2687" s="122" t="s">
        <v>2005</v>
      </c>
      <c r="B2687" s="122">
        <v>1</v>
      </c>
      <c r="C2687" s="122" t="s">
        <v>2191</v>
      </c>
      <c r="D2687" s="122" t="s">
        <v>2140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75">
      <c r="A2688" s="122" t="s">
        <v>2005</v>
      </c>
      <c r="B2688" s="122">
        <v>1</v>
      </c>
      <c r="C2688" s="122" t="s">
        <v>2191</v>
      </c>
      <c r="D2688" s="122" t="s">
        <v>2124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75">
      <c r="A2689" s="122" t="s">
        <v>2005</v>
      </c>
      <c r="B2689" s="122">
        <v>1</v>
      </c>
      <c r="C2689" s="122" t="s">
        <v>2191</v>
      </c>
      <c r="D2689" s="122" t="s">
        <v>2125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75">
      <c r="A2690" s="122" t="s">
        <v>2005</v>
      </c>
      <c r="B2690" s="122">
        <v>1</v>
      </c>
      <c r="C2690" s="122" t="s">
        <v>2191</v>
      </c>
      <c r="D2690" s="122" t="s">
        <v>2126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75">
      <c r="A2691" s="122" t="s">
        <v>2005</v>
      </c>
      <c r="B2691" s="122">
        <v>1</v>
      </c>
      <c r="C2691" s="122" t="s">
        <v>2191</v>
      </c>
      <c r="D2691" s="122" t="s">
        <v>2127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75">
      <c r="A2692" s="122" t="s">
        <v>2005</v>
      </c>
      <c r="B2692" s="122">
        <v>1</v>
      </c>
      <c r="C2692" s="122" t="s">
        <v>2191</v>
      </c>
      <c r="D2692" s="122" t="s">
        <v>2128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75">
      <c r="A2693" s="122" t="s">
        <v>2002</v>
      </c>
      <c r="B2693" s="122">
        <v>1</v>
      </c>
      <c r="C2693" s="122" t="s">
        <v>2192</v>
      </c>
      <c r="D2693" s="122" t="s">
        <v>2081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75">
      <c r="A2694" s="122" t="s">
        <v>2002</v>
      </c>
      <c r="B2694" s="122">
        <v>1</v>
      </c>
      <c r="C2694" s="122" t="s">
        <v>2192</v>
      </c>
      <c r="D2694" s="122" t="s">
        <v>2082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75">
      <c r="A2695" s="122" t="s">
        <v>2002</v>
      </c>
      <c r="B2695" s="122">
        <v>1</v>
      </c>
      <c r="C2695" s="122" t="s">
        <v>2192</v>
      </c>
      <c r="D2695" s="122" t="s">
        <v>2135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75">
      <c r="A2696" s="122" t="s">
        <v>2002</v>
      </c>
      <c r="B2696" s="122">
        <v>1</v>
      </c>
      <c r="C2696" s="122" t="s">
        <v>2192</v>
      </c>
      <c r="D2696" s="122" t="s">
        <v>2083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75">
      <c r="A2697" s="122" t="s">
        <v>2002</v>
      </c>
      <c r="B2697" s="122">
        <v>1</v>
      </c>
      <c r="C2697" s="122" t="s">
        <v>2192</v>
      </c>
      <c r="D2697" s="122" t="s">
        <v>2084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75">
      <c r="A2698" s="122" t="s">
        <v>2002</v>
      </c>
      <c r="B2698" s="122">
        <v>1</v>
      </c>
      <c r="C2698" s="122" t="s">
        <v>2192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75">
      <c r="A2699" s="122" t="s">
        <v>2002</v>
      </c>
      <c r="B2699" s="122">
        <v>1</v>
      </c>
      <c r="C2699" s="122" t="s">
        <v>2192</v>
      </c>
      <c r="D2699" s="122" t="s">
        <v>2085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75">
      <c r="A2700" s="122" t="s">
        <v>2002</v>
      </c>
      <c r="B2700" s="122">
        <v>1</v>
      </c>
      <c r="C2700" s="122" t="s">
        <v>2192</v>
      </c>
      <c r="D2700" s="122" t="s">
        <v>2087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75">
      <c r="A2701" s="122" t="s">
        <v>2002</v>
      </c>
      <c r="B2701" s="122">
        <v>1</v>
      </c>
      <c r="C2701" s="122" t="s">
        <v>2192</v>
      </c>
      <c r="D2701" s="122" t="s">
        <v>2088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75">
      <c r="A2702" s="122" t="s">
        <v>2002</v>
      </c>
      <c r="B2702" s="122">
        <v>1</v>
      </c>
      <c r="C2702" s="122" t="s">
        <v>2192</v>
      </c>
      <c r="D2702" s="122" t="s">
        <v>2089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75">
      <c r="A2703" s="122" t="s">
        <v>2002</v>
      </c>
      <c r="B2703" s="122">
        <v>1</v>
      </c>
      <c r="C2703" s="122" t="s">
        <v>2192</v>
      </c>
      <c r="D2703" s="122" t="s">
        <v>2136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75">
      <c r="A2704" s="122" t="s">
        <v>2002</v>
      </c>
      <c r="B2704" s="122">
        <v>1</v>
      </c>
      <c r="C2704" s="122" t="s">
        <v>2192</v>
      </c>
      <c r="D2704" s="122" t="s">
        <v>2091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75">
      <c r="A2705" s="122" t="s">
        <v>2002</v>
      </c>
      <c r="B2705" s="122">
        <v>1</v>
      </c>
      <c r="C2705" s="122" t="s">
        <v>2192</v>
      </c>
      <c r="D2705" s="122" t="s">
        <v>2092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75">
      <c r="A2706" s="122" t="s">
        <v>2002</v>
      </c>
      <c r="B2706" s="122">
        <v>1</v>
      </c>
      <c r="C2706" s="122" t="s">
        <v>2192</v>
      </c>
      <c r="D2706" s="122" t="s">
        <v>2093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75">
      <c r="A2707" s="122" t="s">
        <v>2002</v>
      </c>
      <c r="B2707" s="122">
        <v>1</v>
      </c>
      <c r="C2707" s="122" t="s">
        <v>2192</v>
      </c>
      <c r="D2707" s="122" t="s">
        <v>2094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75">
      <c r="A2708" s="122" t="s">
        <v>2002</v>
      </c>
      <c r="B2708" s="122">
        <v>1</v>
      </c>
      <c r="C2708" s="122" t="s">
        <v>2192</v>
      </c>
      <c r="D2708" s="122" t="s">
        <v>2095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75">
      <c r="A2709" s="122" t="s">
        <v>2002</v>
      </c>
      <c r="B2709" s="122">
        <v>1</v>
      </c>
      <c r="C2709" s="122" t="s">
        <v>2192</v>
      </c>
      <c r="D2709" s="122" t="s">
        <v>2096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75">
      <c r="A2710" s="122" t="s">
        <v>2002</v>
      </c>
      <c r="B2710" s="122">
        <v>1</v>
      </c>
      <c r="C2710" s="122" t="s">
        <v>2192</v>
      </c>
      <c r="D2710" s="122" t="s">
        <v>2097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75">
      <c r="A2711" s="122" t="s">
        <v>2002</v>
      </c>
      <c r="B2711" s="122">
        <v>1</v>
      </c>
      <c r="C2711" s="122" t="s">
        <v>2192</v>
      </c>
      <c r="D2711" s="122" t="s">
        <v>2098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75">
      <c r="A2712" s="122" t="s">
        <v>2002</v>
      </c>
      <c r="B2712" s="122">
        <v>1</v>
      </c>
      <c r="C2712" s="122" t="s">
        <v>2192</v>
      </c>
      <c r="D2712" s="122" t="s">
        <v>2099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75">
      <c r="A2713" s="122" t="s">
        <v>2002</v>
      </c>
      <c r="B2713" s="122">
        <v>1</v>
      </c>
      <c r="C2713" s="122" t="s">
        <v>2192</v>
      </c>
      <c r="D2713" s="122" t="s">
        <v>2100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75">
      <c r="A2714" s="122" t="s">
        <v>2002</v>
      </c>
      <c r="B2714" s="122">
        <v>1</v>
      </c>
      <c r="C2714" s="122" t="s">
        <v>2192</v>
      </c>
      <c r="D2714" s="122" t="s">
        <v>2101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75">
      <c r="A2715" s="122" t="s">
        <v>2002</v>
      </c>
      <c r="B2715" s="122">
        <v>1</v>
      </c>
      <c r="C2715" s="122" t="s">
        <v>2192</v>
      </c>
      <c r="D2715" s="122" t="s">
        <v>2102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75">
      <c r="A2716" s="122" t="s">
        <v>2002</v>
      </c>
      <c r="B2716" s="122">
        <v>1</v>
      </c>
      <c r="C2716" s="122" t="s">
        <v>2192</v>
      </c>
      <c r="D2716" s="122" t="s">
        <v>2103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75">
      <c r="A2717" s="122" t="s">
        <v>2002</v>
      </c>
      <c r="B2717" s="122">
        <v>1</v>
      </c>
      <c r="C2717" s="122" t="s">
        <v>2192</v>
      </c>
      <c r="D2717" s="122" t="s">
        <v>2137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75">
      <c r="A2718" s="122" t="s">
        <v>2002</v>
      </c>
      <c r="B2718" s="122">
        <v>1</v>
      </c>
      <c r="C2718" s="122" t="s">
        <v>2192</v>
      </c>
      <c r="D2718" s="122" t="s">
        <v>2104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75">
      <c r="A2719" s="122" t="s">
        <v>2002</v>
      </c>
      <c r="B2719" s="122">
        <v>1</v>
      </c>
      <c r="C2719" s="122" t="s">
        <v>2192</v>
      </c>
      <c r="D2719" s="122" t="s">
        <v>2105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75">
      <c r="A2720" s="122" t="s">
        <v>2002</v>
      </c>
      <c r="B2720" s="122">
        <v>1</v>
      </c>
      <c r="C2720" s="122" t="s">
        <v>2192</v>
      </c>
      <c r="D2720" s="122" t="s">
        <v>2106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75">
      <c r="A2721" s="122" t="s">
        <v>2002</v>
      </c>
      <c r="B2721" s="122">
        <v>1</v>
      </c>
      <c r="C2721" s="122" t="s">
        <v>2192</v>
      </c>
      <c r="D2721" s="122" t="s">
        <v>2107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75">
      <c r="A2722" s="122" t="s">
        <v>2002</v>
      </c>
      <c r="B2722" s="122">
        <v>1</v>
      </c>
      <c r="C2722" s="122" t="s">
        <v>2192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75">
      <c r="A2723" s="122" t="s">
        <v>2002</v>
      </c>
      <c r="B2723" s="122">
        <v>1</v>
      </c>
      <c r="C2723" s="122" t="s">
        <v>2192</v>
      </c>
      <c r="D2723" s="122" t="s">
        <v>2108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75">
      <c r="A2724" s="122" t="s">
        <v>2002</v>
      </c>
      <c r="B2724" s="122">
        <v>1</v>
      </c>
      <c r="C2724" s="122" t="s">
        <v>2192</v>
      </c>
      <c r="D2724" s="122" t="s">
        <v>2109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75">
      <c r="A2725" s="122" t="s">
        <v>2002</v>
      </c>
      <c r="B2725" s="122">
        <v>1</v>
      </c>
      <c r="C2725" s="122" t="s">
        <v>2192</v>
      </c>
      <c r="D2725" s="122" t="s">
        <v>2110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75">
      <c r="A2726" s="122" t="s">
        <v>2002</v>
      </c>
      <c r="B2726" s="122">
        <v>1</v>
      </c>
      <c r="C2726" s="122" t="s">
        <v>2192</v>
      </c>
      <c r="D2726" s="122" t="s">
        <v>2111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75">
      <c r="A2727" s="122" t="s">
        <v>2002</v>
      </c>
      <c r="B2727" s="122">
        <v>1</v>
      </c>
      <c r="C2727" s="122" t="s">
        <v>2192</v>
      </c>
      <c r="D2727" s="122" t="s">
        <v>2112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75">
      <c r="A2728" s="122" t="s">
        <v>2002</v>
      </c>
      <c r="B2728" s="122">
        <v>1</v>
      </c>
      <c r="C2728" s="122" t="s">
        <v>2192</v>
      </c>
      <c r="D2728" s="122" t="s">
        <v>2113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75">
      <c r="A2729" s="122" t="s">
        <v>2002</v>
      </c>
      <c r="B2729" s="122">
        <v>1</v>
      </c>
      <c r="C2729" s="122" t="s">
        <v>2192</v>
      </c>
      <c r="D2729" s="122" t="s">
        <v>2114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75">
      <c r="A2730" s="122" t="s">
        <v>2002</v>
      </c>
      <c r="B2730" s="122">
        <v>1</v>
      </c>
      <c r="C2730" s="122" t="s">
        <v>2192</v>
      </c>
      <c r="D2730" s="122" t="s">
        <v>2115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75">
      <c r="A2731" s="122" t="s">
        <v>2002</v>
      </c>
      <c r="B2731" s="122">
        <v>1</v>
      </c>
      <c r="C2731" s="122" t="s">
        <v>2192</v>
      </c>
      <c r="D2731" s="122" t="s">
        <v>2116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75">
      <c r="A2732" s="122" t="s">
        <v>2002</v>
      </c>
      <c r="B2732" s="122">
        <v>1</v>
      </c>
      <c r="C2732" s="122" t="s">
        <v>2192</v>
      </c>
      <c r="D2732" s="122" t="s">
        <v>2138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75">
      <c r="A2733" s="122" t="s">
        <v>2002</v>
      </c>
      <c r="B2733" s="122">
        <v>1</v>
      </c>
      <c r="C2733" s="122" t="s">
        <v>2192</v>
      </c>
      <c r="D2733" s="122" t="s">
        <v>2117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75">
      <c r="A2734" s="122" t="s">
        <v>2002</v>
      </c>
      <c r="B2734" s="122">
        <v>1</v>
      </c>
      <c r="C2734" s="122" t="s">
        <v>2192</v>
      </c>
      <c r="D2734" s="122" t="s">
        <v>2118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75">
      <c r="A2735" s="122" t="s">
        <v>2002</v>
      </c>
      <c r="B2735" s="122">
        <v>1</v>
      </c>
      <c r="C2735" s="122" t="s">
        <v>2192</v>
      </c>
      <c r="D2735" s="122" t="s">
        <v>2119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75">
      <c r="A2736" s="122" t="s">
        <v>2002</v>
      </c>
      <c r="B2736" s="122">
        <v>1</v>
      </c>
      <c r="C2736" s="122" t="s">
        <v>2192</v>
      </c>
      <c r="D2736" s="122" t="s">
        <v>2120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75">
      <c r="A2737" s="122" t="s">
        <v>2002</v>
      </c>
      <c r="B2737" s="122">
        <v>1</v>
      </c>
      <c r="C2737" s="122" t="s">
        <v>2192</v>
      </c>
      <c r="D2737" s="122" t="s">
        <v>2121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75">
      <c r="A2738" s="122" t="s">
        <v>2002</v>
      </c>
      <c r="B2738" s="122">
        <v>1</v>
      </c>
      <c r="C2738" s="122" t="s">
        <v>2192</v>
      </c>
      <c r="D2738" s="122" t="s">
        <v>2139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75">
      <c r="A2739" s="122" t="s">
        <v>2002</v>
      </c>
      <c r="B2739" s="122">
        <v>1</v>
      </c>
      <c r="C2739" s="122" t="s">
        <v>2192</v>
      </c>
      <c r="D2739" s="122" t="s">
        <v>2122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75">
      <c r="A2740" s="122" t="s">
        <v>2002</v>
      </c>
      <c r="B2740" s="122">
        <v>1</v>
      </c>
      <c r="C2740" s="122" t="s">
        <v>2192</v>
      </c>
      <c r="D2740" s="122" t="s">
        <v>2123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75">
      <c r="A2741" s="122" t="s">
        <v>2002</v>
      </c>
      <c r="B2741" s="122">
        <v>1</v>
      </c>
      <c r="C2741" s="122" t="s">
        <v>2192</v>
      </c>
      <c r="D2741" s="122" t="s">
        <v>2140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75">
      <c r="A2742" s="122" t="s">
        <v>2002</v>
      </c>
      <c r="B2742" s="122">
        <v>1</v>
      </c>
      <c r="C2742" s="122" t="s">
        <v>2192</v>
      </c>
      <c r="D2742" s="122" t="s">
        <v>2124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75">
      <c r="A2743" s="122" t="s">
        <v>2002</v>
      </c>
      <c r="B2743" s="122">
        <v>1</v>
      </c>
      <c r="C2743" s="122" t="s">
        <v>2192</v>
      </c>
      <c r="D2743" s="122" t="s">
        <v>2125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75">
      <c r="A2744" s="122" t="s">
        <v>2002</v>
      </c>
      <c r="B2744" s="122">
        <v>1</v>
      </c>
      <c r="C2744" s="122" t="s">
        <v>2192</v>
      </c>
      <c r="D2744" s="122" t="s">
        <v>2126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75">
      <c r="A2745" s="122" t="s">
        <v>2002</v>
      </c>
      <c r="B2745" s="122">
        <v>1</v>
      </c>
      <c r="C2745" s="122" t="s">
        <v>2192</v>
      </c>
      <c r="D2745" s="122" t="s">
        <v>2127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75">
      <c r="A2746" s="122" t="s">
        <v>2002</v>
      </c>
      <c r="B2746" s="122">
        <v>1</v>
      </c>
      <c r="C2746" s="122" t="s">
        <v>2192</v>
      </c>
      <c r="D2746" s="122" t="s">
        <v>2128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75">
      <c r="A2747" s="122" t="s">
        <v>1995</v>
      </c>
      <c r="B2747" s="122">
        <v>1</v>
      </c>
      <c r="C2747" s="122" t="s">
        <v>2193</v>
      </c>
      <c r="D2747" s="122" t="s">
        <v>2080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75">
      <c r="A2748" s="122" t="s">
        <v>1995</v>
      </c>
      <c r="B2748" s="122">
        <v>1</v>
      </c>
      <c r="C2748" s="122" t="s">
        <v>2193</v>
      </c>
      <c r="D2748" s="122" t="s">
        <v>2081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75">
      <c r="A2749" s="122" t="s">
        <v>1995</v>
      </c>
      <c r="B2749" s="122">
        <v>1</v>
      </c>
      <c r="C2749" s="122" t="s">
        <v>2193</v>
      </c>
      <c r="D2749" s="122" t="s">
        <v>2082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75">
      <c r="A2750" s="122" t="s">
        <v>1995</v>
      </c>
      <c r="B2750" s="122">
        <v>1</v>
      </c>
      <c r="C2750" s="122" t="s">
        <v>2193</v>
      </c>
      <c r="D2750" s="122" t="s">
        <v>2135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75">
      <c r="A2751" s="122" t="s">
        <v>1995</v>
      </c>
      <c r="B2751" s="122">
        <v>1</v>
      </c>
      <c r="C2751" s="122" t="s">
        <v>2193</v>
      </c>
      <c r="D2751" s="122" t="s">
        <v>2083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75">
      <c r="A2752" s="122" t="s">
        <v>1995</v>
      </c>
      <c r="B2752" s="122">
        <v>1</v>
      </c>
      <c r="C2752" s="122" t="s">
        <v>2193</v>
      </c>
      <c r="D2752" s="122" t="s">
        <v>2084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75">
      <c r="A2753" s="122" t="s">
        <v>1995</v>
      </c>
      <c r="B2753" s="122">
        <v>1</v>
      </c>
      <c r="C2753" s="122" t="s">
        <v>2193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75">
      <c r="A2754" s="122" t="s">
        <v>1995</v>
      </c>
      <c r="B2754" s="122">
        <v>1</v>
      </c>
      <c r="C2754" s="122" t="s">
        <v>2193</v>
      </c>
      <c r="D2754" s="122" t="s">
        <v>2085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75">
      <c r="A2755" s="122" t="s">
        <v>1995</v>
      </c>
      <c r="B2755" s="122">
        <v>1</v>
      </c>
      <c r="C2755" s="122" t="s">
        <v>2193</v>
      </c>
      <c r="D2755" s="122" t="s">
        <v>2086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75">
      <c r="A2756" s="122" t="s">
        <v>1995</v>
      </c>
      <c r="B2756" s="122">
        <v>1</v>
      </c>
      <c r="C2756" s="122" t="s">
        <v>2193</v>
      </c>
      <c r="D2756" s="122" t="s">
        <v>2087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75">
      <c r="A2757" s="122" t="s">
        <v>1995</v>
      </c>
      <c r="B2757" s="122">
        <v>1</v>
      </c>
      <c r="C2757" s="122" t="s">
        <v>2193</v>
      </c>
      <c r="D2757" s="122" t="s">
        <v>2088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75">
      <c r="A2758" s="122" t="s">
        <v>1995</v>
      </c>
      <c r="B2758" s="122">
        <v>1</v>
      </c>
      <c r="C2758" s="122" t="s">
        <v>2193</v>
      </c>
      <c r="D2758" s="122" t="s">
        <v>2089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75">
      <c r="A2759" s="122" t="s">
        <v>1995</v>
      </c>
      <c r="B2759" s="122">
        <v>1</v>
      </c>
      <c r="C2759" s="122" t="s">
        <v>2193</v>
      </c>
      <c r="D2759" s="122" t="s">
        <v>2136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75">
      <c r="A2760" s="122" t="s">
        <v>1995</v>
      </c>
      <c r="B2760" s="122">
        <v>1</v>
      </c>
      <c r="C2760" s="122" t="s">
        <v>2193</v>
      </c>
      <c r="D2760" s="122" t="s">
        <v>2090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75">
      <c r="A2761" s="122" t="s">
        <v>1995</v>
      </c>
      <c r="B2761" s="122">
        <v>1</v>
      </c>
      <c r="C2761" s="122" t="s">
        <v>2193</v>
      </c>
      <c r="D2761" s="122" t="s">
        <v>2091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75">
      <c r="A2762" s="122" t="s">
        <v>1995</v>
      </c>
      <c r="B2762" s="122">
        <v>1</v>
      </c>
      <c r="C2762" s="122" t="s">
        <v>2193</v>
      </c>
      <c r="D2762" s="122" t="s">
        <v>2092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75">
      <c r="A2763" s="122" t="s">
        <v>1995</v>
      </c>
      <c r="B2763" s="122">
        <v>1</v>
      </c>
      <c r="C2763" s="122" t="s">
        <v>2193</v>
      </c>
      <c r="D2763" s="122" t="s">
        <v>2093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75">
      <c r="A2764" s="122" t="s">
        <v>1995</v>
      </c>
      <c r="B2764" s="122">
        <v>1</v>
      </c>
      <c r="C2764" s="122" t="s">
        <v>2193</v>
      </c>
      <c r="D2764" s="122" t="s">
        <v>2094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75">
      <c r="A2765" s="122" t="s">
        <v>1995</v>
      </c>
      <c r="B2765" s="122">
        <v>1</v>
      </c>
      <c r="C2765" s="122" t="s">
        <v>2193</v>
      </c>
      <c r="D2765" s="122" t="s">
        <v>2095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75">
      <c r="A2766" s="122" t="s">
        <v>1995</v>
      </c>
      <c r="B2766" s="122">
        <v>1</v>
      </c>
      <c r="C2766" s="122" t="s">
        <v>2193</v>
      </c>
      <c r="D2766" s="122" t="s">
        <v>2096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75">
      <c r="A2767" s="122" t="s">
        <v>1995</v>
      </c>
      <c r="B2767" s="122">
        <v>1</v>
      </c>
      <c r="C2767" s="122" t="s">
        <v>2193</v>
      </c>
      <c r="D2767" s="122" t="s">
        <v>2097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75">
      <c r="A2768" s="122" t="s">
        <v>1995</v>
      </c>
      <c r="B2768" s="122">
        <v>1</v>
      </c>
      <c r="C2768" s="122" t="s">
        <v>2193</v>
      </c>
      <c r="D2768" s="122" t="s">
        <v>2098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75">
      <c r="A2769" s="122" t="s">
        <v>1995</v>
      </c>
      <c r="B2769" s="122">
        <v>1</v>
      </c>
      <c r="C2769" s="122" t="s">
        <v>2193</v>
      </c>
      <c r="D2769" s="122" t="s">
        <v>2099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75">
      <c r="A2770" s="122" t="s">
        <v>1995</v>
      </c>
      <c r="B2770" s="122">
        <v>1</v>
      </c>
      <c r="C2770" s="122" t="s">
        <v>2193</v>
      </c>
      <c r="D2770" s="122" t="s">
        <v>2100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75">
      <c r="A2771" s="122" t="s">
        <v>1995</v>
      </c>
      <c r="B2771" s="122">
        <v>1</v>
      </c>
      <c r="C2771" s="122" t="s">
        <v>2193</v>
      </c>
      <c r="D2771" s="122" t="s">
        <v>2101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75">
      <c r="A2772" s="122" t="s">
        <v>1995</v>
      </c>
      <c r="B2772" s="122">
        <v>1</v>
      </c>
      <c r="C2772" s="122" t="s">
        <v>2193</v>
      </c>
      <c r="D2772" s="122" t="s">
        <v>2102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75">
      <c r="A2773" s="122" t="s">
        <v>1995</v>
      </c>
      <c r="B2773" s="122">
        <v>1</v>
      </c>
      <c r="C2773" s="122" t="s">
        <v>2193</v>
      </c>
      <c r="D2773" s="122" t="s">
        <v>2103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75">
      <c r="A2774" s="122" t="s">
        <v>1995</v>
      </c>
      <c r="B2774" s="122">
        <v>1</v>
      </c>
      <c r="C2774" s="122" t="s">
        <v>2193</v>
      </c>
      <c r="D2774" s="122" t="s">
        <v>2137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75">
      <c r="A2775" s="122" t="s">
        <v>1995</v>
      </c>
      <c r="B2775" s="122">
        <v>1</v>
      </c>
      <c r="C2775" s="122" t="s">
        <v>2193</v>
      </c>
      <c r="D2775" s="122" t="s">
        <v>2104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75">
      <c r="A2776" s="122" t="s">
        <v>1995</v>
      </c>
      <c r="B2776" s="122">
        <v>1</v>
      </c>
      <c r="C2776" s="122" t="s">
        <v>2193</v>
      </c>
      <c r="D2776" s="122" t="s">
        <v>2105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75">
      <c r="A2777" s="122" t="s">
        <v>1995</v>
      </c>
      <c r="B2777" s="122">
        <v>1</v>
      </c>
      <c r="C2777" s="122" t="s">
        <v>2193</v>
      </c>
      <c r="D2777" s="122" t="s">
        <v>2106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75">
      <c r="A2778" s="122" t="s">
        <v>1995</v>
      </c>
      <c r="B2778" s="122">
        <v>1</v>
      </c>
      <c r="C2778" s="122" t="s">
        <v>2193</v>
      </c>
      <c r="D2778" s="122" t="s">
        <v>2107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75">
      <c r="A2779" s="122" t="s">
        <v>1995</v>
      </c>
      <c r="B2779" s="122">
        <v>1</v>
      </c>
      <c r="C2779" s="122" t="s">
        <v>2193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75">
      <c r="A2780" s="122" t="s">
        <v>1995</v>
      </c>
      <c r="B2780" s="122">
        <v>1</v>
      </c>
      <c r="C2780" s="122" t="s">
        <v>2193</v>
      </c>
      <c r="D2780" s="122" t="s">
        <v>2108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75">
      <c r="A2781" s="122" t="s">
        <v>1995</v>
      </c>
      <c r="B2781" s="122">
        <v>1</v>
      </c>
      <c r="C2781" s="122" t="s">
        <v>2193</v>
      </c>
      <c r="D2781" s="122" t="s">
        <v>2109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75">
      <c r="A2782" s="122" t="s">
        <v>1995</v>
      </c>
      <c r="B2782" s="122">
        <v>1</v>
      </c>
      <c r="C2782" s="122" t="s">
        <v>2193</v>
      </c>
      <c r="D2782" s="122" t="s">
        <v>2110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75">
      <c r="A2783" s="122" t="s">
        <v>1995</v>
      </c>
      <c r="B2783" s="122">
        <v>1</v>
      </c>
      <c r="C2783" s="122" t="s">
        <v>2193</v>
      </c>
      <c r="D2783" s="122" t="s">
        <v>2111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75">
      <c r="A2784" s="122" t="s">
        <v>1995</v>
      </c>
      <c r="B2784" s="122">
        <v>1</v>
      </c>
      <c r="C2784" s="122" t="s">
        <v>2193</v>
      </c>
      <c r="D2784" s="122" t="s">
        <v>2112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75">
      <c r="A2785" s="122" t="s">
        <v>1995</v>
      </c>
      <c r="B2785" s="122">
        <v>1</v>
      </c>
      <c r="C2785" s="122" t="s">
        <v>2193</v>
      </c>
      <c r="D2785" s="122" t="s">
        <v>2113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75">
      <c r="A2786" s="122" t="s">
        <v>1995</v>
      </c>
      <c r="B2786" s="122">
        <v>1</v>
      </c>
      <c r="C2786" s="122" t="s">
        <v>2193</v>
      </c>
      <c r="D2786" s="122" t="s">
        <v>2114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75">
      <c r="A2787" s="122" t="s">
        <v>1995</v>
      </c>
      <c r="B2787" s="122">
        <v>1</v>
      </c>
      <c r="C2787" s="122" t="s">
        <v>2193</v>
      </c>
      <c r="D2787" s="122" t="s">
        <v>2115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75">
      <c r="A2788" s="122" t="s">
        <v>1995</v>
      </c>
      <c r="B2788" s="122">
        <v>1</v>
      </c>
      <c r="C2788" s="122" t="s">
        <v>2193</v>
      </c>
      <c r="D2788" s="122" t="s">
        <v>2116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75">
      <c r="A2789" s="122" t="s">
        <v>1995</v>
      </c>
      <c r="B2789" s="122">
        <v>1</v>
      </c>
      <c r="C2789" s="122" t="s">
        <v>2193</v>
      </c>
      <c r="D2789" s="122" t="s">
        <v>2138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75">
      <c r="A2790" s="122" t="s">
        <v>1995</v>
      </c>
      <c r="B2790" s="122">
        <v>1</v>
      </c>
      <c r="C2790" s="122" t="s">
        <v>2193</v>
      </c>
      <c r="D2790" s="122" t="s">
        <v>2117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75">
      <c r="A2791" s="122" t="s">
        <v>1995</v>
      </c>
      <c r="B2791" s="122">
        <v>1</v>
      </c>
      <c r="C2791" s="122" t="s">
        <v>2193</v>
      </c>
      <c r="D2791" s="122" t="s">
        <v>2118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75">
      <c r="A2792" s="122" t="s">
        <v>1995</v>
      </c>
      <c r="B2792" s="122">
        <v>1</v>
      </c>
      <c r="C2792" s="122" t="s">
        <v>2193</v>
      </c>
      <c r="D2792" s="122" t="s">
        <v>2119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75">
      <c r="A2793" s="122" t="s">
        <v>1995</v>
      </c>
      <c r="B2793" s="122">
        <v>1</v>
      </c>
      <c r="C2793" s="122" t="s">
        <v>2193</v>
      </c>
      <c r="D2793" s="122" t="s">
        <v>2120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75">
      <c r="A2794" s="122" t="s">
        <v>1995</v>
      </c>
      <c r="B2794" s="122">
        <v>1</v>
      </c>
      <c r="C2794" s="122" t="s">
        <v>2193</v>
      </c>
      <c r="D2794" s="122" t="s">
        <v>2121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75">
      <c r="A2795" s="122" t="s">
        <v>1995</v>
      </c>
      <c r="B2795" s="122">
        <v>1</v>
      </c>
      <c r="C2795" s="122" t="s">
        <v>2193</v>
      </c>
      <c r="D2795" s="122" t="s">
        <v>2139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75">
      <c r="A2796" s="122" t="s">
        <v>1995</v>
      </c>
      <c r="B2796" s="122">
        <v>1</v>
      </c>
      <c r="C2796" s="122" t="s">
        <v>2193</v>
      </c>
      <c r="D2796" s="122" t="s">
        <v>2122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75">
      <c r="A2797" s="122" t="s">
        <v>1995</v>
      </c>
      <c r="B2797" s="122">
        <v>1</v>
      </c>
      <c r="C2797" s="122" t="s">
        <v>2193</v>
      </c>
      <c r="D2797" s="122" t="s">
        <v>2123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75">
      <c r="A2798" s="122" t="s">
        <v>1995</v>
      </c>
      <c r="B2798" s="122">
        <v>1</v>
      </c>
      <c r="C2798" s="122" t="s">
        <v>2193</v>
      </c>
      <c r="D2798" s="122" t="s">
        <v>2140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75">
      <c r="A2799" s="122" t="s">
        <v>1995</v>
      </c>
      <c r="B2799" s="122">
        <v>1</v>
      </c>
      <c r="C2799" s="122" t="s">
        <v>2193</v>
      </c>
      <c r="D2799" s="122" t="s">
        <v>2124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75">
      <c r="A2800" s="122" t="s">
        <v>1995</v>
      </c>
      <c r="B2800" s="122">
        <v>1</v>
      </c>
      <c r="C2800" s="122" t="s">
        <v>2193</v>
      </c>
      <c r="D2800" s="122" t="s">
        <v>2125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75">
      <c r="A2801" s="122" t="s">
        <v>1995</v>
      </c>
      <c r="B2801" s="122">
        <v>1</v>
      </c>
      <c r="C2801" s="122" t="s">
        <v>2193</v>
      </c>
      <c r="D2801" s="122" t="s">
        <v>2126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75">
      <c r="A2802" s="122" t="s">
        <v>1995</v>
      </c>
      <c r="B2802" s="122">
        <v>1</v>
      </c>
      <c r="C2802" s="122" t="s">
        <v>2193</v>
      </c>
      <c r="D2802" s="122" t="s">
        <v>2127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75">
      <c r="A2803" s="122" t="s">
        <v>1995</v>
      </c>
      <c r="B2803" s="122">
        <v>1</v>
      </c>
      <c r="C2803" s="122" t="s">
        <v>2193</v>
      </c>
      <c r="D2803" s="122" t="s">
        <v>2128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75">
      <c r="A2804" s="122" t="s">
        <v>1998</v>
      </c>
      <c r="B2804" s="122">
        <v>1</v>
      </c>
      <c r="C2804" s="122" t="s">
        <v>2194</v>
      </c>
      <c r="D2804" s="122" t="s">
        <v>2080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75">
      <c r="A2805" s="122" t="s">
        <v>1998</v>
      </c>
      <c r="B2805" s="122">
        <v>1</v>
      </c>
      <c r="C2805" s="122" t="s">
        <v>2194</v>
      </c>
      <c r="D2805" s="122" t="s">
        <v>2081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75">
      <c r="A2806" s="122" t="s">
        <v>1998</v>
      </c>
      <c r="B2806" s="122">
        <v>1</v>
      </c>
      <c r="C2806" s="122" t="s">
        <v>2194</v>
      </c>
      <c r="D2806" s="122" t="s">
        <v>2082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75">
      <c r="A2807" s="122" t="s">
        <v>1998</v>
      </c>
      <c r="B2807" s="122">
        <v>1</v>
      </c>
      <c r="C2807" s="122" t="s">
        <v>2194</v>
      </c>
      <c r="D2807" s="122" t="s">
        <v>2135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75">
      <c r="A2808" s="122" t="s">
        <v>1998</v>
      </c>
      <c r="B2808" s="122">
        <v>1</v>
      </c>
      <c r="C2808" s="122" t="s">
        <v>2194</v>
      </c>
      <c r="D2808" s="122" t="s">
        <v>2083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75">
      <c r="A2809" s="122" t="s">
        <v>1998</v>
      </c>
      <c r="B2809" s="122">
        <v>1</v>
      </c>
      <c r="C2809" s="122" t="s">
        <v>2194</v>
      </c>
      <c r="D2809" s="122" t="s">
        <v>2084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75">
      <c r="A2810" s="122" t="s">
        <v>1998</v>
      </c>
      <c r="B2810" s="122">
        <v>1</v>
      </c>
      <c r="C2810" s="122" t="s">
        <v>2194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75">
      <c r="A2811" s="122" t="s">
        <v>1998</v>
      </c>
      <c r="B2811" s="122">
        <v>1</v>
      </c>
      <c r="C2811" s="122" t="s">
        <v>2194</v>
      </c>
      <c r="D2811" s="122" t="s">
        <v>2085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75">
      <c r="A2812" s="122" t="s">
        <v>1998</v>
      </c>
      <c r="B2812" s="122">
        <v>1</v>
      </c>
      <c r="C2812" s="122" t="s">
        <v>2194</v>
      </c>
      <c r="D2812" s="122" t="s">
        <v>2086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75">
      <c r="A2813" s="122" t="s">
        <v>1998</v>
      </c>
      <c r="B2813" s="122">
        <v>1</v>
      </c>
      <c r="C2813" s="122" t="s">
        <v>2194</v>
      </c>
      <c r="D2813" s="122" t="s">
        <v>2087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75">
      <c r="A2814" s="122" t="s">
        <v>1998</v>
      </c>
      <c r="B2814" s="122">
        <v>1</v>
      </c>
      <c r="C2814" s="122" t="s">
        <v>2194</v>
      </c>
      <c r="D2814" s="122" t="s">
        <v>2088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75">
      <c r="A2815" s="122" t="s">
        <v>1998</v>
      </c>
      <c r="B2815" s="122">
        <v>1</v>
      </c>
      <c r="C2815" s="122" t="s">
        <v>2194</v>
      </c>
      <c r="D2815" s="122" t="s">
        <v>2089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75">
      <c r="A2816" s="122" t="s">
        <v>1998</v>
      </c>
      <c r="B2816" s="122">
        <v>1</v>
      </c>
      <c r="C2816" s="122" t="s">
        <v>2194</v>
      </c>
      <c r="D2816" s="122" t="s">
        <v>2136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75">
      <c r="A2817" s="122" t="s">
        <v>1998</v>
      </c>
      <c r="B2817" s="122">
        <v>1</v>
      </c>
      <c r="C2817" s="122" t="s">
        <v>2194</v>
      </c>
      <c r="D2817" s="122" t="s">
        <v>2090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75">
      <c r="A2818" s="122" t="s">
        <v>1998</v>
      </c>
      <c r="B2818" s="122">
        <v>1</v>
      </c>
      <c r="C2818" s="122" t="s">
        <v>2194</v>
      </c>
      <c r="D2818" s="122" t="s">
        <v>2091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75">
      <c r="A2819" s="122" t="s">
        <v>1998</v>
      </c>
      <c r="B2819" s="122">
        <v>1</v>
      </c>
      <c r="C2819" s="122" t="s">
        <v>2194</v>
      </c>
      <c r="D2819" s="122" t="s">
        <v>2092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75">
      <c r="A2820" s="122" t="s">
        <v>1998</v>
      </c>
      <c r="B2820" s="122">
        <v>1</v>
      </c>
      <c r="C2820" s="122" t="s">
        <v>2194</v>
      </c>
      <c r="D2820" s="122" t="s">
        <v>2093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75">
      <c r="A2821" s="122" t="s">
        <v>1998</v>
      </c>
      <c r="B2821" s="122">
        <v>1</v>
      </c>
      <c r="C2821" s="122" t="s">
        <v>2194</v>
      </c>
      <c r="D2821" s="122" t="s">
        <v>2094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75">
      <c r="A2822" s="122" t="s">
        <v>1998</v>
      </c>
      <c r="B2822" s="122">
        <v>1</v>
      </c>
      <c r="C2822" s="122" t="s">
        <v>2194</v>
      </c>
      <c r="D2822" s="122" t="s">
        <v>2095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75">
      <c r="A2823" s="122" t="s">
        <v>1998</v>
      </c>
      <c r="B2823" s="122">
        <v>1</v>
      </c>
      <c r="C2823" s="122" t="s">
        <v>2194</v>
      </c>
      <c r="D2823" s="122" t="s">
        <v>2096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75">
      <c r="A2824" s="122" t="s">
        <v>1998</v>
      </c>
      <c r="B2824" s="122">
        <v>1</v>
      </c>
      <c r="C2824" s="122" t="s">
        <v>2194</v>
      </c>
      <c r="D2824" s="122" t="s">
        <v>2097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75">
      <c r="A2825" s="122" t="s">
        <v>1998</v>
      </c>
      <c r="B2825" s="122">
        <v>1</v>
      </c>
      <c r="C2825" s="122" t="s">
        <v>2194</v>
      </c>
      <c r="D2825" s="122" t="s">
        <v>2098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75">
      <c r="A2826" s="122" t="s">
        <v>1998</v>
      </c>
      <c r="B2826" s="122">
        <v>1</v>
      </c>
      <c r="C2826" s="122" t="s">
        <v>2194</v>
      </c>
      <c r="D2826" s="122" t="s">
        <v>2099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75">
      <c r="A2827" s="122" t="s">
        <v>1998</v>
      </c>
      <c r="B2827" s="122">
        <v>1</v>
      </c>
      <c r="C2827" s="122" t="s">
        <v>2194</v>
      </c>
      <c r="D2827" s="122" t="s">
        <v>2100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75">
      <c r="A2828" s="122" t="s">
        <v>1998</v>
      </c>
      <c r="B2828" s="122">
        <v>1</v>
      </c>
      <c r="C2828" s="122" t="s">
        <v>2194</v>
      </c>
      <c r="D2828" s="122" t="s">
        <v>2101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75">
      <c r="A2829" s="122" t="s">
        <v>1998</v>
      </c>
      <c r="B2829" s="122">
        <v>1</v>
      </c>
      <c r="C2829" s="122" t="s">
        <v>2194</v>
      </c>
      <c r="D2829" s="122" t="s">
        <v>2102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75">
      <c r="A2830" s="122" t="s">
        <v>1998</v>
      </c>
      <c r="B2830" s="122">
        <v>1</v>
      </c>
      <c r="C2830" s="122" t="s">
        <v>2194</v>
      </c>
      <c r="D2830" s="122" t="s">
        <v>2103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75">
      <c r="A2831" s="122" t="s">
        <v>1998</v>
      </c>
      <c r="B2831" s="122">
        <v>1</v>
      </c>
      <c r="C2831" s="122" t="s">
        <v>2194</v>
      </c>
      <c r="D2831" s="122" t="s">
        <v>2137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75">
      <c r="A2832" s="122" t="s">
        <v>1998</v>
      </c>
      <c r="B2832" s="122">
        <v>1</v>
      </c>
      <c r="C2832" s="122" t="s">
        <v>2194</v>
      </c>
      <c r="D2832" s="122" t="s">
        <v>2104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75">
      <c r="A2833" s="122" t="s">
        <v>1998</v>
      </c>
      <c r="B2833" s="122">
        <v>1</v>
      </c>
      <c r="C2833" s="122" t="s">
        <v>2194</v>
      </c>
      <c r="D2833" s="122" t="s">
        <v>2105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75">
      <c r="A2834" s="122" t="s">
        <v>1998</v>
      </c>
      <c r="B2834" s="122">
        <v>1</v>
      </c>
      <c r="C2834" s="122" t="s">
        <v>2194</v>
      </c>
      <c r="D2834" s="122" t="s">
        <v>2106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75">
      <c r="A2835" s="122" t="s">
        <v>1998</v>
      </c>
      <c r="B2835" s="122">
        <v>1</v>
      </c>
      <c r="C2835" s="122" t="s">
        <v>2194</v>
      </c>
      <c r="D2835" s="122" t="s">
        <v>2107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75">
      <c r="A2836" s="122" t="s">
        <v>1998</v>
      </c>
      <c r="B2836" s="122">
        <v>1</v>
      </c>
      <c r="C2836" s="122" t="s">
        <v>2194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75">
      <c r="A2837" s="122" t="s">
        <v>1998</v>
      </c>
      <c r="B2837" s="122">
        <v>1</v>
      </c>
      <c r="C2837" s="122" t="s">
        <v>2194</v>
      </c>
      <c r="D2837" s="122" t="s">
        <v>2108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75">
      <c r="A2838" s="122" t="s">
        <v>1998</v>
      </c>
      <c r="B2838" s="122">
        <v>1</v>
      </c>
      <c r="C2838" s="122" t="s">
        <v>2194</v>
      </c>
      <c r="D2838" s="122" t="s">
        <v>2109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75">
      <c r="A2839" s="122" t="s">
        <v>1998</v>
      </c>
      <c r="B2839" s="122">
        <v>1</v>
      </c>
      <c r="C2839" s="122" t="s">
        <v>2194</v>
      </c>
      <c r="D2839" s="122" t="s">
        <v>2110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75">
      <c r="A2840" s="122" t="s">
        <v>1998</v>
      </c>
      <c r="B2840" s="122">
        <v>1</v>
      </c>
      <c r="C2840" s="122" t="s">
        <v>2194</v>
      </c>
      <c r="D2840" s="122" t="s">
        <v>2111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75">
      <c r="A2841" s="122" t="s">
        <v>1998</v>
      </c>
      <c r="B2841" s="122">
        <v>1</v>
      </c>
      <c r="C2841" s="122" t="s">
        <v>2194</v>
      </c>
      <c r="D2841" s="122" t="s">
        <v>2112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75">
      <c r="A2842" s="122" t="s">
        <v>1998</v>
      </c>
      <c r="B2842" s="122">
        <v>1</v>
      </c>
      <c r="C2842" s="122" t="s">
        <v>2194</v>
      </c>
      <c r="D2842" s="122" t="s">
        <v>2113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75">
      <c r="A2843" s="122" t="s">
        <v>1998</v>
      </c>
      <c r="B2843" s="122">
        <v>1</v>
      </c>
      <c r="C2843" s="122" t="s">
        <v>2194</v>
      </c>
      <c r="D2843" s="122" t="s">
        <v>2114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75">
      <c r="A2844" s="122" t="s">
        <v>1998</v>
      </c>
      <c r="B2844" s="122">
        <v>1</v>
      </c>
      <c r="C2844" s="122" t="s">
        <v>2194</v>
      </c>
      <c r="D2844" s="122" t="s">
        <v>2115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75">
      <c r="A2845" s="122" t="s">
        <v>1998</v>
      </c>
      <c r="B2845" s="122">
        <v>1</v>
      </c>
      <c r="C2845" s="122" t="s">
        <v>2194</v>
      </c>
      <c r="D2845" s="122" t="s">
        <v>2116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75">
      <c r="A2846" s="122" t="s">
        <v>1998</v>
      </c>
      <c r="B2846" s="122">
        <v>1</v>
      </c>
      <c r="C2846" s="122" t="s">
        <v>2194</v>
      </c>
      <c r="D2846" s="122" t="s">
        <v>2138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75">
      <c r="A2847" s="122" t="s">
        <v>1998</v>
      </c>
      <c r="B2847" s="122">
        <v>1</v>
      </c>
      <c r="C2847" s="122" t="s">
        <v>2194</v>
      </c>
      <c r="D2847" s="122" t="s">
        <v>2117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75">
      <c r="A2848" s="122" t="s">
        <v>1998</v>
      </c>
      <c r="B2848" s="122">
        <v>1</v>
      </c>
      <c r="C2848" s="122" t="s">
        <v>2194</v>
      </c>
      <c r="D2848" s="122" t="s">
        <v>2118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75">
      <c r="A2849" s="122" t="s">
        <v>1998</v>
      </c>
      <c r="B2849" s="122">
        <v>1</v>
      </c>
      <c r="C2849" s="122" t="s">
        <v>2194</v>
      </c>
      <c r="D2849" s="122" t="s">
        <v>2119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75">
      <c r="A2850" s="122" t="s">
        <v>1998</v>
      </c>
      <c r="B2850" s="122">
        <v>1</v>
      </c>
      <c r="C2850" s="122" t="s">
        <v>2194</v>
      </c>
      <c r="D2850" s="122" t="s">
        <v>2120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75">
      <c r="A2851" s="122" t="s">
        <v>1998</v>
      </c>
      <c r="B2851" s="122">
        <v>1</v>
      </c>
      <c r="C2851" s="122" t="s">
        <v>2194</v>
      </c>
      <c r="D2851" s="122" t="s">
        <v>2121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75">
      <c r="A2852" s="122" t="s">
        <v>1998</v>
      </c>
      <c r="B2852" s="122">
        <v>1</v>
      </c>
      <c r="C2852" s="122" t="s">
        <v>2194</v>
      </c>
      <c r="D2852" s="122" t="s">
        <v>2139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75">
      <c r="A2853" s="122" t="s">
        <v>1998</v>
      </c>
      <c r="B2853" s="122">
        <v>1</v>
      </c>
      <c r="C2853" s="122" t="s">
        <v>2194</v>
      </c>
      <c r="D2853" s="122" t="s">
        <v>2122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75">
      <c r="A2854" s="122" t="s">
        <v>1998</v>
      </c>
      <c r="B2854" s="122">
        <v>1</v>
      </c>
      <c r="C2854" s="122" t="s">
        <v>2194</v>
      </c>
      <c r="D2854" s="122" t="s">
        <v>2123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75">
      <c r="A2855" s="122" t="s">
        <v>1998</v>
      </c>
      <c r="B2855" s="122">
        <v>1</v>
      </c>
      <c r="C2855" s="122" t="s">
        <v>2194</v>
      </c>
      <c r="D2855" s="122" t="s">
        <v>2140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75">
      <c r="A2856" s="122" t="s">
        <v>1998</v>
      </c>
      <c r="B2856" s="122">
        <v>1</v>
      </c>
      <c r="C2856" s="122" t="s">
        <v>2194</v>
      </c>
      <c r="D2856" s="122" t="s">
        <v>2124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75">
      <c r="A2857" s="122" t="s">
        <v>1998</v>
      </c>
      <c r="B2857" s="122">
        <v>1</v>
      </c>
      <c r="C2857" s="122" t="s">
        <v>2194</v>
      </c>
      <c r="D2857" s="122" t="s">
        <v>2125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75">
      <c r="A2858" s="122" t="s">
        <v>1998</v>
      </c>
      <c r="B2858" s="122">
        <v>1</v>
      </c>
      <c r="C2858" s="122" t="s">
        <v>2194</v>
      </c>
      <c r="D2858" s="122" t="s">
        <v>2126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75">
      <c r="A2859" s="122" t="s">
        <v>1998</v>
      </c>
      <c r="B2859" s="122">
        <v>1</v>
      </c>
      <c r="C2859" s="122" t="s">
        <v>2194</v>
      </c>
      <c r="D2859" s="122" t="s">
        <v>2127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75">
      <c r="A2860" s="122" t="s">
        <v>1998</v>
      </c>
      <c r="B2860" s="122">
        <v>1</v>
      </c>
      <c r="C2860" s="122" t="s">
        <v>2194</v>
      </c>
      <c r="D2860" s="122" t="s">
        <v>2128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75">
      <c r="A2861" s="122" t="s">
        <v>1996</v>
      </c>
      <c r="B2861" s="122">
        <v>1</v>
      </c>
      <c r="C2861" s="122" t="s">
        <v>2195</v>
      </c>
      <c r="D2861" s="122" t="s">
        <v>2080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75">
      <c r="A2862" s="122" t="s">
        <v>1996</v>
      </c>
      <c r="B2862" s="122">
        <v>1</v>
      </c>
      <c r="C2862" s="122" t="s">
        <v>2195</v>
      </c>
      <c r="D2862" s="122" t="s">
        <v>2081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75">
      <c r="A2863" s="122" t="s">
        <v>1996</v>
      </c>
      <c r="B2863" s="122">
        <v>1</v>
      </c>
      <c r="C2863" s="122" t="s">
        <v>2195</v>
      </c>
      <c r="D2863" s="122" t="s">
        <v>2082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75">
      <c r="A2864" s="122" t="s">
        <v>1996</v>
      </c>
      <c r="B2864" s="122">
        <v>1</v>
      </c>
      <c r="C2864" s="122" t="s">
        <v>2195</v>
      </c>
      <c r="D2864" s="122" t="s">
        <v>2135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75">
      <c r="A2865" s="122" t="s">
        <v>1996</v>
      </c>
      <c r="B2865" s="122">
        <v>1</v>
      </c>
      <c r="C2865" s="122" t="s">
        <v>2195</v>
      </c>
      <c r="D2865" s="122" t="s">
        <v>2083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75">
      <c r="A2866" s="122" t="s">
        <v>1996</v>
      </c>
      <c r="B2866" s="122">
        <v>1</v>
      </c>
      <c r="C2866" s="122" t="s">
        <v>2195</v>
      </c>
      <c r="D2866" s="122" t="s">
        <v>2084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75">
      <c r="A2867" s="122" t="s">
        <v>1996</v>
      </c>
      <c r="B2867" s="122">
        <v>1</v>
      </c>
      <c r="C2867" s="122" t="s">
        <v>2195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75">
      <c r="A2868" s="122" t="s">
        <v>1996</v>
      </c>
      <c r="B2868" s="122">
        <v>1</v>
      </c>
      <c r="C2868" s="122" t="s">
        <v>2195</v>
      </c>
      <c r="D2868" s="122" t="s">
        <v>2085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75">
      <c r="A2869" s="122" t="s">
        <v>1996</v>
      </c>
      <c r="B2869" s="122">
        <v>1</v>
      </c>
      <c r="C2869" s="122" t="s">
        <v>2195</v>
      </c>
      <c r="D2869" s="122" t="s">
        <v>2086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75">
      <c r="A2870" s="122" t="s">
        <v>1996</v>
      </c>
      <c r="B2870" s="122">
        <v>1</v>
      </c>
      <c r="C2870" s="122" t="s">
        <v>2195</v>
      </c>
      <c r="D2870" s="122" t="s">
        <v>2087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75">
      <c r="A2871" s="122" t="s">
        <v>1996</v>
      </c>
      <c r="B2871" s="122">
        <v>1</v>
      </c>
      <c r="C2871" s="122" t="s">
        <v>2195</v>
      </c>
      <c r="D2871" s="122" t="s">
        <v>2088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75">
      <c r="A2872" s="122" t="s">
        <v>1996</v>
      </c>
      <c r="B2872" s="122">
        <v>1</v>
      </c>
      <c r="C2872" s="122" t="s">
        <v>2195</v>
      </c>
      <c r="D2872" s="122" t="s">
        <v>2089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75">
      <c r="A2873" s="122" t="s">
        <v>1996</v>
      </c>
      <c r="B2873" s="122">
        <v>1</v>
      </c>
      <c r="C2873" s="122" t="s">
        <v>2195</v>
      </c>
      <c r="D2873" s="122" t="s">
        <v>2136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75">
      <c r="A2874" s="122" t="s">
        <v>1996</v>
      </c>
      <c r="B2874" s="122">
        <v>1</v>
      </c>
      <c r="C2874" s="122" t="s">
        <v>2195</v>
      </c>
      <c r="D2874" s="122" t="s">
        <v>2090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75">
      <c r="A2875" s="122" t="s">
        <v>1996</v>
      </c>
      <c r="B2875" s="122">
        <v>1</v>
      </c>
      <c r="C2875" s="122" t="s">
        <v>2195</v>
      </c>
      <c r="D2875" s="122" t="s">
        <v>2091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75">
      <c r="A2876" s="122" t="s">
        <v>1996</v>
      </c>
      <c r="B2876" s="122">
        <v>1</v>
      </c>
      <c r="C2876" s="122" t="s">
        <v>2195</v>
      </c>
      <c r="D2876" s="122" t="s">
        <v>2092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75">
      <c r="A2877" s="122" t="s">
        <v>1996</v>
      </c>
      <c r="B2877" s="122">
        <v>1</v>
      </c>
      <c r="C2877" s="122" t="s">
        <v>2195</v>
      </c>
      <c r="D2877" s="122" t="s">
        <v>2093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75">
      <c r="A2878" s="122" t="s">
        <v>1996</v>
      </c>
      <c r="B2878" s="122">
        <v>1</v>
      </c>
      <c r="C2878" s="122" t="s">
        <v>2195</v>
      </c>
      <c r="D2878" s="122" t="s">
        <v>2094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75">
      <c r="A2879" s="122" t="s">
        <v>1996</v>
      </c>
      <c r="B2879" s="122">
        <v>1</v>
      </c>
      <c r="C2879" s="122" t="s">
        <v>2195</v>
      </c>
      <c r="D2879" s="122" t="s">
        <v>2095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75">
      <c r="A2880" s="122" t="s">
        <v>1996</v>
      </c>
      <c r="B2880" s="122">
        <v>1</v>
      </c>
      <c r="C2880" s="122" t="s">
        <v>2195</v>
      </c>
      <c r="D2880" s="122" t="s">
        <v>2096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75">
      <c r="A2881" s="122" t="s">
        <v>1996</v>
      </c>
      <c r="B2881" s="122">
        <v>1</v>
      </c>
      <c r="C2881" s="122" t="s">
        <v>2195</v>
      </c>
      <c r="D2881" s="122" t="s">
        <v>2097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75">
      <c r="A2882" s="122" t="s">
        <v>1996</v>
      </c>
      <c r="B2882" s="122">
        <v>1</v>
      </c>
      <c r="C2882" s="122" t="s">
        <v>2195</v>
      </c>
      <c r="D2882" s="122" t="s">
        <v>2098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75">
      <c r="A2883" s="122" t="s">
        <v>1996</v>
      </c>
      <c r="B2883" s="122">
        <v>1</v>
      </c>
      <c r="C2883" s="122" t="s">
        <v>2195</v>
      </c>
      <c r="D2883" s="122" t="s">
        <v>2099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75">
      <c r="A2884" s="122" t="s">
        <v>1996</v>
      </c>
      <c r="B2884" s="122">
        <v>1</v>
      </c>
      <c r="C2884" s="122" t="s">
        <v>2195</v>
      </c>
      <c r="D2884" s="122" t="s">
        <v>2100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75">
      <c r="A2885" s="122" t="s">
        <v>1996</v>
      </c>
      <c r="B2885" s="122">
        <v>1</v>
      </c>
      <c r="C2885" s="122" t="s">
        <v>2195</v>
      </c>
      <c r="D2885" s="122" t="s">
        <v>2101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75">
      <c r="A2886" s="122" t="s">
        <v>1996</v>
      </c>
      <c r="B2886" s="122">
        <v>1</v>
      </c>
      <c r="C2886" s="122" t="s">
        <v>2195</v>
      </c>
      <c r="D2886" s="122" t="s">
        <v>2102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75">
      <c r="A2887" s="122" t="s">
        <v>1996</v>
      </c>
      <c r="B2887" s="122">
        <v>1</v>
      </c>
      <c r="C2887" s="122" t="s">
        <v>2195</v>
      </c>
      <c r="D2887" s="122" t="s">
        <v>2103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75">
      <c r="A2888" s="122" t="s">
        <v>1996</v>
      </c>
      <c r="B2888" s="122">
        <v>1</v>
      </c>
      <c r="C2888" s="122" t="s">
        <v>2195</v>
      </c>
      <c r="D2888" s="122" t="s">
        <v>2137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75">
      <c r="A2889" s="122" t="s">
        <v>1996</v>
      </c>
      <c r="B2889" s="122">
        <v>1</v>
      </c>
      <c r="C2889" s="122" t="s">
        <v>2195</v>
      </c>
      <c r="D2889" s="122" t="s">
        <v>2104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75">
      <c r="A2890" s="122" t="s">
        <v>1996</v>
      </c>
      <c r="B2890" s="122">
        <v>1</v>
      </c>
      <c r="C2890" s="122" t="s">
        <v>2195</v>
      </c>
      <c r="D2890" s="122" t="s">
        <v>2105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75">
      <c r="A2891" s="122" t="s">
        <v>1996</v>
      </c>
      <c r="B2891" s="122">
        <v>1</v>
      </c>
      <c r="C2891" s="122" t="s">
        <v>2195</v>
      </c>
      <c r="D2891" s="122" t="s">
        <v>2106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75">
      <c r="A2892" s="122" t="s">
        <v>1996</v>
      </c>
      <c r="B2892" s="122">
        <v>1</v>
      </c>
      <c r="C2892" s="122" t="s">
        <v>2195</v>
      </c>
      <c r="D2892" s="122" t="s">
        <v>2107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75">
      <c r="A2893" s="122" t="s">
        <v>1996</v>
      </c>
      <c r="B2893" s="122">
        <v>1</v>
      </c>
      <c r="C2893" s="122" t="s">
        <v>2195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75">
      <c r="A2894" s="122" t="s">
        <v>1996</v>
      </c>
      <c r="B2894" s="122">
        <v>1</v>
      </c>
      <c r="C2894" s="122" t="s">
        <v>2195</v>
      </c>
      <c r="D2894" s="122" t="s">
        <v>2108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75">
      <c r="A2895" s="122" t="s">
        <v>1996</v>
      </c>
      <c r="B2895" s="122">
        <v>1</v>
      </c>
      <c r="C2895" s="122" t="s">
        <v>2195</v>
      </c>
      <c r="D2895" s="122" t="s">
        <v>2109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75">
      <c r="A2896" s="122" t="s">
        <v>1996</v>
      </c>
      <c r="B2896" s="122">
        <v>1</v>
      </c>
      <c r="C2896" s="122" t="s">
        <v>2195</v>
      </c>
      <c r="D2896" s="122" t="s">
        <v>2110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75">
      <c r="A2897" s="122" t="s">
        <v>1996</v>
      </c>
      <c r="B2897" s="122">
        <v>1</v>
      </c>
      <c r="C2897" s="122" t="s">
        <v>2195</v>
      </c>
      <c r="D2897" s="122" t="s">
        <v>2111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75">
      <c r="A2898" s="122" t="s">
        <v>1996</v>
      </c>
      <c r="B2898" s="122">
        <v>1</v>
      </c>
      <c r="C2898" s="122" t="s">
        <v>2195</v>
      </c>
      <c r="D2898" s="122" t="s">
        <v>2112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75">
      <c r="A2899" s="122" t="s">
        <v>1996</v>
      </c>
      <c r="B2899" s="122">
        <v>1</v>
      </c>
      <c r="C2899" s="122" t="s">
        <v>2195</v>
      </c>
      <c r="D2899" s="122" t="s">
        <v>2113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75">
      <c r="A2900" s="122" t="s">
        <v>1996</v>
      </c>
      <c r="B2900" s="122">
        <v>1</v>
      </c>
      <c r="C2900" s="122" t="s">
        <v>2195</v>
      </c>
      <c r="D2900" s="122" t="s">
        <v>2114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75">
      <c r="A2901" s="122" t="s">
        <v>1996</v>
      </c>
      <c r="B2901" s="122">
        <v>1</v>
      </c>
      <c r="C2901" s="122" t="s">
        <v>2195</v>
      </c>
      <c r="D2901" s="122" t="s">
        <v>2115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75">
      <c r="A2902" s="122" t="s">
        <v>1996</v>
      </c>
      <c r="B2902" s="122">
        <v>1</v>
      </c>
      <c r="C2902" s="122" t="s">
        <v>2195</v>
      </c>
      <c r="D2902" s="122" t="s">
        <v>2116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75">
      <c r="A2903" s="122" t="s">
        <v>1996</v>
      </c>
      <c r="B2903" s="122">
        <v>1</v>
      </c>
      <c r="C2903" s="122" t="s">
        <v>2195</v>
      </c>
      <c r="D2903" s="122" t="s">
        <v>2138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75">
      <c r="A2904" s="122" t="s">
        <v>1996</v>
      </c>
      <c r="B2904" s="122">
        <v>1</v>
      </c>
      <c r="C2904" s="122" t="s">
        <v>2195</v>
      </c>
      <c r="D2904" s="122" t="s">
        <v>2117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75">
      <c r="A2905" s="122" t="s">
        <v>1996</v>
      </c>
      <c r="B2905" s="122">
        <v>1</v>
      </c>
      <c r="C2905" s="122" t="s">
        <v>2195</v>
      </c>
      <c r="D2905" s="122" t="s">
        <v>2118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75">
      <c r="A2906" s="122" t="s">
        <v>1996</v>
      </c>
      <c r="B2906" s="122">
        <v>1</v>
      </c>
      <c r="C2906" s="122" t="s">
        <v>2195</v>
      </c>
      <c r="D2906" s="122" t="s">
        <v>2119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75">
      <c r="A2907" s="122" t="s">
        <v>1996</v>
      </c>
      <c r="B2907" s="122">
        <v>1</v>
      </c>
      <c r="C2907" s="122" t="s">
        <v>2195</v>
      </c>
      <c r="D2907" s="122" t="s">
        <v>2120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75">
      <c r="A2908" s="122" t="s">
        <v>1996</v>
      </c>
      <c r="B2908" s="122">
        <v>1</v>
      </c>
      <c r="C2908" s="122" t="s">
        <v>2195</v>
      </c>
      <c r="D2908" s="122" t="s">
        <v>2121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75">
      <c r="A2909" s="122" t="s">
        <v>1996</v>
      </c>
      <c r="B2909" s="122">
        <v>1</v>
      </c>
      <c r="C2909" s="122" t="s">
        <v>2195</v>
      </c>
      <c r="D2909" s="122" t="s">
        <v>2139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75">
      <c r="A2910" s="122" t="s">
        <v>1996</v>
      </c>
      <c r="B2910" s="122">
        <v>1</v>
      </c>
      <c r="C2910" s="122" t="s">
        <v>2195</v>
      </c>
      <c r="D2910" s="122" t="s">
        <v>2122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75">
      <c r="A2911" s="122" t="s">
        <v>1996</v>
      </c>
      <c r="B2911" s="122">
        <v>1</v>
      </c>
      <c r="C2911" s="122" t="s">
        <v>2195</v>
      </c>
      <c r="D2911" s="122" t="s">
        <v>2123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75">
      <c r="A2912" s="122" t="s">
        <v>1996</v>
      </c>
      <c r="B2912" s="122">
        <v>1</v>
      </c>
      <c r="C2912" s="122" t="s">
        <v>2195</v>
      </c>
      <c r="D2912" s="122" t="s">
        <v>2140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75">
      <c r="A2913" s="122" t="s">
        <v>1996</v>
      </c>
      <c r="B2913" s="122">
        <v>1</v>
      </c>
      <c r="C2913" s="122" t="s">
        <v>2195</v>
      </c>
      <c r="D2913" s="122" t="s">
        <v>2124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75">
      <c r="A2914" s="122" t="s">
        <v>1996</v>
      </c>
      <c r="B2914" s="122">
        <v>1</v>
      </c>
      <c r="C2914" s="122" t="s">
        <v>2195</v>
      </c>
      <c r="D2914" s="122" t="s">
        <v>2125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75">
      <c r="A2915" s="122" t="s">
        <v>1996</v>
      </c>
      <c r="B2915" s="122">
        <v>1</v>
      </c>
      <c r="C2915" s="122" t="s">
        <v>2195</v>
      </c>
      <c r="D2915" s="122" t="s">
        <v>2126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75">
      <c r="A2916" s="122" t="s">
        <v>1996</v>
      </c>
      <c r="B2916" s="122">
        <v>1</v>
      </c>
      <c r="C2916" s="122" t="s">
        <v>2195</v>
      </c>
      <c r="D2916" s="122" t="s">
        <v>2127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75">
      <c r="A2917" s="122" t="s">
        <v>1996</v>
      </c>
      <c r="B2917" s="122">
        <v>1</v>
      </c>
      <c r="C2917" s="122" t="s">
        <v>2195</v>
      </c>
      <c r="D2917" s="122" t="s">
        <v>2128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75">
      <c r="A2918" s="122" t="s">
        <v>1997</v>
      </c>
      <c r="B2918" s="122">
        <v>1</v>
      </c>
      <c r="C2918" s="122" t="s">
        <v>2196</v>
      </c>
      <c r="D2918" s="122" t="s">
        <v>2080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75">
      <c r="A2919" s="122" t="s">
        <v>1997</v>
      </c>
      <c r="B2919" s="122">
        <v>1</v>
      </c>
      <c r="C2919" s="122" t="s">
        <v>2196</v>
      </c>
      <c r="D2919" s="122" t="s">
        <v>2081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75">
      <c r="A2920" s="122" t="s">
        <v>1997</v>
      </c>
      <c r="B2920" s="122">
        <v>1</v>
      </c>
      <c r="C2920" s="122" t="s">
        <v>2196</v>
      </c>
      <c r="D2920" s="122" t="s">
        <v>2082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75">
      <c r="A2921" s="122" t="s">
        <v>1997</v>
      </c>
      <c r="B2921" s="122">
        <v>1</v>
      </c>
      <c r="C2921" s="122" t="s">
        <v>2196</v>
      </c>
      <c r="D2921" s="122" t="s">
        <v>2135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75">
      <c r="A2922" s="122" t="s">
        <v>1997</v>
      </c>
      <c r="B2922" s="122">
        <v>1</v>
      </c>
      <c r="C2922" s="122" t="s">
        <v>2196</v>
      </c>
      <c r="D2922" s="122" t="s">
        <v>2083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75">
      <c r="A2923" s="122" t="s">
        <v>1997</v>
      </c>
      <c r="B2923" s="122">
        <v>1</v>
      </c>
      <c r="C2923" s="122" t="s">
        <v>2196</v>
      </c>
      <c r="D2923" s="122" t="s">
        <v>2084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75">
      <c r="A2924" s="122" t="s">
        <v>1997</v>
      </c>
      <c r="B2924" s="122">
        <v>1</v>
      </c>
      <c r="C2924" s="122" t="s">
        <v>2196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75">
      <c r="A2925" s="122" t="s">
        <v>1997</v>
      </c>
      <c r="B2925" s="122">
        <v>1</v>
      </c>
      <c r="C2925" s="122" t="s">
        <v>2196</v>
      </c>
      <c r="D2925" s="122" t="s">
        <v>2085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75">
      <c r="A2926" s="122" t="s">
        <v>1997</v>
      </c>
      <c r="B2926" s="122">
        <v>1</v>
      </c>
      <c r="C2926" s="122" t="s">
        <v>2196</v>
      </c>
      <c r="D2926" s="122" t="s">
        <v>2086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75">
      <c r="A2927" s="122" t="s">
        <v>1997</v>
      </c>
      <c r="B2927" s="122">
        <v>1</v>
      </c>
      <c r="C2927" s="122" t="s">
        <v>2196</v>
      </c>
      <c r="D2927" s="122" t="s">
        <v>2087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75">
      <c r="A2928" s="122" t="s">
        <v>1997</v>
      </c>
      <c r="B2928" s="122">
        <v>1</v>
      </c>
      <c r="C2928" s="122" t="s">
        <v>2196</v>
      </c>
      <c r="D2928" s="122" t="s">
        <v>2088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75">
      <c r="A2929" s="122" t="s">
        <v>1997</v>
      </c>
      <c r="B2929" s="122">
        <v>1</v>
      </c>
      <c r="C2929" s="122" t="s">
        <v>2196</v>
      </c>
      <c r="D2929" s="122" t="s">
        <v>2089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75">
      <c r="A2930" s="122" t="s">
        <v>1997</v>
      </c>
      <c r="B2930" s="122">
        <v>1</v>
      </c>
      <c r="C2930" s="122" t="s">
        <v>2196</v>
      </c>
      <c r="D2930" s="122" t="s">
        <v>2136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75">
      <c r="A2931" s="122" t="s">
        <v>1997</v>
      </c>
      <c r="B2931" s="122">
        <v>1</v>
      </c>
      <c r="C2931" s="122" t="s">
        <v>2196</v>
      </c>
      <c r="D2931" s="122" t="s">
        <v>2090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75">
      <c r="A2932" s="122" t="s">
        <v>1997</v>
      </c>
      <c r="B2932" s="122">
        <v>1</v>
      </c>
      <c r="C2932" s="122" t="s">
        <v>2196</v>
      </c>
      <c r="D2932" s="122" t="s">
        <v>2091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75">
      <c r="A2933" s="122" t="s">
        <v>1997</v>
      </c>
      <c r="B2933" s="122">
        <v>1</v>
      </c>
      <c r="C2933" s="122" t="s">
        <v>2196</v>
      </c>
      <c r="D2933" s="122" t="s">
        <v>2092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75">
      <c r="A2934" s="122" t="s">
        <v>1997</v>
      </c>
      <c r="B2934" s="122">
        <v>1</v>
      </c>
      <c r="C2934" s="122" t="s">
        <v>2196</v>
      </c>
      <c r="D2934" s="122" t="s">
        <v>2093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75">
      <c r="A2935" s="122" t="s">
        <v>1997</v>
      </c>
      <c r="B2935" s="122">
        <v>1</v>
      </c>
      <c r="C2935" s="122" t="s">
        <v>2196</v>
      </c>
      <c r="D2935" s="122" t="s">
        <v>2094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75">
      <c r="A2936" s="122" t="s">
        <v>1997</v>
      </c>
      <c r="B2936" s="122">
        <v>1</v>
      </c>
      <c r="C2936" s="122" t="s">
        <v>2196</v>
      </c>
      <c r="D2936" s="122" t="s">
        <v>2095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75">
      <c r="A2937" s="122" t="s">
        <v>1997</v>
      </c>
      <c r="B2937" s="122">
        <v>1</v>
      </c>
      <c r="C2937" s="122" t="s">
        <v>2196</v>
      </c>
      <c r="D2937" s="122" t="s">
        <v>2096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75">
      <c r="A2938" s="122" t="s">
        <v>1997</v>
      </c>
      <c r="B2938" s="122">
        <v>1</v>
      </c>
      <c r="C2938" s="122" t="s">
        <v>2196</v>
      </c>
      <c r="D2938" s="122" t="s">
        <v>2097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75">
      <c r="A2939" s="122" t="s">
        <v>1997</v>
      </c>
      <c r="B2939" s="122">
        <v>1</v>
      </c>
      <c r="C2939" s="122" t="s">
        <v>2196</v>
      </c>
      <c r="D2939" s="122" t="s">
        <v>2098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75">
      <c r="A2940" s="122" t="s">
        <v>1997</v>
      </c>
      <c r="B2940" s="122">
        <v>1</v>
      </c>
      <c r="C2940" s="122" t="s">
        <v>2196</v>
      </c>
      <c r="D2940" s="122" t="s">
        <v>2099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75">
      <c r="A2941" s="122" t="s">
        <v>1997</v>
      </c>
      <c r="B2941" s="122">
        <v>1</v>
      </c>
      <c r="C2941" s="122" t="s">
        <v>2196</v>
      </c>
      <c r="D2941" s="122" t="s">
        <v>2100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75">
      <c r="A2942" s="122" t="s">
        <v>1997</v>
      </c>
      <c r="B2942" s="122">
        <v>1</v>
      </c>
      <c r="C2942" s="122" t="s">
        <v>2196</v>
      </c>
      <c r="D2942" s="122" t="s">
        <v>2101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75">
      <c r="A2943" s="122" t="s">
        <v>1997</v>
      </c>
      <c r="B2943" s="122">
        <v>1</v>
      </c>
      <c r="C2943" s="122" t="s">
        <v>2196</v>
      </c>
      <c r="D2943" s="122" t="s">
        <v>2102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75">
      <c r="A2944" s="122" t="s">
        <v>1997</v>
      </c>
      <c r="B2944" s="122">
        <v>1</v>
      </c>
      <c r="C2944" s="122" t="s">
        <v>2196</v>
      </c>
      <c r="D2944" s="122" t="s">
        <v>2103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75">
      <c r="A2945" s="122" t="s">
        <v>1997</v>
      </c>
      <c r="B2945" s="122">
        <v>1</v>
      </c>
      <c r="C2945" s="122" t="s">
        <v>2196</v>
      </c>
      <c r="D2945" s="122" t="s">
        <v>2137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75">
      <c r="A2946" s="122" t="s">
        <v>1997</v>
      </c>
      <c r="B2946" s="122">
        <v>1</v>
      </c>
      <c r="C2946" s="122" t="s">
        <v>2196</v>
      </c>
      <c r="D2946" s="122" t="s">
        <v>2104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75">
      <c r="A2947" s="122" t="s">
        <v>1997</v>
      </c>
      <c r="B2947" s="122">
        <v>1</v>
      </c>
      <c r="C2947" s="122" t="s">
        <v>2196</v>
      </c>
      <c r="D2947" s="122" t="s">
        <v>2105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75">
      <c r="A2948" s="122" t="s">
        <v>1997</v>
      </c>
      <c r="B2948" s="122">
        <v>1</v>
      </c>
      <c r="C2948" s="122" t="s">
        <v>2196</v>
      </c>
      <c r="D2948" s="122" t="s">
        <v>2106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75">
      <c r="A2949" s="122" t="s">
        <v>1997</v>
      </c>
      <c r="B2949" s="122">
        <v>1</v>
      </c>
      <c r="C2949" s="122" t="s">
        <v>2196</v>
      </c>
      <c r="D2949" s="122" t="s">
        <v>2107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75">
      <c r="A2950" s="122" t="s">
        <v>1997</v>
      </c>
      <c r="B2950" s="122">
        <v>1</v>
      </c>
      <c r="C2950" s="122" t="s">
        <v>2196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75">
      <c r="A2951" s="122" t="s">
        <v>1997</v>
      </c>
      <c r="B2951" s="122">
        <v>1</v>
      </c>
      <c r="C2951" s="122" t="s">
        <v>2196</v>
      </c>
      <c r="D2951" s="122" t="s">
        <v>2108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75">
      <c r="A2952" s="122" t="s">
        <v>1997</v>
      </c>
      <c r="B2952" s="122">
        <v>1</v>
      </c>
      <c r="C2952" s="122" t="s">
        <v>2196</v>
      </c>
      <c r="D2952" s="122" t="s">
        <v>2109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75">
      <c r="A2953" s="122" t="s">
        <v>1997</v>
      </c>
      <c r="B2953" s="122">
        <v>1</v>
      </c>
      <c r="C2953" s="122" t="s">
        <v>2196</v>
      </c>
      <c r="D2953" s="122" t="s">
        <v>2110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75">
      <c r="A2954" s="122" t="s">
        <v>1997</v>
      </c>
      <c r="B2954" s="122">
        <v>1</v>
      </c>
      <c r="C2954" s="122" t="s">
        <v>2196</v>
      </c>
      <c r="D2954" s="122" t="s">
        <v>2111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75">
      <c r="A2955" s="122" t="s">
        <v>1997</v>
      </c>
      <c r="B2955" s="122">
        <v>1</v>
      </c>
      <c r="C2955" s="122" t="s">
        <v>2196</v>
      </c>
      <c r="D2955" s="122" t="s">
        <v>2112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75">
      <c r="A2956" s="122" t="s">
        <v>1997</v>
      </c>
      <c r="B2956" s="122">
        <v>1</v>
      </c>
      <c r="C2956" s="122" t="s">
        <v>2196</v>
      </c>
      <c r="D2956" s="122" t="s">
        <v>2113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75">
      <c r="A2957" s="122" t="s">
        <v>1997</v>
      </c>
      <c r="B2957" s="122">
        <v>1</v>
      </c>
      <c r="C2957" s="122" t="s">
        <v>2196</v>
      </c>
      <c r="D2957" s="122" t="s">
        <v>2114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75">
      <c r="A2958" s="122" t="s">
        <v>1997</v>
      </c>
      <c r="B2958" s="122">
        <v>1</v>
      </c>
      <c r="C2958" s="122" t="s">
        <v>2196</v>
      </c>
      <c r="D2958" s="122" t="s">
        <v>2115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75">
      <c r="A2959" s="122" t="s">
        <v>1997</v>
      </c>
      <c r="B2959" s="122">
        <v>1</v>
      </c>
      <c r="C2959" s="122" t="s">
        <v>2196</v>
      </c>
      <c r="D2959" s="122" t="s">
        <v>2116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75">
      <c r="A2960" s="122" t="s">
        <v>1997</v>
      </c>
      <c r="B2960" s="122">
        <v>1</v>
      </c>
      <c r="C2960" s="122" t="s">
        <v>2196</v>
      </c>
      <c r="D2960" s="122" t="s">
        <v>2138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75">
      <c r="A2961" s="122" t="s">
        <v>1997</v>
      </c>
      <c r="B2961" s="122">
        <v>1</v>
      </c>
      <c r="C2961" s="122" t="s">
        <v>2196</v>
      </c>
      <c r="D2961" s="122" t="s">
        <v>2117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75">
      <c r="A2962" s="122" t="s">
        <v>1997</v>
      </c>
      <c r="B2962" s="122">
        <v>1</v>
      </c>
      <c r="C2962" s="122" t="s">
        <v>2196</v>
      </c>
      <c r="D2962" s="122" t="s">
        <v>2118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75">
      <c r="A2963" s="122" t="s">
        <v>1997</v>
      </c>
      <c r="B2963" s="122">
        <v>1</v>
      </c>
      <c r="C2963" s="122" t="s">
        <v>2196</v>
      </c>
      <c r="D2963" s="122" t="s">
        <v>2119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75">
      <c r="A2964" s="122" t="s">
        <v>1997</v>
      </c>
      <c r="B2964" s="122">
        <v>1</v>
      </c>
      <c r="C2964" s="122" t="s">
        <v>2196</v>
      </c>
      <c r="D2964" s="122" t="s">
        <v>2120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75">
      <c r="A2965" s="122" t="s">
        <v>1997</v>
      </c>
      <c r="B2965" s="122">
        <v>1</v>
      </c>
      <c r="C2965" s="122" t="s">
        <v>2196</v>
      </c>
      <c r="D2965" s="122" t="s">
        <v>2121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75">
      <c r="A2966" s="122" t="s">
        <v>1997</v>
      </c>
      <c r="B2966" s="122">
        <v>1</v>
      </c>
      <c r="C2966" s="122" t="s">
        <v>2196</v>
      </c>
      <c r="D2966" s="122" t="s">
        <v>2139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75">
      <c r="A2967" s="122" t="s">
        <v>1997</v>
      </c>
      <c r="B2967" s="122">
        <v>1</v>
      </c>
      <c r="C2967" s="122" t="s">
        <v>2196</v>
      </c>
      <c r="D2967" s="122" t="s">
        <v>2122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75">
      <c r="A2968" s="122" t="s">
        <v>1997</v>
      </c>
      <c r="B2968" s="122">
        <v>1</v>
      </c>
      <c r="C2968" s="122" t="s">
        <v>2196</v>
      </c>
      <c r="D2968" s="122" t="s">
        <v>2123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75">
      <c r="A2969" s="122" t="s">
        <v>1997</v>
      </c>
      <c r="B2969" s="122">
        <v>1</v>
      </c>
      <c r="C2969" s="122" t="s">
        <v>2196</v>
      </c>
      <c r="D2969" s="122" t="s">
        <v>2140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75">
      <c r="A2970" s="122" t="s">
        <v>1997</v>
      </c>
      <c r="B2970" s="122">
        <v>1</v>
      </c>
      <c r="C2970" s="122" t="s">
        <v>2196</v>
      </c>
      <c r="D2970" s="122" t="s">
        <v>2124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75">
      <c r="A2971" s="122" t="s">
        <v>1997</v>
      </c>
      <c r="B2971" s="122">
        <v>1</v>
      </c>
      <c r="C2971" s="122" t="s">
        <v>2196</v>
      </c>
      <c r="D2971" s="122" t="s">
        <v>2125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75">
      <c r="A2972" s="122" t="s">
        <v>1997</v>
      </c>
      <c r="B2972" s="122">
        <v>1</v>
      </c>
      <c r="C2972" s="122" t="s">
        <v>2196</v>
      </c>
      <c r="D2972" s="122" t="s">
        <v>2126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75">
      <c r="A2973" s="122" t="s">
        <v>1997</v>
      </c>
      <c r="B2973" s="122">
        <v>1</v>
      </c>
      <c r="C2973" s="122" t="s">
        <v>2196</v>
      </c>
      <c r="D2973" s="122" t="s">
        <v>2127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75">
      <c r="A2974" s="122" t="s">
        <v>1997</v>
      </c>
      <c r="B2974" s="122">
        <v>1</v>
      </c>
      <c r="C2974" s="122" t="s">
        <v>2196</v>
      </c>
      <c r="D2974" s="122" t="s">
        <v>2128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75">
      <c r="A2975" s="122" t="s">
        <v>2006</v>
      </c>
      <c r="B2975" s="122">
        <v>1</v>
      </c>
      <c r="C2975" s="122" t="s">
        <v>2197</v>
      </c>
      <c r="D2975" s="122" t="s">
        <v>2080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75">
      <c r="A2976" s="122" t="s">
        <v>2006</v>
      </c>
      <c r="B2976" s="122">
        <v>1</v>
      </c>
      <c r="C2976" s="122" t="s">
        <v>2197</v>
      </c>
      <c r="D2976" s="122" t="s">
        <v>2081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75">
      <c r="A2977" s="122" t="s">
        <v>2006</v>
      </c>
      <c r="B2977" s="122">
        <v>1</v>
      </c>
      <c r="C2977" s="122" t="s">
        <v>2197</v>
      </c>
      <c r="D2977" s="122" t="s">
        <v>2082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75">
      <c r="A2978" s="122" t="s">
        <v>2006</v>
      </c>
      <c r="B2978" s="122">
        <v>1</v>
      </c>
      <c r="C2978" s="122" t="s">
        <v>2197</v>
      </c>
      <c r="D2978" s="122" t="s">
        <v>2135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75">
      <c r="A2979" s="122" t="s">
        <v>2006</v>
      </c>
      <c r="B2979" s="122">
        <v>1</v>
      </c>
      <c r="C2979" s="122" t="s">
        <v>2197</v>
      </c>
      <c r="D2979" s="122" t="s">
        <v>2083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75">
      <c r="A2980" s="122" t="s">
        <v>2006</v>
      </c>
      <c r="B2980" s="122">
        <v>1</v>
      </c>
      <c r="C2980" s="122" t="s">
        <v>2197</v>
      </c>
      <c r="D2980" s="122" t="s">
        <v>2084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75">
      <c r="A2981" s="122" t="s">
        <v>2006</v>
      </c>
      <c r="B2981" s="122">
        <v>1</v>
      </c>
      <c r="C2981" s="122" t="s">
        <v>2197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75">
      <c r="A2982" s="122" t="s">
        <v>2006</v>
      </c>
      <c r="B2982" s="122">
        <v>1</v>
      </c>
      <c r="C2982" s="122" t="s">
        <v>2197</v>
      </c>
      <c r="D2982" s="122" t="s">
        <v>2085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75">
      <c r="A2983" s="122" t="s">
        <v>2006</v>
      </c>
      <c r="B2983" s="122">
        <v>1</v>
      </c>
      <c r="C2983" s="122" t="s">
        <v>2197</v>
      </c>
      <c r="D2983" s="122" t="s">
        <v>2086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75">
      <c r="A2984" s="122" t="s">
        <v>2006</v>
      </c>
      <c r="B2984" s="122">
        <v>1</v>
      </c>
      <c r="C2984" s="122" t="s">
        <v>2197</v>
      </c>
      <c r="D2984" s="122" t="s">
        <v>2087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75">
      <c r="A2985" s="122" t="s">
        <v>2006</v>
      </c>
      <c r="B2985" s="122">
        <v>1</v>
      </c>
      <c r="C2985" s="122" t="s">
        <v>2197</v>
      </c>
      <c r="D2985" s="122" t="s">
        <v>2088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75">
      <c r="A2986" s="122" t="s">
        <v>2006</v>
      </c>
      <c r="B2986" s="122">
        <v>1</v>
      </c>
      <c r="C2986" s="122" t="s">
        <v>2197</v>
      </c>
      <c r="D2986" s="122" t="s">
        <v>2170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75">
      <c r="A2987" s="122" t="s">
        <v>2006</v>
      </c>
      <c r="B2987" s="122">
        <v>1</v>
      </c>
      <c r="C2987" s="122" t="s">
        <v>2197</v>
      </c>
      <c r="D2987" s="122" t="s">
        <v>2089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75">
      <c r="A2988" s="122" t="s">
        <v>2006</v>
      </c>
      <c r="B2988" s="122">
        <v>1</v>
      </c>
      <c r="C2988" s="122" t="s">
        <v>2197</v>
      </c>
      <c r="D2988" s="122" t="s">
        <v>2136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75">
      <c r="A2989" s="122" t="s">
        <v>2006</v>
      </c>
      <c r="B2989" s="122">
        <v>1</v>
      </c>
      <c r="C2989" s="122" t="s">
        <v>2197</v>
      </c>
      <c r="D2989" s="122" t="s">
        <v>2090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75">
      <c r="A2990" s="122" t="s">
        <v>2006</v>
      </c>
      <c r="B2990" s="122">
        <v>1</v>
      </c>
      <c r="C2990" s="122" t="s">
        <v>2197</v>
      </c>
      <c r="D2990" s="122" t="s">
        <v>2091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75">
      <c r="A2991" s="122" t="s">
        <v>2006</v>
      </c>
      <c r="B2991" s="122">
        <v>1</v>
      </c>
      <c r="C2991" s="122" t="s">
        <v>2197</v>
      </c>
      <c r="D2991" s="122" t="s">
        <v>2092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75">
      <c r="A2992" s="122" t="s">
        <v>2006</v>
      </c>
      <c r="B2992" s="122">
        <v>1</v>
      </c>
      <c r="C2992" s="122" t="s">
        <v>2197</v>
      </c>
      <c r="D2992" s="122" t="s">
        <v>2093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75">
      <c r="A2993" s="122" t="s">
        <v>2006</v>
      </c>
      <c r="B2993" s="122">
        <v>1</v>
      </c>
      <c r="C2993" s="122" t="s">
        <v>2197</v>
      </c>
      <c r="D2993" s="122" t="s">
        <v>2094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75">
      <c r="A2994" s="122" t="s">
        <v>2006</v>
      </c>
      <c r="B2994" s="122">
        <v>1</v>
      </c>
      <c r="C2994" s="122" t="s">
        <v>2197</v>
      </c>
      <c r="D2994" s="122" t="s">
        <v>2095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75">
      <c r="A2995" s="122" t="s">
        <v>2006</v>
      </c>
      <c r="B2995" s="122">
        <v>1</v>
      </c>
      <c r="C2995" s="122" t="s">
        <v>2197</v>
      </c>
      <c r="D2995" s="122" t="s">
        <v>2096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75">
      <c r="A2996" s="122" t="s">
        <v>2006</v>
      </c>
      <c r="B2996" s="122">
        <v>1</v>
      </c>
      <c r="C2996" s="122" t="s">
        <v>2197</v>
      </c>
      <c r="D2996" s="122" t="s">
        <v>2097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75">
      <c r="A2997" s="122" t="s">
        <v>2006</v>
      </c>
      <c r="B2997" s="122">
        <v>1</v>
      </c>
      <c r="C2997" s="122" t="s">
        <v>2197</v>
      </c>
      <c r="D2997" s="122" t="s">
        <v>2098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75">
      <c r="A2998" s="122" t="s">
        <v>2006</v>
      </c>
      <c r="B2998" s="122">
        <v>1</v>
      </c>
      <c r="C2998" s="122" t="s">
        <v>2197</v>
      </c>
      <c r="D2998" s="122" t="s">
        <v>2099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75">
      <c r="A2999" s="122" t="s">
        <v>2006</v>
      </c>
      <c r="B2999" s="122">
        <v>1</v>
      </c>
      <c r="C2999" s="122" t="s">
        <v>2197</v>
      </c>
      <c r="D2999" s="122" t="s">
        <v>2100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75">
      <c r="A3000" s="122" t="s">
        <v>2006</v>
      </c>
      <c r="B3000" s="122">
        <v>1</v>
      </c>
      <c r="C3000" s="122" t="s">
        <v>2197</v>
      </c>
      <c r="D3000" s="122" t="s">
        <v>2171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75">
      <c r="A3001" s="122" t="s">
        <v>2006</v>
      </c>
      <c r="B3001" s="122">
        <v>1</v>
      </c>
      <c r="C3001" s="122" t="s">
        <v>2197</v>
      </c>
      <c r="D3001" s="122" t="s">
        <v>2101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75">
      <c r="A3002" s="122" t="s">
        <v>2006</v>
      </c>
      <c r="B3002" s="122">
        <v>1</v>
      </c>
      <c r="C3002" s="122" t="s">
        <v>2197</v>
      </c>
      <c r="D3002" s="122" t="s">
        <v>2102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75">
      <c r="A3003" s="122" t="s">
        <v>2006</v>
      </c>
      <c r="B3003" s="122">
        <v>1</v>
      </c>
      <c r="C3003" s="122" t="s">
        <v>2197</v>
      </c>
      <c r="D3003" s="122" t="s">
        <v>2103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75">
      <c r="A3004" s="122" t="s">
        <v>2006</v>
      </c>
      <c r="B3004" s="122">
        <v>1</v>
      </c>
      <c r="C3004" s="122" t="s">
        <v>2197</v>
      </c>
      <c r="D3004" s="122" t="s">
        <v>2137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75">
      <c r="A3005" s="122" t="s">
        <v>2006</v>
      </c>
      <c r="B3005" s="122">
        <v>1</v>
      </c>
      <c r="C3005" s="122" t="s">
        <v>2197</v>
      </c>
      <c r="D3005" s="122" t="s">
        <v>2104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75">
      <c r="A3006" s="122" t="s">
        <v>2006</v>
      </c>
      <c r="B3006" s="122">
        <v>1</v>
      </c>
      <c r="C3006" s="122" t="s">
        <v>2197</v>
      </c>
      <c r="D3006" s="122" t="s">
        <v>2105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75">
      <c r="A3007" s="122" t="s">
        <v>2006</v>
      </c>
      <c r="B3007" s="122">
        <v>1</v>
      </c>
      <c r="C3007" s="122" t="s">
        <v>2197</v>
      </c>
      <c r="D3007" s="122" t="s">
        <v>2106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75">
      <c r="A3008" s="122" t="s">
        <v>2006</v>
      </c>
      <c r="B3008" s="122">
        <v>1</v>
      </c>
      <c r="C3008" s="122" t="s">
        <v>2197</v>
      </c>
      <c r="D3008" s="122" t="s">
        <v>2107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75">
      <c r="A3009" s="122" t="s">
        <v>2006</v>
      </c>
      <c r="B3009" s="122">
        <v>1</v>
      </c>
      <c r="C3009" s="122" t="s">
        <v>2197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75">
      <c r="A3010" s="122" t="s">
        <v>2006</v>
      </c>
      <c r="B3010" s="122">
        <v>1</v>
      </c>
      <c r="C3010" s="122" t="s">
        <v>2197</v>
      </c>
      <c r="D3010" s="122" t="s">
        <v>2108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75">
      <c r="A3011" s="122" t="s">
        <v>2006</v>
      </c>
      <c r="B3011" s="122">
        <v>1</v>
      </c>
      <c r="C3011" s="122" t="s">
        <v>2197</v>
      </c>
      <c r="D3011" s="122" t="s">
        <v>2109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75">
      <c r="A3012" s="122" t="s">
        <v>2006</v>
      </c>
      <c r="B3012" s="122">
        <v>1</v>
      </c>
      <c r="C3012" s="122" t="s">
        <v>2197</v>
      </c>
      <c r="D3012" s="122" t="s">
        <v>2110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75">
      <c r="A3013" s="122" t="s">
        <v>2006</v>
      </c>
      <c r="B3013" s="122">
        <v>1</v>
      </c>
      <c r="C3013" s="122" t="s">
        <v>2197</v>
      </c>
      <c r="D3013" s="122" t="s">
        <v>2111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75">
      <c r="A3014" s="122" t="s">
        <v>2006</v>
      </c>
      <c r="B3014" s="122">
        <v>1</v>
      </c>
      <c r="C3014" s="122" t="s">
        <v>2197</v>
      </c>
      <c r="D3014" s="122" t="s">
        <v>2112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75">
      <c r="A3015" s="122" t="s">
        <v>2006</v>
      </c>
      <c r="B3015" s="122">
        <v>1</v>
      </c>
      <c r="C3015" s="122" t="s">
        <v>2197</v>
      </c>
      <c r="D3015" s="122" t="s">
        <v>2113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75">
      <c r="A3016" s="122" t="s">
        <v>2006</v>
      </c>
      <c r="B3016" s="122">
        <v>1</v>
      </c>
      <c r="C3016" s="122" t="s">
        <v>2197</v>
      </c>
      <c r="D3016" s="122" t="s">
        <v>2114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75">
      <c r="A3017" s="122" t="s">
        <v>2006</v>
      </c>
      <c r="B3017" s="122">
        <v>1</v>
      </c>
      <c r="C3017" s="122" t="s">
        <v>2197</v>
      </c>
      <c r="D3017" s="122" t="s">
        <v>2115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75">
      <c r="A3018" s="122" t="s">
        <v>2006</v>
      </c>
      <c r="B3018" s="122">
        <v>1</v>
      </c>
      <c r="C3018" s="122" t="s">
        <v>2197</v>
      </c>
      <c r="D3018" s="122" t="s">
        <v>2116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75">
      <c r="A3019" s="122" t="s">
        <v>2006</v>
      </c>
      <c r="B3019" s="122">
        <v>1</v>
      </c>
      <c r="C3019" s="122" t="s">
        <v>2197</v>
      </c>
      <c r="D3019" s="122" t="s">
        <v>2138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75">
      <c r="A3020" s="122" t="s">
        <v>2006</v>
      </c>
      <c r="B3020" s="122">
        <v>1</v>
      </c>
      <c r="C3020" s="122" t="s">
        <v>2197</v>
      </c>
      <c r="D3020" s="122" t="s">
        <v>2172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75">
      <c r="A3021" s="122" t="s">
        <v>2006</v>
      </c>
      <c r="B3021" s="122">
        <v>1</v>
      </c>
      <c r="C3021" s="122" t="s">
        <v>2197</v>
      </c>
      <c r="D3021" s="122" t="s">
        <v>2117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75">
      <c r="A3022" s="122" t="s">
        <v>2006</v>
      </c>
      <c r="B3022" s="122">
        <v>1</v>
      </c>
      <c r="C3022" s="122" t="s">
        <v>2197</v>
      </c>
      <c r="D3022" s="122" t="s">
        <v>2118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75">
      <c r="A3023" s="122" t="s">
        <v>2006</v>
      </c>
      <c r="B3023" s="122">
        <v>1</v>
      </c>
      <c r="C3023" s="122" t="s">
        <v>2197</v>
      </c>
      <c r="D3023" s="122" t="s">
        <v>2119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75">
      <c r="A3024" s="122" t="s">
        <v>2006</v>
      </c>
      <c r="B3024" s="122">
        <v>1</v>
      </c>
      <c r="C3024" s="122" t="s">
        <v>2197</v>
      </c>
      <c r="D3024" s="122" t="s">
        <v>2120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75">
      <c r="A3025" s="122" t="s">
        <v>2006</v>
      </c>
      <c r="B3025" s="122">
        <v>1</v>
      </c>
      <c r="C3025" s="122" t="s">
        <v>2197</v>
      </c>
      <c r="D3025" s="122" t="s">
        <v>2121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75">
      <c r="A3026" s="122" t="s">
        <v>2006</v>
      </c>
      <c r="B3026" s="122">
        <v>1</v>
      </c>
      <c r="C3026" s="122" t="s">
        <v>2197</v>
      </c>
      <c r="D3026" s="122" t="s">
        <v>2122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75">
      <c r="A3027" s="122" t="s">
        <v>2006</v>
      </c>
      <c r="B3027" s="122">
        <v>1</v>
      </c>
      <c r="C3027" s="122" t="s">
        <v>2197</v>
      </c>
      <c r="D3027" s="122" t="s">
        <v>2123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75">
      <c r="A3028" s="122" t="s">
        <v>2006</v>
      </c>
      <c r="B3028" s="122">
        <v>1</v>
      </c>
      <c r="C3028" s="122" t="s">
        <v>2197</v>
      </c>
      <c r="D3028" s="122" t="s">
        <v>2140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75">
      <c r="A3029" s="122" t="s">
        <v>2006</v>
      </c>
      <c r="B3029" s="122">
        <v>1</v>
      </c>
      <c r="C3029" s="122" t="s">
        <v>2197</v>
      </c>
      <c r="D3029" s="122" t="s">
        <v>2124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75">
      <c r="A3030" s="122" t="s">
        <v>2006</v>
      </c>
      <c r="B3030" s="122">
        <v>1</v>
      </c>
      <c r="C3030" s="122" t="s">
        <v>2197</v>
      </c>
      <c r="D3030" s="122" t="s">
        <v>2125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75">
      <c r="A3031" s="122" t="s">
        <v>2006</v>
      </c>
      <c r="B3031" s="122">
        <v>1</v>
      </c>
      <c r="C3031" s="122" t="s">
        <v>2197</v>
      </c>
      <c r="D3031" s="122" t="s">
        <v>2126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75">
      <c r="A3032" s="122" t="s">
        <v>2006</v>
      </c>
      <c r="B3032" s="122">
        <v>1</v>
      </c>
      <c r="C3032" s="122" t="s">
        <v>2197</v>
      </c>
      <c r="D3032" s="122" t="s">
        <v>2127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75">
      <c r="A3033" s="122" t="s">
        <v>2006</v>
      </c>
      <c r="B3033" s="122">
        <v>1</v>
      </c>
      <c r="C3033" s="122" t="s">
        <v>2197</v>
      </c>
      <c r="D3033" s="122" t="s">
        <v>2128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75">
      <c r="A3034" s="122" t="s">
        <v>2007</v>
      </c>
      <c r="B3034" s="122">
        <v>1</v>
      </c>
      <c r="C3034" s="122" t="s">
        <v>2198</v>
      </c>
      <c r="D3034" s="122" t="s">
        <v>2080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75">
      <c r="A3035" s="122" t="s">
        <v>2007</v>
      </c>
      <c r="B3035" s="122">
        <v>1</v>
      </c>
      <c r="C3035" s="122" t="s">
        <v>2198</v>
      </c>
      <c r="D3035" s="122" t="s">
        <v>2081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75">
      <c r="A3036" s="122" t="s">
        <v>2007</v>
      </c>
      <c r="B3036" s="122">
        <v>1</v>
      </c>
      <c r="C3036" s="122" t="s">
        <v>2198</v>
      </c>
      <c r="D3036" s="122" t="s">
        <v>2082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75">
      <c r="A3037" s="122" t="s">
        <v>2007</v>
      </c>
      <c r="B3037" s="122">
        <v>1</v>
      </c>
      <c r="C3037" s="122" t="s">
        <v>2198</v>
      </c>
      <c r="D3037" s="122" t="s">
        <v>2083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75">
      <c r="A3038" s="122" t="s">
        <v>2007</v>
      </c>
      <c r="B3038" s="122">
        <v>1</v>
      </c>
      <c r="C3038" s="122" t="s">
        <v>2198</v>
      </c>
      <c r="D3038" s="122" t="s">
        <v>2084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75">
      <c r="A3039" s="122" t="s">
        <v>2007</v>
      </c>
      <c r="B3039" s="122">
        <v>1</v>
      </c>
      <c r="C3039" s="122" t="s">
        <v>2198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75">
      <c r="A3040" s="122" t="s">
        <v>2007</v>
      </c>
      <c r="B3040" s="122">
        <v>1</v>
      </c>
      <c r="C3040" s="122" t="s">
        <v>2198</v>
      </c>
      <c r="D3040" s="122" t="s">
        <v>2085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75">
      <c r="A3041" s="122" t="s">
        <v>2007</v>
      </c>
      <c r="B3041" s="122">
        <v>1</v>
      </c>
      <c r="C3041" s="122" t="s">
        <v>2198</v>
      </c>
      <c r="D3041" s="122" t="s">
        <v>2086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75">
      <c r="A3042" s="122" t="s">
        <v>2007</v>
      </c>
      <c r="B3042" s="122">
        <v>1</v>
      </c>
      <c r="C3042" s="122" t="s">
        <v>2198</v>
      </c>
      <c r="D3042" s="122" t="s">
        <v>2087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75">
      <c r="A3043" s="122" t="s">
        <v>2007</v>
      </c>
      <c r="B3043" s="122">
        <v>1</v>
      </c>
      <c r="C3043" s="122" t="s">
        <v>2198</v>
      </c>
      <c r="D3043" s="122" t="s">
        <v>2088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75">
      <c r="A3044" s="122" t="s">
        <v>2007</v>
      </c>
      <c r="B3044" s="122">
        <v>1</v>
      </c>
      <c r="C3044" s="122" t="s">
        <v>2198</v>
      </c>
      <c r="D3044" s="122" t="s">
        <v>2089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75">
      <c r="A3045" s="122" t="s">
        <v>2007</v>
      </c>
      <c r="B3045" s="122">
        <v>1</v>
      </c>
      <c r="C3045" s="122" t="s">
        <v>2198</v>
      </c>
      <c r="D3045" s="122" t="s">
        <v>2090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75">
      <c r="A3046" s="122" t="s">
        <v>2007</v>
      </c>
      <c r="B3046" s="122">
        <v>1</v>
      </c>
      <c r="C3046" s="122" t="s">
        <v>2198</v>
      </c>
      <c r="D3046" s="122" t="s">
        <v>2091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75">
      <c r="A3047" s="122" t="s">
        <v>2007</v>
      </c>
      <c r="B3047" s="122">
        <v>1</v>
      </c>
      <c r="C3047" s="122" t="s">
        <v>2198</v>
      </c>
      <c r="D3047" s="122" t="s">
        <v>2092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75">
      <c r="A3048" s="122" t="s">
        <v>2007</v>
      </c>
      <c r="B3048" s="122">
        <v>1</v>
      </c>
      <c r="C3048" s="122" t="s">
        <v>2198</v>
      </c>
      <c r="D3048" s="122" t="s">
        <v>2093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75">
      <c r="A3049" s="122" t="s">
        <v>2007</v>
      </c>
      <c r="B3049" s="122">
        <v>1</v>
      </c>
      <c r="C3049" s="122" t="s">
        <v>2198</v>
      </c>
      <c r="D3049" s="122" t="s">
        <v>2094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75">
      <c r="A3050" s="122" t="s">
        <v>2007</v>
      </c>
      <c r="B3050" s="122">
        <v>1</v>
      </c>
      <c r="C3050" s="122" t="s">
        <v>2198</v>
      </c>
      <c r="D3050" s="122" t="s">
        <v>2095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75">
      <c r="A3051" s="122" t="s">
        <v>2007</v>
      </c>
      <c r="B3051" s="122">
        <v>1</v>
      </c>
      <c r="C3051" s="122" t="s">
        <v>2198</v>
      </c>
      <c r="D3051" s="122" t="s">
        <v>2096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75">
      <c r="A3052" s="122" t="s">
        <v>2007</v>
      </c>
      <c r="B3052" s="122">
        <v>1</v>
      </c>
      <c r="C3052" s="122" t="s">
        <v>2198</v>
      </c>
      <c r="D3052" s="122" t="s">
        <v>2097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75">
      <c r="A3053" s="122" t="s">
        <v>2007</v>
      </c>
      <c r="B3053" s="122">
        <v>1</v>
      </c>
      <c r="C3053" s="122" t="s">
        <v>2198</v>
      </c>
      <c r="D3053" s="122" t="s">
        <v>2098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75">
      <c r="A3054" s="122" t="s">
        <v>2007</v>
      </c>
      <c r="B3054" s="122">
        <v>1</v>
      </c>
      <c r="C3054" s="122" t="s">
        <v>2198</v>
      </c>
      <c r="D3054" s="122" t="s">
        <v>2099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75">
      <c r="A3055" s="122" t="s">
        <v>2007</v>
      </c>
      <c r="B3055" s="122">
        <v>1</v>
      </c>
      <c r="C3055" s="122" t="s">
        <v>2198</v>
      </c>
      <c r="D3055" s="122" t="s">
        <v>2100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75">
      <c r="A3056" s="122" t="s">
        <v>2007</v>
      </c>
      <c r="B3056" s="122">
        <v>1</v>
      </c>
      <c r="C3056" s="122" t="s">
        <v>2198</v>
      </c>
      <c r="D3056" s="122" t="s">
        <v>2101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75">
      <c r="A3057" s="122" t="s">
        <v>2007</v>
      </c>
      <c r="B3057" s="122">
        <v>1</v>
      </c>
      <c r="C3057" s="122" t="s">
        <v>2198</v>
      </c>
      <c r="D3057" s="122" t="s">
        <v>2102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75">
      <c r="A3058" s="122" t="s">
        <v>2007</v>
      </c>
      <c r="B3058" s="122">
        <v>1</v>
      </c>
      <c r="C3058" s="122" t="s">
        <v>2198</v>
      </c>
      <c r="D3058" s="122" t="s">
        <v>2103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75">
      <c r="A3059" s="122" t="s">
        <v>2007</v>
      </c>
      <c r="B3059" s="122">
        <v>1</v>
      </c>
      <c r="C3059" s="122" t="s">
        <v>2198</v>
      </c>
      <c r="D3059" s="122" t="s">
        <v>2104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75">
      <c r="A3060" s="122" t="s">
        <v>2007</v>
      </c>
      <c r="B3060" s="122">
        <v>1</v>
      </c>
      <c r="C3060" s="122" t="s">
        <v>2198</v>
      </c>
      <c r="D3060" s="122" t="s">
        <v>2105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75">
      <c r="A3061" s="122" t="s">
        <v>2007</v>
      </c>
      <c r="B3061" s="122">
        <v>1</v>
      </c>
      <c r="C3061" s="122" t="s">
        <v>2198</v>
      </c>
      <c r="D3061" s="122" t="s">
        <v>2106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75">
      <c r="A3062" s="122" t="s">
        <v>2007</v>
      </c>
      <c r="B3062" s="122">
        <v>1</v>
      </c>
      <c r="C3062" s="122" t="s">
        <v>2198</v>
      </c>
      <c r="D3062" s="122" t="s">
        <v>2107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75">
      <c r="A3063" s="122" t="s">
        <v>2007</v>
      </c>
      <c r="B3063" s="122">
        <v>1</v>
      </c>
      <c r="C3063" s="122" t="s">
        <v>2198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75">
      <c r="A3064" s="122" t="s">
        <v>2007</v>
      </c>
      <c r="B3064" s="122">
        <v>1</v>
      </c>
      <c r="C3064" s="122" t="s">
        <v>2198</v>
      </c>
      <c r="D3064" s="122" t="s">
        <v>2108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75">
      <c r="A3065" s="122" t="s">
        <v>2007</v>
      </c>
      <c r="B3065" s="122">
        <v>1</v>
      </c>
      <c r="C3065" s="122" t="s">
        <v>2198</v>
      </c>
      <c r="D3065" s="122" t="s">
        <v>2109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75">
      <c r="A3066" s="122" t="s">
        <v>2007</v>
      </c>
      <c r="B3066" s="122">
        <v>1</v>
      </c>
      <c r="C3066" s="122" t="s">
        <v>2198</v>
      </c>
      <c r="D3066" s="122" t="s">
        <v>2110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75">
      <c r="A3067" s="122" t="s">
        <v>2007</v>
      </c>
      <c r="B3067" s="122">
        <v>1</v>
      </c>
      <c r="C3067" s="122" t="s">
        <v>2198</v>
      </c>
      <c r="D3067" s="122" t="s">
        <v>2111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75">
      <c r="A3068" s="122" t="s">
        <v>2007</v>
      </c>
      <c r="B3068" s="122">
        <v>1</v>
      </c>
      <c r="C3068" s="122" t="s">
        <v>2198</v>
      </c>
      <c r="D3068" s="122" t="s">
        <v>2112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75">
      <c r="A3069" s="122" t="s">
        <v>2007</v>
      </c>
      <c r="B3069" s="122">
        <v>1</v>
      </c>
      <c r="C3069" s="122" t="s">
        <v>2198</v>
      </c>
      <c r="D3069" s="122" t="s">
        <v>2113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75">
      <c r="A3070" s="122" t="s">
        <v>2007</v>
      </c>
      <c r="B3070" s="122">
        <v>1</v>
      </c>
      <c r="C3070" s="122" t="s">
        <v>2198</v>
      </c>
      <c r="D3070" s="122" t="s">
        <v>2114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75">
      <c r="A3071" s="122" t="s">
        <v>2007</v>
      </c>
      <c r="B3071" s="122">
        <v>1</v>
      </c>
      <c r="C3071" s="122" t="s">
        <v>2198</v>
      </c>
      <c r="D3071" s="122" t="s">
        <v>2115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75">
      <c r="A3072" s="122" t="s">
        <v>2007</v>
      </c>
      <c r="B3072" s="122">
        <v>1</v>
      </c>
      <c r="C3072" s="122" t="s">
        <v>2198</v>
      </c>
      <c r="D3072" s="122" t="s">
        <v>2116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75">
      <c r="A3073" s="122" t="s">
        <v>2007</v>
      </c>
      <c r="B3073" s="122">
        <v>1</v>
      </c>
      <c r="C3073" s="122" t="s">
        <v>2198</v>
      </c>
      <c r="D3073" s="122" t="s">
        <v>2117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75">
      <c r="A3074" s="122" t="s">
        <v>2007</v>
      </c>
      <c r="B3074" s="122">
        <v>1</v>
      </c>
      <c r="C3074" s="122" t="s">
        <v>2198</v>
      </c>
      <c r="D3074" s="122" t="s">
        <v>2118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75">
      <c r="A3075" s="122" t="s">
        <v>2007</v>
      </c>
      <c r="B3075" s="122">
        <v>1</v>
      </c>
      <c r="C3075" s="122" t="s">
        <v>2198</v>
      </c>
      <c r="D3075" s="122" t="s">
        <v>2119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75">
      <c r="A3076" s="122" t="s">
        <v>2007</v>
      </c>
      <c r="B3076" s="122">
        <v>1</v>
      </c>
      <c r="C3076" s="122" t="s">
        <v>2198</v>
      </c>
      <c r="D3076" s="122" t="s">
        <v>2120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75">
      <c r="A3077" s="122" t="s">
        <v>2007</v>
      </c>
      <c r="B3077" s="122">
        <v>1</v>
      </c>
      <c r="C3077" s="122" t="s">
        <v>2198</v>
      </c>
      <c r="D3077" s="122" t="s">
        <v>2121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75">
      <c r="A3078" s="122" t="s">
        <v>2007</v>
      </c>
      <c r="B3078" s="122">
        <v>1</v>
      </c>
      <c r="C3078" s="122" t="s">
        <v>2198</v>
      </c>
      <c r="D3078" s="122" t="s">
        <v>2122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75">
      <c r="A3079" s="122" t="s">
        <v>2007</v>
      </c>
      <c r="B3079" s="122">
        <v>1</v>
      </c>
      <c r="C3079" s="122" t="s">
        <v>2198</v>
      </c>
      <c r="D3079" s="122" t="s">
        <v>2123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75">
      <c r="A3080" s="122" t="s">
        <v>2007</v>
      </c>
      <c r="B3080" s="122">
        <v>1</v>
      </c>
      <c r="C3080" s="122" t="s">
        <v>2198</v>
      </c>
      <c r="D3080" s="122" t="s">
        <v>2124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75">
      <c r="A3081" s="122" t="s">
        <v>2007</v>
      </c>
      <c r="B3081" s="122">
        <v>1</v>
      </c>
      <c r="C3081" s="122" t="s">
        <v>2198</v>
      </c>
      <c r="D3081" s="122" t="s">
        <v>2125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75">
      <c r="A3082" s="122" t="s">
        <v>2007</v>
      </c>
      <c r="B3082" s="122">
        <v>1</v>
      </c>
      <c r="C3082" s="122" t="s">
        <v>2198</v>
      </c>
      <c r="D3082" s="122" t="s">
        <v>2126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75">
      <c r="A3083" s="122" t="s">
        <v>2007</v>
      </c>
      <c r="B3083" s="122">
        <v>1</v>
      </c>
      <c r="C3083" s="122" t="s">
        <v>2198</v>
      </c>
      <c r="D3083" s="122" t="s">
        <v>2127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75">
      <c r="A3084" s="122" t="s">
        <v>2007</v>
      </c>
      <c r="B3084" s="122">
        <v>1</v>
      </c>
      <c r="C3084" s="122" t="s">
        <v>2198</v>
      </c>
      <c r="D3084" s="122" t="s">
        <v>2128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75">
      <c r="A3085" s="122" t="s">
        <v>2199</v>
      </c>
      <c r="B3085" s="122">
        <v>1</v>
      </c>
      <c r="C3085" s="122" t="s">
        <v>2200</v>
      </c>
      <c r="D3085" s="122" t="s">
        <v>2080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75">
      <c r="A3086" s="122" t="s">
        <v>2199</v>
      </c>
      <c r="B3086" s="122">
        <v>1</v>
      </c>
      <c r="C3086" s="122" t="s">
        <v>2200</v>
      </c>
      <c r="D3086" s="122" t="s">
        <v>2081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75">
      <c r="A3087" s="122" t="s">
        <v>2199</v>
      </c>
      <c r="B3087" s="122">
        <v>1</v>
      </c>
      <c r="C3087" s="122" t="s">
        <v>2200</v>
      </c>
      <c r="D3087" s="122" t="s">
        <v>2082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75">
      <c r="A3088" s="122" t="s">
        <v>2199</v>
      </c>
      <c r="B3088" s="122">
        <v>1</v>
      </c>
      <c r="C3088" s="122" t="s">
        <v>2200</v>
      </c>
      <c r="D3088" s="122" t="s">
        <v>2083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75">
      <c r="A3089" s="122" t="s">
        <v>2199</v>
      </c>
      <c r="B3089" s="122">
        <v>1</v>
      </c>
      <c r="C3089" s="122" t="s">
        <v>2200</v>
      </c>
      <c r="D3089" s="122" t="s">
        <v>2084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75">
      <c r="A3090" s="122" t="s">
        <v>2199</v>
      </c>
      <c r="B3090" s="122">
        <v>1</v>
      </c>
      <c r="C3090" s="122" t="s">
        <v>2200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75">
      <c r="A3091" s="122" t="s">
        <v>2199</v>
      </c>
      <c r="B3091" s="122">
        <v>1</v>
      </c>
      <c r="C3091" s="122" t="s">
        <v>2200</v>
      </c>
      <c r="D3091" s="122" t="s">
        <v>2085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75">
      <c r="A3092" s="122" t="s">
        <v>2199</v>
      </c>
      <c r="B3092" s="122">
        <v>1</v>
      </c>
      <c r="C3092" s="122" t="s">
        <v>2200</v>
      </c>
      <c r="D3092" s="122" t="s">
        <v>2086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75">
      <c r="A3093" s="122" t="s">
        <v>2199</v>
      </c>
      <c r="B3093" s="122">
        <v>1</v>
      </c>
      <c r="C3093" s="122" t="s">
        <v>2200</v>
      </c>
      <c r="D3093" s="122" t="s">
        <v>2087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75">
      <c r="A3094" s="122" t="s">
        <v>2199</v>
      </c>
      <c r="B3094" s="122">
        <v>1</v>
      </c>
      <c r="C3094" s="122" t="s">
        <v>2200</v>
      </c>
      <c r="D3094" s="122" t="s">
        <v>2088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75">
      <c r="A3095" s="122" t="s">
        <v>2199</v>
      </c>
      <c r="B3095" s="122">
        <v>1</v>
      </c>
      <c r="C3095" s="122" t="s">
        <v>2200</v>
      </c>
      <c r="D3095" s="122" t="s">
        <v>2089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75">
      <c r="A3096" s="122" t="s">
        <v>2199</v>
      </c>
      <c r="B3096" s="122">
        <v>1</v>
      </c>
      <c r="C3096" s="122" t="s">
        <v>2200</v>
      </c>
      <c r="D3096" s="122" t="s">
        <v>2090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75">
      <c r="A3097" s="122" t="s">
        <v>2199</v>
      </c>
      <c r="B3097" s="122">
        <v>1</v>
      </c>
      <c r="C3097" s="122" t="s">
        <v>2200</v>
      </c>
      <c r="D3097" s="122" t="s">
        <v>2091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75">
      <c r="A3098" s="122" t="s">
        <v>2199</v>
      </c>
      <c r="B3098" s="122">
        <v>1</v>
      </c>
      <c r="C3098" s="122" t="s">
        <v>2200</v>
      </c>
      <c r="D3098" s="122" t="s">
        <v>2092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75">
      <c r="A3099" s="122" t="s">
        <v>2199</v>
      </c>
      <c r="B3099" s="122">
        <v>1</v>
      </c>
      <c r="C3099" s="122" t="s">
        <v>2200</v>
      </c>
      <c r="D3099" s="122" t="s">
        <v>2093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75">
      <c r="A3100" s="122" t="s">
        <v>2199</v>
      </c>
      <c r="B3100" s="122">
        <v>1</v>
      </c>
      <c r="C3100" s="122" t="s">
        <v>2200</v>
      </c>
      <c r="D3100" s="122" t="s">
        <v>2094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75">
      <c r="A3101" s="122" t="s">
        <v>2199</v>
      </c>
      <c r="B3101" s="122">
        <v>1</v>
      </c>
      <c r="C3101" s="122" t="s">
        <v>2200</v>
      </c>
      <c r="D3101" s="122" t="s">
        <v>2095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75">
      <c r="A3102" s="122" t="s">
        <v>2199</v>
      </c>
      <c r="B3102" s="122">
        <v>1</v>
      </c>
      <c r="C3102" s="122" t="s">
        <v>2200</v>
      </c>
      <c r="D3102" s="122" t="s">
        <v>2096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75">
      <c r="A3103" s="122" t="s">
        <v>2199</v>
      </c>
      <c r="B3103" s="122">
        <v>1</v>
      </c>
      <c r="C3103" s="122" t="s">
        <v>2200</v>
      </c>
      <c r="D3103" s="122" t="s">
        <v>2097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75">
      <c r="A3104" s="122" t="s">
        <v>2199</v>
      </c>
      <c r="B3104" s="122">
        <v>1</v>
      </c>
      <c r="C3104" s="122" t="s">
        <v>2200</v>
      </c>
      <c r="D3104" s="122" t="s">
        <v>2098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75">
      <c r="A3105" s="122" t="s">
        <v>2199</v>
      </c>
      <c r="B3105" s="122">
        <v>1</v>
      </c>
      <c r="C3105" s="122" t="s">
        <v>2200</v>
      </c>
      <c r="D3105" s="122" t="s">
        <v>2099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75">
      <c r="A3106" s="122" t="s">
        <v>2199</v>
      </c>
      <c r="B3106" s="122">
        <v>1</v>
      </c>
      <c r="C3106" s="122" t="s">
        <v>2200</v>
      </c>
      <c r="D3106" s="122" t="s">
        <v>2100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75">
      <c r="A3107" s="122" t="s">
        <v>2199</v>
      </c>
      <c r="B3107" s="122">
        <v>1</v>
      </c>
      <c r="C3107" s="122" t="s">
        <v>2200</v>
      </c>
      <c r="D3107" s="122" t="s">
        <v>2101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75">
      <c r="A3108" s="122" t="s">
        <v>2199</v>
      </c>
      <c r="B3108" s="122">
        <v>1</v>
      </c>
      <c r="C3108" s="122" t="s">
        <v>2200</v>
      </c>
      <c r="D3108" s="122" t="s">
        <v>2102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75">
      <c r="A3109" s="122" t="s">
        <v>2199</v>
      </c>
      <c r="B3109" s="122">
        <v>1</v>
      </c>
      <c r="C3109" s="122" t="s">
        <v>2200</v>
      </c>
      <c r="D3109" s="122" t="s">
        <v>2103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75">
      <c r="A3110" s="122" t="s">
        <v>2199</v>
      </c>
      <c r="B3110" s="122">
        <v>1</v>
      </c>
      <c r="C3110" s="122" t="s">
        <v>2200</v>
      </c>
      <c r="D3110" s="122" t="s">
        <v>2104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75">
      <c r="A3111" s="122" t="s">
        <v>2199</v>
      </c>
      <c r="B3111" s="122">
        <v>1</v>
      </c>
      <c r="C3111" s="122" t="s">
        <v>2200</v>
      </c>
      <c r="D3111" s="122" t="s">
        <v>2105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75">
      <c r="A3112" s="122" t="s">
        <v>2199</v>
      </c>
      <c r="B3112" s="122">
        <v>1</v>
      </c>
      <c r="C3112" s="122" t="s">
        <v>2200</v>
      </c>
      <c r="D3112" s="122" t="s">
        <v>2106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75">
      <c r="A3113" s="122" t="s">
        <v>2199</v>
      </c>
      <c r="B3113" s="122">
        <v>1</v>
      </c>
      <c r="C3113" s="122" t="s">
        <v>2200</v>
      </c>
      <c r="D3113" s="122" t="s">
        <v>2107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75">
      <c r="A3114" s="122" t="s">
        <v>2199</v>
      </c>
      <c r="B3114" s="122">
        <v>1</v>
      </c>
      <c r="C3114" s="122" t="s">
        <v>2200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75">
      <c r="A3115" s="122" t="s">
        <v>2199</v>
      </c>
      <c r="B3115" s="122">
        <v>1</v>
      </c>
      <c r="C3115" s="122" t="s">
        <v>2200</v>
      </c>
      <c r="D3115" s="122" t="s">
        <v>2108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75">
      <c r="A3116" s="122" t="s">
        <v>2199</v>
      </c>
      <c r="B3116" s="122">
        <v>1</v>
      </c>
      <c r="C3116" s="122" t="s">
        <v>2200</v>
      </c>
      <c r="D3116" s="122" t="s">
        <v>2109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75">
      <c r="A3117" s="122" t="s">
        <v>2199</v>
      </c>
      <c r="B3117" s="122">
        <v>1</v>
      </c>
      <c r="C3117" s="122" t="s">
        <v>2200</v>
      </c>
      <c r="D3117" s="122" t="s">
        <v>2110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75">
      <c r="A3118" s="122" t="s">
        <v>2199</v>
      </c>
      <c r="B3118" s="122">
        <v>1</v>
      </c>
      <c r="C3118" s="122" t="s">
        <v>2200</v>
      </c>
      <c r="D3118" s="122" t="s">
        <v>2111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75">
      <c r="A3119" s="122" t="s">
        <v>2199</v>
      </c>
      <c r="B3119" s="122">
        <v>1</v>
      </c>
      <c r="C3119" s="122" t="s">
        <v>2200</v>
      </c>
      <c r="D3119" s="122" t="s">
        <v>2112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75">
      <c r="A3120" s="122" t="s">
        <v>2199</v>
      </c>
      <c r="B3120" s="122">
        <v>1</v>
      </c>
      <c r="C3120" s="122" t="s">
        <v>2200</v>
      </c>
      <c r="D3120" s="122" t="s">
        <v>2113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75">
      <c r="A3121" s="122" t="s">
        <v>2199</v>
      </c>
      <c r="B3121" s="122">
        <v>1</v>
      </c>
      <c r="C3121" s="122" t="s">
        <v>2200</v>
      </c>
      <c r="D3121" s="122" t="s">
        <v>2114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75">
      <c r="A3122" s="122" t="s">
        <v>2199</v>
      </c>
      <c r="B3122" s="122">
        <v>1</v>
      </c>
      <c r="C3122" s="122" t="s">
        <v>2200</v>
      </c>
      <c r="D3122" s="122" t="s">
        <v>2115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75">
      <c r="A3123" s="122" t="s">
        <v>2199</v>
      </c>
      <c r="B3123" s="122">
        <v>1</v>
      </c>
      <c r="C3123" s="122" t="s">
        <v>2200</v>
      </c>
      <c r="D3123" s="122" t="s">
        <v>2116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75">
      <c r="A3124" s="122" t="s">
        <v>2199</v>
      </c>
      <c r="B3124" s="122">
        <v>1</v>
      </c>
      <c r="C3124" s="122" t="s">
        <v>2200</v>
      </c>
      <c r="D3124" s="122" t="s">
        <v>2117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75">
      <c r="A3125" s="122" t="s">
        <v>2199</v>
      </c>
      <c r="B3125" s="122">
        <v>1</v>
      </c>
      <c r="C3125" s="122" t="s">
        <v>2200</v>
      </c>
      <c r="D3125" s="122" t="s">
        <v>2118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75">
      <c r="A3126" s="122" t="s">
        <v>2199</v>
      </c>
      <c r="B3126" s="122">
        <v>1</v>
      </c>
      <c r="C3126" s="122" t="s">
        <v>2200</v>
      </c>
      <c r="D3126" s="122" t="s">
        <v>2119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75">
      <c r="A3127" s="122" t="s">
        <v>2199</v>
      </c>
      <c r="B3127" s="122">
        <v>1</v>
      </c>
      <c r="C3127" s="122" t="s">
        <v>2200</v>
      </c>
      <c r="D3127" s="122" t="s">
        <v>2120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75">
      <c r="A3128" s="122" t="s">
        <v>2199</v>
      </c>
      <c r="B3128" s="122">
        <v>1</v>
      </c>
      <c r="C3128" s="122" t="s">
        <v>2200</v>
      </c>
      <c r="D3128" s="122" t="s">
        <v>2121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75">
      <c r="A3129" s="122" t="s">
        <v>2199</v>
      </c>
      <c r="B3129" s="122">
        <v>1</v>
      </c>
      <c r="C3129" s="122" t="s">
        <v>2200</v>
      </c>
      <c r="D3129" s="122" t="s">
        <v>2122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75">
      <c r="A3130" s="122" t="s">
        <v>2199</v>
      </c>
      <c r="B3130" s="122">
        <v>1</v>
      </c>
      <c r="C3130" s="122" t="s">
        <v>2200</v>
      </c>
      <c r="D3130" s="122" t="s">
        <v>2123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75">
      <c r="A3131" s="122" t="s">
        <v>2199</v>
      </c>
      <c r="B3131" s="122">
        <v>1</v>
      </c>
      <c r="C3131" s="122" t="s">
        <v>2200</v>
      </c>
      <c r="D3131" s="122" t="s">
        <v>2124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75">
      <c r="A3132" s="122" t="s">
        <v>2199</v>
      </c>
      <c r="B3132" s="122">
        <v>1</v>
      </c>
      <c r="C3132" s="122" t="s">
        <v>2200</v>
      </c>
      <c r="D3132" s="122" t="s">
        <v>2125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75">
      <c r="A3133" s="122" t="s">
        <v>2199</v>
      </c>
      <c r="B3133" s="122">
        <v>1</v>
      </c>
      <c r="C3133" s="122" t="s">
        <v>2200</v>
      </c>
      <c r="D3133" s="122" t="s">
        <v>2126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75">
      <c r="A3134" s="122" t="s">
        <v>2199</v>
      </c>
      <c r="B3134" s="122">
        <v>1</v>
      </c>
      <c r="C3134" s="122" t="s">
        <v>2200</v>
      </c>
      <c r="D3134" s="122" t="s">
        <v>2127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75">
      <c r="A3135" s="122" t="s">
        <v>2199</v>
      </c>
      <c r="B3135" s="122">
        <v>1</v>
      </c>
      <c r="C3135" s="122" t="s">
        <v>2200</v>
      </c>
      <c r="D3135" s="122" t="s">
        <v>2128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75">
      <c r="A3136" s="122" t="s">
        <v>2014</v>
      </c>
      <c r="B3136" s="122">
        <v>1</v>
      </c>
      <c r="C3136" s="122" t="s">
        <v>2201</v>
      </c>
      <c r="D3136" s="122" t="s">
        <v>2080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75">
      <c r="A3137" s="122" t="s">
        <v>2014</v>
      </c>
      <c r="B3137" s="122">
        <v>1</v>
      </c>
      <c r="C3137" s="122" t="s">
        <v>2201</v>
      </c>
      <c r="D3137" s="122" t="s">
        <v>2081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75">
      <c r="A3138" s="122" t="s">
        <v>2014</v>
      </c>
      <c r="B3138" s="122">
        <v>1</v>
      </c>
      <c r="C3138" s="122" t="s">
        <v>2201</v>
      </c>
      <c r="D3138" s="122" t="s">
        <v>2082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75">
      <c r="A3139" s="122" t="s">
        <v>2014</v>
      </c>
      <c r="B3139" s="122">
        <v>1</v>
      </c>
      <c r="C3139" s="122" t="s">
        <v>2201</v>
      </c>
      <c r="D3139" s="122" t="s">
        <v>2135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75">
      <c r="A3140" s="122" t="s">
        <v>2014</v>
      </c>
      <c r="B3140" s="122">
        <v>1</v>
      </c>
      <c r="C3140" s="122" t="s">
        <v>2201</v>
      </c>
      <c r="D3140" s="122" t="s">
        <v>2083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75">
      <c r="A3141" s="122" t="s">
        <v>2014</v>
      </c>
      <c r="B3141" s="122">
        <v>1</v>
      </c>
      <c r="C3141" s="122" t="s">
        <v>2201</v>
      </c>
      <c r="D3141" s="122" t="s">
        <v>2084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75">
      <c r="A3142" s="122" t="s">
        <v>2014</v>
      </c>
      <c r="B3142" s="122">
        <v>1</v>
      </c>
      <c r="C3142" s="122" t="s">
        <v>2201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75">
      <c r="A3143" s="122" t="s">
        <v>2014</v>
      </c>
      <c r="B3143" s="122">
        <v>1</v>
      </c>
      <c r="C3143" s="122" t="s">
        <v>2201</v>
      </c>
      <c r="D3143" s="122" t="s">
        <v>2085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75">
      <c r="A3144" s="122" t="s">
        <v>2014</v>
      </c>
      <c r="B3144" s="122">
        <v>1</v>
      </c>
      <c r="C3144" s="122" t="s">
        <v>2201</v>
      </c>
      <c r="D3144" s="122" t="s">
        <v>2086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75">
      <c r="A3145" s="122" t="s">
        <v>2014</v>
      </c>
      <c r="B3145" s="122">
        <v>1</v>
      </c>
      <c r="C3145" s="122" t="s">
        <v>2201</v>
      </c>
      <c r="D3145" s="122" t="s">
        <v>2087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75">
      <c r="A3146" s="122" t="s">
        <v>2014</v>
      </c>
      <c r="B3146" s="122">
        <v>1</v>
      </c>
      <c r="C3146" s="122" t="s">
        <v>2201</v>
      </c>
      <c r="D3146" s="122" t="s">
        <v>2088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75">
      <c r="A3147" s="122" t="s">
        <v>2014</v>
      </c>
      <c r="B3147" s="122">
        <v>1</v>
      </c>
      <c r="C3147" s="122" t="s">
        <v>2201</v>
      </c>
      <c r="D3147" s="122" t="s">
        <v>2089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75">
      <c r="A3148" s="122" t="s">
        <v>2014</v>
      </c>
      <c r="B3148" s="122">
        <v>1</v>
      </c>
      <c r="C3148" s="122" t="s">
        <v>2201</v>
      </c>
      <c r="D3148" s="122" t="s">
        <v>2136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75">
      <c r="A3149" s="122" t="s">
        <v>2014</v>
      </c>
      <c r="B3149" s="122">
        <v>1</v>
      </c>
      <c r="C3149" s="122" t="s">
        <v>2201</v>
      </c>
      <c r="D3149" s="122" t="s">
        <v>2090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75">
      <c r="A3150" s="122" t="s">
        <v>2014</v>
      </c>
      <c r="B3150" s="122">
        <v>1</v>
      </c>
      <c r="C3150" s="122" t="s">
        <v>2201</v>
      </c>
      <c r="D3150" s="122" t="s">
        <v>2091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75">
      <c r="A3151" s="122" t="s">
        <v>2014</v>
      </c>
      <c r="B3151" s="122">
        <v>1</v>
      </c>
      <c r="C3151" s="122" t="s">
        <v>2201</v>
      </c>
      <c r="D3151" s="122" t="s">
        <v>2092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75">
      <c r="A3152" s="122" t="s">
        <v>2014</v>
      </c>
      <c r="B3152" s="122">
        <v>1</v>
      </c>
      <c r="C3152" s="122" t="s">
        <v>2201</v>
      </c>
      <c r="D3152" s="122" t="s">
        <v>2093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75">
      <c r="A3153" s="122" t="s">
        <v>2014</v>
      </c>
      <c r="B3153" s="122">
        <v>1</v>
      </c>
      <c r="C3153" s="122" t="s">
        <v>2201</v>
      </c>
      <c r="D3153" s="122" t="s">
        <v>2094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75">
      <c r="A3154" s="122" t="s">
        <v>2014</v>
      </c>
      <c r="B3154" s="122">
        <v>1</v>
      </c>
      <c r="C3154" s="122" t="s">
        <v>2201</v>
      </c>
      <c r="D3154" s="122" t="s">
        <v>2095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75">
      <c r="A3155" s="122" t="s">
        <v>2014</v>
      </c>
      <c r="B3155" s="122">
        <v>1</v>
      </c>
      <c r="C3155" s="122" t="s">
        <v>2201</v>
      </c>
      <c r="D3155" s="122" t="s">
        <v>2096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75">
      <c r="A3156" s="122" t="s">
        <v>2014</v>
      </c>
      <c r="B3156" s="122">
        <v>1</v>
      </c>
      <c r="C3156" s="122" t="s">
        <v>2201</v>
      </c>
      <c r="D3156" s="122" t="s">
        <v>2097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75">
      <c r="A3157" s="122" t="s">
        <v>2014</v>
      </c>
      <c r="B3157" s="122">
        <v>1</v>
      </c>
      <c r="C3157" s="122" t="s">
        <v>2201</v>
      </c>
      <c r="D3157" s="122" t="s">
        <v>2098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75">
      <c r="A3158" s="122" t="s">
        <v>2014</v>
      </c>
      <c r="B3158" s="122">
        <v>1</v>
      </c>
      <c r="C3158" s="122" t="s">
        <v>2201</v>
      </c>
      <c r="D3158" s="122" t="s">
        <v>2099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75">
      <c r="A3159" s="122" t="s">
        <v>2014</v>
      </c>
      <c r="B3159" s="122">
        <v>1</v>
      </c>
      <c r="C3159" s="122" t="s">
        <v>2201</v>
      </c>
      <c r="D3159" s="122" t="s">
        <v>2100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75">
      <c r="A3160" s="122" t="s">
        <v>2014</v>
      </c>
      <c r="B3160" s="122">
        <v>1</v>
      </c>
      <c r="C3160" s="122" t="s">
        <v>2201</v>
      </c>
      <c r="D3160" s="122" t="s">
        <v>2101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75">
      <c r="A3161" s="122" t="s">
        <v>2014</v>
      </c>
      <c r="B3161" s="122">
        <v>1</v>
      </c>
      <c r="C3161" s="122" t="s">
        <v>2201</v>
      </c>
      <c r="D3161" s="122" t="s">
        <v>2102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75">
      <c r="A3162" s="122" t="s">
        <v>2014</v>
      </c>
      <c r="B3162" s="122">
        <v>1</v>
      </c>
      <c r="C3162" s="122" t="s">
        <v>2201</v>
      </c>
      <c r="D3162" s="122" t="s">
        <v>2103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75">
      <c r="A3163" s="122" t="s">
        <v>2014</v>
      </c>
      <c r="B3163" s="122">
        <v>1</v>
      </c>
      <c r="C3163" s="122" t="s">
        <v>2201</v>
      </c>
      <c r="D3163" s="122" t="s">
        <v>2137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75">
      <c r="A3164" s="122" t="s">
        <v>2014</v>
      </c>
      <c r="B3164" s="122">
        <v>1</v>
      </c>
      <c r="C3164" s="122" t="s">
        <v>2201</v>
      </c>
      <c r="D3164" s="122" t="s">
        <v>2104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75">
      <c r="A3165" s="122" t="s">
        <v>2014</v>
      </c>
      <c r="B3165" s="122">
        <v>1</v>
      </c>
      <c r="C3165" s="122" t="s">
        <v>2201</v>
      </c>
      <c r="D3165" s="122" t="s">
        <v>2105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75">
      <c r="A3166" s="122" t="s">
        <v>2014</v>
      </c>
      <c r="B3166" s="122">
        <v>1</v>
      </c>
      <c r="C3166" s="122" t="s">
        <v>2201</v>
      </c>
      <c r="D3166" s="122" t="s">
        <v>2106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75">
      <c r="A3167" s="122" t="s">
        <v>2014</v>
      </c>
      <c r="B3167" s="122">
        <v>1</v>
      </c>
      <c r="C3167" s="122" t="s">
        <v>2201</v>
      </c>
      <c r="D3167" s="122" t="s">
        <v>2107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75">
      <c r="A3168" s="122" t="s">
        <v>2014</v>
      </c>
      <c r="B3168" s="122">
        <v>1</v>
      </c>
      <c r="C3168" s="122" t="s">
        <v>2201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75">
      <c r="A3169" s="122" t="s">
        <v>2014</v>
      </c>
      <c r="B3169" s="122">
        <v>1</v>
      </c>
      <c r="C3169" s="122" t="s">
        <v>2201</v>
      </c>
      <c r="D3169" s="122" t="s">
        <v>2108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75">
      <c r="A3170" s="122" t="s">
        <v>2014</v>
      </c>
      <c r="B3170" s="122">
        <v>1</v>
      </c>
      <c r="C3170" s="122" t="s">
        <v>2201</v>
      </c>
      <c r="D3170" s="122" t="s">
        <v>2109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75">
      <c r="A3171" s="122" t="s">
        <v>2014</v>
      </c>
      <c r="B3171" s="122">
        <v>1</v>
      </c>
      <c r="C3171" s="122" t="s">
        <v>2201</v>
      </c>
      <c r="D3171" s="122" t="s">
        <v>2110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75">
      <c r="A3172" s="122" t="s">
        <v>2014</v>
      </c>
      <c r="B3172" s="122">
        <v>1</v>
      </c>
      <c r="C3172" s="122" t="s">
        <v>2201</v>
      </c>
      <c r="D3172" s="122" t="s">
        <v>2111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75">
      <c r="A3173" s="122" t="s">
        <v>2014</v>
      </c>
      <c r="B3173" s="122">
        <v>1</v>
      </c>
      <c r="C3173" s="122" t="s">
        <v>2201</v>
      </c>
      <c r="D3173" s="122" t="s">
        <v>2112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75">
      <c r="A3174" s="122" t="s">
        <v>2014</v>
      </c>
      <c r="B3174" s="122">
        <v>1</v>
      </c>
      <c r="C3174" s="122" t="s">
        <v>2201</v>
      </c>
      <c r="D3174" s="122" t="s">
        <v>2113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75">
      <c r="A3175" s="122" t="s">
        <v>2014</v>
      </c>
      <c r="B3175" s="122">
        <v>1</v>
      </c>
      <c r="C3175" s="122" t="s">
        <v>2201</v>
      </c>
      <c r="D3175" s="122" t="s">
        <v>2114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75">
      <c r="A3176" s="122" t="s">
        <v>2014</v>
      </c>
      <c r="B3176" s="122">
        <v>1</v>
      </c>
      <c r="C3176" s="122" t="s">
        <v>2201</v>
      </c>
      <c r="D3176" s="122" t="s">
        <v>2115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75">
      <c r="A3177" s="122" t="s">
        <v>2014</v>
      </c>
      <c r="B3177" s="122">
        <v>1</v>
      </c>
      <c r="C3177" s="122" t="s">
        <v>2201</v>
      </c>
      <c r="D3177" s="122" t="s">
        <v>2116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75">
      <c r="A3178" s="122" t="s">
        <v>2014</v>
      </c>
      <c r="B3178" s="122">
        <v>1</v>
      </c>
      <c r="C3178" s="122" t="s">
        <v>2201</v>
      </c>
      <c r="D3178" s="122" t="s">
        <v>2138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75">
      <c r="A3179" s="122" t="s">
        <v>2014</v>
      </c>
      <c r="B3179" s="122">
        <v>1</v>
      </c>
      <c r="C3179" s="122" t="s">
        <v>2201</v>
      </c>
      <c r="D3179" s="122" t="s">
        <v>2117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75">
      <c r="A3180" s="122" t="s">
        <v>2014</v>
      </c>
      <c r="B3180" s="122">
        <v>1</v>
      </c>
      <c r="C3180" s="122" t="s">
        <v>2201</v>
      </c>
      <c r="D3180" s="122" t="s">
        <v>2118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75">
      <c r="A3181" s="122" t="s">
        <v>2014</v>
      </c>
      <c r="B3181" s="122">
        <v>1</v>
      </c>
      <c r="C3181" s="122" t="s">
        <v>2201</v>
      </c>
      <c r="D3181" s="122" t="s">
        <v>2119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75">
      <c r="A3182" s="122" t="s">
        <v>2014</v>
      </c>
      <c r="B3182" s="122">
        <v>1</v>
      </c>
      <c r="C3182" s="122" t="s">
        <v>2201</v>
      </c>
      <c r="D3182" s="122" t="s">
        <v>2120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75">
      <c r="A3183" s="122" t="s">
        <v>2014</v>
      </c>
      <c r="B3183" s="122">
        <v>1</v>
      </c>
      <c r="C3183" s="122" t="s">
        <v>2201</v>
      </c>
      <c r="D3183" s="122" t="s">
        <v>2121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75">
      <c r="A3184" s="122" t="s">
        <v>2014</v>
      </c>
      <c r="B3184" s="122">
        <v>1</v>
      </c>
      <c r="C3184" s="122" t="s">
        <v>2201</v>
      </c>
      <c r="D3184" s="122" t="s">
        <v>2139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75">
      <c r="A3185" s="122" t="s">
        <v>2014</v>
      </c>
      <c r="B3185" s="122">
        <v>1</v>
      </c>
      <c r="C3185" s="122" t="s">
        <v>2201</v>
      </c>
      <c r="D3185" s="122" t="s">
        <v>2122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75">
      <c r="A3186" s="122" t="s">
        <v>2014</v>
      </c>
      <c r="B3186" s="122">
        <v>1</v>
      </c>
      <c r="C3186" s="122" t="s">
        <v>2201</v>
      </c>
      <c r="D3186" s="122" t="s">
        <v>2123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75">
      <c r="A3187" s="122" t="s">
        <v>2014</v>
      </c>
      <c r="B3187" s="122">
        <v>1</v>
      </c>
      <c r="C3187" s="122" t="s">
        <v>2201</v>
      </c>
      <c r="D3187" s="122" t="s">
        <v>2140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75">
      <c r="A3188" s="122" t="s">
        <v>2014</v>
      </c>
      <c r="B3188" s="122">
        <v>1</v>
      </c>
      <c r="C3188" s="122" t="s">
        <v>2201</v>
      </c>
      <c r="D3188" s="122" t="s">
        <v>2124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75">
      <c r="A3189" s="122" t="s">
        <v>2014</v>
      </c>
      <c r="B3189" s="122">
        <v>1</v>
      </c>
      <c r="C3189" s="122" t="s">
        <v>2201</v>
      </c>
      <c r="D3189" s="122" t="s">
        <v>2125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75">
      <c r="A3190" s="122" t="s">
        <v>2014</v>
      </c>
      <c r="B3190" s="122">
        <v>1</v>
      </c>
      <c r="C3190" s="122" t="s">
        <v>2201</v>
      </c>
      <c r="D3190" s="122" t="s">
        <v>2126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75">
      <c r="A3191" s="122" t="s">
        <v>2014</v>
      </c>
      <c r="B3191" s="122">
        <v>1</v>
      </c>
      <c r="C3191" s="122" t="s">
        <v>2201</v>
      </c>
      <c r="D3191" s="122" t="s">
        <v>2127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75">
      <c r="A3192" s="122" t="s">
        <v>2014</v>
      </c>
      <c r="B3192" s="122">
        <v>1</v>
      </c>
      <c r="C3192" s="122" t="s">
        <v>2201</v>
      </c>
      <c r="D3192" s="122" t="s">
        <v>2128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75">
      <c r="A3193" s="122" t="s">
        <v>2009</v>
      </c>
      <c r="B3193" s="122">
        <v>1</v>
      </c>
      <c r="C3193" s="122" t="s">
        <v>2202</v>
      </c>
      <c r="D3193" s="122" t="s">
        <v>2080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75">
      <c r="A3194" s="122" t="s">
        <v>2009</v>
      </c>
      <c r="B3194" s="122">
        <v>1</v>
      </c>
      <c r="C3194" s="122" t="s">
        <v>2202</v>
      </c>
      <c r="D3194" s="122" t="s">
        <v>2081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75">
      <c r="A3195" s="122" t="s">
        <v>2009</v>
      </c>
      <c r="B3195" s="122">
        <v>1</v>
      </c>
      <c r="C3195" s="122" t="s">
        <v>2202</v>
      </c>
      <c r="D3195" s="122" t="s">
        <v>2082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75">
      <c r="A3196" s="122" t="s">
        <v>2009</v>
      </c>
      <c r="B3196" s="122">
        <v>1</v>
      </c>
      <c r="C3196" s="122" t="s">
        <v>2202</v>
      </c>
      <c r="D3196" s="122" t="s">
        <v>2135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75">
      <c r="A3197" s="122" t="s">
        <v>2009</v>
      </c>
      <c r="B3197" s="122">
        <v>1</v>
      </c>
      <c r="C3197" s="122" t="s">
        <v>2202</v>
      </c>
      <c r="D3197" s="122" t="s">
        <v>2083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75">
      <c r="A3198" s="122" t="s">
        <v>2009</v>
      </c>
      <c r="B3198" s="122">
        <v>1</v>
      </c>
      <c r="C3198" s="122" t="s">
        <v>2202</v>
      </c>
      <c r="D3198" s="122" t="s">
        <v>2084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75">
      <c r="A3199" s="122" t="s">
        <v>2009</v>
      </c>
      <c r="B3199" s="122">
        <v>1</v>
      </c>
      <c r="C3199" s="122" t="s">
        <v>2202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75">
      <c r="A3200" s="122" t="s">
        <v>2009</v>
      </c>
      <c r="B3200" s="122">
        <v>1</v>
      </c>
      <c r="C3200" s="122" t="s">
        <v>2202</v>
      </c>
      <c r="D3200" s="122" t="s">
        <v>2085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75">
      <c r="A3201" s="122" t="s">
        <v>2009</v>
      </c>
      <c r="B3201" s="122">
        <v>1</v>
      </c>
      <c r="C3201" s="122" t="s">
        <v>2202</v>
      </c>
      <c r="D3201" s="122" t="s">
        <v>2086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75">
      <c r="A3202" s="122" t="s">
        <v>2009</v>
      </c>
      <c r="B3202" s="122">
        <v>1</v>
      </c>
      <c r="C3202" s="122" t="s">
        <v>2202</v>
      </c>
      <c r="D3202" s="122" t="s">
        <v>2087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75">
      <c r="A3203" s="122" t="s">
        <v>2009</v>
      </c>
      <c r="B3203" s="122">
        <v>1</v>
      </c>
      <c r="C3203" s="122" t="s">
        <v>2202</v>
      </c>
      <c r="D3203" s="122" t="s">
        <v>2088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75">
      <c r="A3204" s="122" t="s">
        <v>2009</v>
      </c>
      <c r="B3204" s="122">
        <v>1</v>
      </c>
      <c r="C3204" s="122" t="s">
        <v>2202</v>
      </c>
      <c r="D3204" s="122" t="s">
        <v>2089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75">
      <c r="A3205" s="122" t="s">
        <v>2009</v>
      </c>
      <c r="B3205" s="122">
        <v>1</v>
      </c>
      <c r="C3205" s="122" t="s">
        <v>2202</v>
      </c>
      <c r="D3205" s="122" t="s">
        <v>2136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75">
      <c r="A3206" s="122" t="s">
        <v>2009</v>
      </c>
      <c r="B3206" s="122">
        <v>1</v>
      </c>
      <c r="C3206" s="122" t="s">
        <v>2202</v>
      </c>
      <c r="D3206" s="122" t="s">
        <v>2090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75">
      <c r="A3207" s="122" t="s">
        <v>2009</v>
      </c>
      <c r="B3207" s="122">
        <v>1</v>
      </c>
      <c r="C3207" s="122" t="s">
        <v>2202</v>
      </c>
      <c r="D3207" s="122" t="s">
        <v>2091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75">
      <c r="A3208" s="122" t="s">
        <v>2009</v>
      </c>
      <c r="B3208" s="122">
        <v>1</v>
      </c>
      <c r="C3208" s="122" t="s">
        <v>2202</v>
      </c>
      <c r="D3208" s="122" t="s">
        <v>2092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75">
      <c r="A3209" s="122" t="s">
        <v>2009</v>
      </c>
      <c r="B3209" s="122">
        <v>1</v>
      </c>
      <c r="C3209" s="122" t="s">
        <v>2202</v>
      </c>
      <c r="D3209" s="122" t="s">
        <v>2093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75">
      <c r="A3210" s="122" t="s">
        <v>2009</v>
      </c>
      <c r="B3210" s="122">
        <v>1</v>
      </c>
      <c r="C3210" s="122" t="s">
        <v>2202</v>
      </c>
      <c r="D3210" s="122" t="s">
        <v>2094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75">
      <c r="A3211" s="122" t="s">
        <v>2009</v>
      </c>
      <c r="B3211" s="122">
        <v>1</v>
      </c>
      <c r="C3211" s="122" t="s">
        <v>2202</v>
      </c>
      <c r="D3211" s="122" t="s">
        <v>2095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75">
      <c r="A3212" s="122" t="s">
        <v>2009</v>
      </c>
      <c r="B3212" s="122">
        <v>1</v>
      </c>
      <c r="C3212" s="122" t="s">
        <v>2202</v>
      </c>
      <c r="D3212" s="122" t="s">
        <v>2096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75">
      <c r="A3213" s="122" t="s">
        <v>2009</v>
      </c>
      <c r="B3213" s="122">
        <v>1</v>
      </c>
      <c r="C3213" s="122" t="s">
        <v>2202</v>
      </c>
      <c r="D3213" s="122" t="s">
        <v>2097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75">
      <c r="A3214" s="122" t="s">
        <v>2009</v>
      </c>
      <c r="B3214" s="122">
        <v>1</v>
      </c>
      <c r="C3214" s="122" t="s">
        <v>2202</v>
      </c>
      <c r="D3214" s="122" t="s">
        <v>2098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75">
      <c r="A3215" s="122" t="s">
        <v>2009</v>
      </c>
      <c r="B3215" s="122">
        <v>1</v>
      </c>
      <c r="C3215" s="122" t="s">
        <v>2202</v>
      </c>
      <c r="D3215" s="122" t="s">
        <v>2099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75">
      <c r="A3216" s="122" t="s">
        <v>2009</v>
      </c>
      <c r="B3216" s="122">
        <v>1</v>
      </c>
      <c r="C3216" s="122" t="s">
        <v>2202</v>
      </c>
      <c r="D3216" s="122" t="s">
        <v>2100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75">
      <c r="A3217" s="122" t="s">
        <v>2009</v>
      </c>
      <c r="B3217" s="122">
        <v>1</v>
      </c>
      <c r="C3217" s="122" t="s">
        <v>2202</v>
      </c>
      <c r="D3217" s="122" t="s">
        <v>2101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75">
      <c r="A3218" s="122" t="s">
        <v>2009</v>
      </c>
      <c r="B3218" s="122">
        <v>1</v>
      </c>
      <c r="C3218" s="122" t="s">
        <v>2202</v>
      </c>
      <c r="D3218" s="122" t="s">
        <v>2102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75">
      <c r="A3219" s="122" t="s">
        <v>2009</v>
      </c>
      <c r="B3219" s="122">
        <v>1</v>
      </c>
      <c r="C3219" s="122" t="s">
        <v>2202</v>
      </c>
      <c r="D3219" s="122" t="s">
        <v>2103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75">
      <c r="A3220" s="122" t="s">
        <v>2009</v>
      </c>
      <c r="B3220" s="122">
        <v>1</v>
      </c>
      <c r="C3220" s="122" t="s">
        <v>2202</v>
      </c>
      <c r="D3220" s="122" t="s">
        <v>2137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75">
      <c r="A3221" s="122" t="s">
        <v>2009</v>
      </c>
      <c r="B3221" s="122">
        <v>1</v>
      </c>
      <c r="C3221" s="122" t="s">
        <v>2202</v>
      </c>
      <c r="D3221" s="122" t="s">
        <v>2104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75">
      <c r="A3222" s="122" t="s">
        <v>2009</v>
      </c>
      <c r="B3222" s="122">
        <v>1</v>
      </c>
      <c r="C3222" s="122" t="s">
        <v>2202</v>
      </c>
      <c r="D3222" s="122" t="s">
        <v>2105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75">
      <c r="A3223" s="122" t="s">
        <v>2009</v>
      </c>
      <c r="B3223" s="122">
        <v>1</v>
      </c>
      <c r="C3223" s="122" t="s">
        <v>2202</v>
      </c>
      <c r="D3223" s="122" t="s">
        <v>2106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75">
      <c r="A3224" s="122" t="s">
        <v>2009</v>
      </c>
      <c r="B3224" s="122">
        <v>1</v>
      </c>
      <c r="C3224" s="122" t="s">
        <v>2202</v>
      </c>
      <c r="D3224" s="122" t="s">
        <v>2107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75">
      <c r="A3225" s="122" t="s">
        <v>2009</v>
      </c>
      <c r="B3225" s="122">
        <v>1</v>
      </c>
      <c r="C3225" s="122" t="s">
        <v>2202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75">
      <c r="A3226" s="122" t="s">
        <v>2009</v>
      </c>
      <c r="B3226" s="122">
        <v>1</v>
      </c>
      <c r="C3226" s="122" t="s">
        <v>2202</v>
      </c>
      <c r="D3226" s="122" t="s">
        <v>2108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75">
      <c r="A3227" s="122" t="s">
        <v>2009</v>
      </c>
      <c r="B3227" s="122">
        <v>1</v>
      </c>
      <c r="C3227" s="122" t="s">
        <v>2202</v>
      </c>
      <c r="D3227" s="122" t="s">
        <v>2109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75">
      <c r="A3228" s="122" t="s">
        <v>2009</v>
      </c>
      <c r="B3228" s="122">
        <v>1</v>
      </c>
      <c r="C3228" s="122" t="s">
        <v>2202</v>
      </c>
      <c r="D3228" s="122" t="s">
        <v>2110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75">
      <c r="A3229" s="122" t="s">
        <v>2009</v>
      </c>
      <c r="B3229" s="122">
        <v>1</v>
      </c>
      <c r="C3229" s="122" t="s">
        <v>2202</v>
      </c>
      <c r="D3229" s="122" t="s">
        <v>2111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75">
      <c r="A3230" s="122" t="s">
        <v>2009</v>
      </c>
      <c r="B3230" s="122">
        <v>1</v>
      </c>
      <c r="C3230" s="122" t="s">
        <v>2202</v>
      </c>
      <c r="D3230" s="122" t="s">
        <v>2112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75">
      <c r="A3231" s="122" t="s">
        <v>2009</v>
      </c>
      <c r="B3231" s="122">
        <v>1</v>
      </c>
      <c r="C3231" s="122" t="s">
        <v>2202</v>
      </c>
      <c r="D3231" s="122" t="s">
        <v>2113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75">
      <c r="A3232" s="122" t="s">
        <v>2009</v>
      </c>
      <c r="B3232" s="122">
        <v>1</v>
      </c>
      <c r="C3232" s="122" t="s">
        <v>2202</v>
      </c>
      <c r="D3232" s="122" t="s">
        <v>2114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75">
      <c r="A3233" s="122" t="s">
        <v>2009</v>
      </c>
      <c r="B3233" s="122">
        <v>1</v>
      </c>
      <c r="C3233" s="122" t="s">
        <v>2202</v>
      </c>
      <c r="D3233" s="122" t="s">
        <v>2115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75">
      <c r="A3234" s="122" t="s">
        <v>2009</v>
      </c>
      <c r="B3234" s="122">
        <v>1</v>
      </c>
      <c r="C3234" s="122" t="s">
        <v>2202</v>
      </c>
      <c r="D3234" s="122" t="s">
        <v>2116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75">
      <c r="A3235" s="122" t="s">
        <v>2009</v>
      </c>
      <c r="B3235" s="122">
        <v>1</v>
      </c>
      <c r="C3235" s="122" t="s">
        <v>2202</v>
      </c>
      <c r="D3235" s="122" t="s">
        <v>2138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75">
      <c r="A3236" s="122" t="s">
        <v>2009</v>
      </c>
      <c r="B3236" s="122">
        <v>1</v>
      </c>
      <c r="C3236" s="122" t="s">
        <v>2202</v>
      </c>
      <c r="D3236" s="122" t="s">
        <v>2117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75">
      <c r="A3237" s="122" t="s">
        <v>2009</v>
      </c>
      <c r="B3237" s="122">
        <v>1</v>
      </c>
      <c r="C3237" s="122" t="s">
        <v>2202</v>
      </c>
      <c r="D3237" s="122" t="s">
        <v>2118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75">
      <c r="A3238" s="122" t="s">
        <v>2009</v>
      </c>
      <c r="B3238" s="122">
        <v>1</v>
      </c>
      <c r="C3238" s="122" t="s">
        <v>2202</v>
      </c>
      <c r="D3238" s="122" t="s">
        <v>2119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75">
      <c r="A3239" s="122" t="s">
        <v>2009</v>
      </c>
      <c r="B3239" s="122">
        <v>1</v>
      </c>
      <c r="C3239" s="122" t="s">
        <v>2202</v>
      </c>
      <c r="D3239" s="122" t="s">
        <v>2120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75">
      <c r="A3240" s="122" t="s">
        <v>2009</v>
      </c>
      <c r="B3240" s="122">
        <v>1</v>
      </c>
      <c r="C3240" s="122" t="s">
        <v>2202</v>
      </c>
      <c r="D3240" s="122" t="s">
        <v>2121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75">
      <c r="A3241" s="122" t="s">
        <v>2009</v>
      </c>
      <c r="B3241" s="122">
        <v>1</v>
      </c>
      <c r="C3241" s="122" t="s">
        <v>2202</v>
      </c>
      <c r="D3241" s="122" t="s">
        <v>2139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75">
      <c r="A3242" s="122" t="s">
        <v>2009</v>
      </c>
      <c r="B3242" s="122">
        <v>1</v>
      </c>
      <c r="C3242" s="122" t="s">
        <v>2202</v>
      </c>
      <c r="D3242" s="122" t="s">
        <v>2122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75">
      <c r="A3243" s="122" t="s">
        <v>2009</v>
      </c>
      <c r="B3243" s="122">
        <v>1</v>
      </c>
      <c r="C3243" s="122" t="s">
        <v>2202</v>
      </c>
      <c r="D3243" s="122" t="s">
        <v>2123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75">
      <c r="A3244" s="122" t="s">
        <v>2009</v>
      </c>
      <c r="B3244" s="122">
        <v>1</v>
      </c>
      <c r="C3244" s="122" t="s">
        <v>2202</v>
      </c>
      <c r="D3244" s="122" t="s">
        <v>2140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75">
      <c r="A3245" s="122" t="s">
        <v>2009</v>
      </c>
      <c r="B3245" s="122">
        <v>1</v>
      </c>
      <c r="C3245" s="122" t="s">
        <v>2202</v>
      </c>
      <c r="D3245" s="122" t="s">
        <v>2124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75">
      <c r="A3246" s="122" t="s">
        <v>2009</v>
      </c>
      <c r="B3246" s="122">
        <v>1</v>
      </c>
      <c r="C3246" s="122" t="s">
        <v>2202</v>
      </c>
      <c r="D3246" s="122" t="s">
        <v>2125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75">
      <c r="A3247" s="122" t="s">
        <v>2009</v>
      </c>
      <c r="B3247" s="122">
        <v>1</v>
      </c>
      <c r="C3247" s="122" t="s">
        <v>2202</v>
      </c>
      <c r="D3247" s="122" t="s">
        <v>2126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75">
      <c r="A3248" s="122" t="s">
        <v>2009</v>
      </c>
      <c r="B3248" s="122">
        <v>1</v>
      </c>
      <c r="C3248" s="122" t="s">
        <v>2202</v>
      </c>
      <c r="D3248" s="122" t="s">
        <v>2127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75">
      <c r="A3249" s="122" t="s">
        <v>2009</v>
      </c>
      <c r="B3249" s="122">
        <v>1</v>
      </c>
      <c r="C3249" s="122" t="s">
        <v>2202</v>
      </c>
      <c r="D3249" s="122" t="s">
        <v>2128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75">
      <c r="A3250" s="122" t="s">
        <v>2009</v>
      </c>
      <c r="B3250" s="122">
        <v>-1</v>
      </c>
      <c r="C3250" s="122" t="s">
        <v>2203</v>
      </c>
      <c r="D3250" s="122" t="s">
        <v>2080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75">
      <c r="A3251" s="122" t="s">
        <v>2009</v>
      </c>
      <c r="B3251" s="122">
        <v>-1</v>
      </c>
      <c r="C3251" s="122" t="s">
        <v>2203</v>
      </c>
      <c r="D3251" s="122" t="s">
        <v>2081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75">
      <c r="A3252" s="122" t="s">
        <v>2009</v>
      </c>
      <c r="B3252" s="122">
        <v>-1</v>
      </c>
      <c r="C3252" s="122" t="s">
        <v>2203</v>
      </c>
      <c r="D3252" s="122" t="s">
        <v>2082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75">
      <c r="A3253" s="122" t="s">
        <v>2009</v>
      </c>
      <c r="B3253" s="122">
        <v>-1</v>
      </c>
      <c r="C3253" s="122" t="s">
        <v>2203</v>
      </c>
      <c r="D3253" s="122" t="s">
        <v>2083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75">
      <c r="A3254" s="122" t="s">
        <v>2009</v>
      </c>
      <c r="B3254" s="122">
        <v>-1</v>
      </c>
      <c r="C3254" s="122" t="s">
        <v>2203</v>
      </c>
      <c r="D3254" s="122" t="s">
        <v>2084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75">
      <c r="A3255" s="122" t="s">
        <v>2009</v>
      </c>
      <c r="B3255" s="122">
        <v>-1</v>
      </c>
      <c r="C3255" s="122" t="s">
        <v>2203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75">
      <c r="A3256" s="122" t="s">
        <v>2009</v>
      </c>
      <c r="B3256" s="122">
        <v>-1</v>
      </c>
      <c r="C3256" s="122" t="s">
        <v>2203</v>
      </c>
      <c r="D3256" s="122" t="s">
        <v>2085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75">
      <c r="A3257" s="122" t="s">
        <v>2009</v>
      </c>
      <c r="B3257" s="122">
        <v>-1</v>
      </c>
      <c r="C3257" s="122" t="s">
        <v>2203</v>
      </c>
      <c r="D3257" s="122" t="s">
        <v>2086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75">
      <c r="A3258" s="122" t="s">
        <v>2009</v>
      </c>
      <c r="B3258" s="122">
        <v>-1</v>
      </c>
      <c r="C3258" s="122" t="s">
        <v>2203</v>
      </c>
      <c r="D3258" s="122" t="s">
        <v>2087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75">
      <c r="A3259" s="122" t="s">
        <v>2009</v>
      </c>
      <c r="B3259" s="122">
        <v>-1</v>
      </c>
      <c r="C3259" s="122" t="s">
        <v>2203</v>
      </c>
      <c r="D3259" s="122" t="s">
        <v>2088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75">
      <c r="A3260" s="122" t="s">
        <v>2009</v>
      </c>
      <c r="B3260" s="122">
        <v>-1</v>
      </c>
      <c r="C3260" s="122" t="s">
        <v>2203</v>
      </c>
      <c r="D3260" s="122" t="s">
        <v>2089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75">
      <c r="A3261" s="122" t="s">
        <v>2009</v>
      </c>
      <c r="B3261" s="122">
        <v>-1</v>
      </c>
      <c r="C3261" s="122" t="s">
        <v>2203</v>
      </c>
      <c r="D3261" s="122" t="s">
        <v>2090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75">
      <c r="A3262" s="122" t="s">
        <v>2009</v>
      </c>
      <c r="B3262" s="122">
        <v>-1</v>
      </c>
      <c r="C3262" s="122" t="s">
        <v>2203</v>
      </c>
      <c r="D3262" s="122" t="s">
        <v>2091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75">
      <c r="A3263" s="122" t="s">
        <v>2009</v>
      </c>
      <c r="B3263" s="122">
        <v>-1</v>
      </c>
      <c r="C3263" s="122" t="s">
        <v>2203</v>
      </c>
      <c r="D3263" s="122" t="s">
        <v>2092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75">
      <c r="A3264" s="122" t="s">
        <v>2009</v>
      </c>
      <c r="B3264" s="122">
        <v>-1</v>
      </c>
      <c r="C3264" s="122" t="s">
        <v>2203</v>
      </c>
      <c r="D3264" s="122" t="s">
        <v>2093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75">
      <c r="A3265" s="122" t="s">
        <v>2009</v>
      </c>
      <c r="B3265" s="122">
        <v>-1</v>
      </c>
      <c r="C3265" s="122" t="s">
        <v>2203</v>
      </c>
      <c r="D3265" s="122" t="s">
        <v>2094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75">
      <c r="A3266" s="122" t="s">
        <v>2009</v>
      </c>
      <c r="B3266" s="122">
        <v>-1</v>
      </c>
      <c r="C3266" s="122" t="s">
        <v>2203</v>
      </c>
      <c r="D3266" s="122" t="s">
        <v>2095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75">
      <c r="A3267" s="122" t="s">
        <v>2009</v>
      </c>
      <c r="B3267" s="122">
        <v>-1</v>
      </c>
      <c r="C3267" s="122" t="s">
        <v>2203</v>
      </c>
      <c r="D3267" s="122" t="s">
        <v>2096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75">
      <c r="A3268" s="122" t="s">
        <v>2009</v>
      </c>
      <c r="B3268" s="122">
        <v>-1</v>
      </c>
      <c r="C3268" s="122" t="s">
        <v>2203</v>
      </c>
      <c r="D3268" s="122" t="s">
        <v>2097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75">
      <c r="A3269" s="122" t="s">
        <v>2009</v>
      </c>
      <c r="B3269" s="122">
        <v>-1</v>
      </c>
      <c r="C3269" s="122" t="s">
        <v>2203</v>
      </c>
      <c r="D3269" s="122" t="s">
        <v>2098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75">
      <c r="A3270" s="122" t="s">
        <v>2009</v>
      </c>
      <c r="B3270" s="122">
        <v>-1</v>
      </c>
      <c r="C3270" s="122" t="s">
        <v>2203</v>
      </c>
      <c r="D3270" s="122" t="s">
        <v>2099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75">
      <c r="A3271" s="122" t="s">
        <v>2009</v>
      </c>
      <c r="B3271" s="122">
        <v>-1</v>
      </c>
      <c r="C3271" s="122" t="s">
        <v>2203</v>
      </c>
      <c r="D3271" s="122" t="s">
        <v>2100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75">
      <c r="A3272" s="122" t="s">
        <v>2009</v>
      </c>
      <c r="B3272" s="122">
        <v>-1</v>
      </c>
      <c r="C3272" s="122" t="s">
        <v>2203</v>
      </c>
      <c r="D3272" s="122" t="s">
        <v>2101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75">
      <c r="A3273" s="122" t="s">
        <v>2009</v>
      </c>
      <c r="B3273" s="122">
        <v>-1</v>
      </c>
      <c r="C3273" s="122" t="s">
        <v>2203</v>
      </c>
      <c r="D3273" s="122" t="s">
        <v>2102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75">
      <c r="A3274" s="122" t="s">
        <v>2009</v>
      </c>
      <c r="B3274" s="122">
        <v>-1</v>
      </c>
      <c r="C3274" s="122" t="s">
        <v>2203</v>
      </c>
      <c r="D3274" s="122" t="s">
        <v>2103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75">
      <c r="A3275" s="122" t="s">
        <v>2009</v>
      </c>
      <c r="B3275" s="122">
        <v>-1</v>
      </c>
      <c r="C3275" s="122" t="s">
        <v>2203</v>
      </c>
      <c r="D3275" s="122" t="s">
        <v>2104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75">
      <c r="A3276" s="122" t="s">
        <v>2009</v>
      </c>
      <c r="B3276" s="122">
        <v>-1</v>
      </c>
      <c r="C3276" s="122" t="s">
        <v>2203</v>
      </c>
      <c r="D3276" s="122" t="s">
        <v>2105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75">
      <c r="A3277" s="122" t="s">
        <v>2009</v>
      </c>
      <c r="B3277" s="122">
        <v>-1</v>
      </c>
      <c r="C3277" s="122" t="s">
        <v>2203</v>
      </c>
      <c r="D3277" s="122" t="s">
        <v>2106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75">
      <c r="A3278" s="122" t="s">
        <v>2009</v>
      </c>
      <c r="B3278" s="122">
        <v>-1</v>
      </c>
      <c r="C3278" s="122" t="s">
        <v>2203</v>
      </c>
      <c r="D3278" s="122" t="s">
        <v>2107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75">
      <c r="A3279" s="122" t="s">
        <v>2009</v>
      </c>
      <c r="B3279" s="122">
        <v>-1</v>
      </c>
      <c r="C3279" s="122" t="s">
        <v>2203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75">
      <c r="A3280" s="122" t="s">
        <v>2009</v>
      </c>
      <c r="B3280" s="122">
        <v>-1</v>
      </c>
      <c r="C3280" s="122" t="s">
        <v>2203</v>
      </c>
      <c r="D3280" s="122" t="s">
        <v>2108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75">
      <c r="A3281" s="122" t="s">
        <v>2009</v>
      </c>
      <c r="B3281" s="122">
        <v>-1</v>
      </c>
      <c r="C3281" s="122" t="s">
        <v>2203</v>
      </c>
      <c r="D3281" s="122" t="s">
        <v>2109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75">
      <c r="A3282" s="122" t="s">
        <v>2009</v>
      </c>
      <c r="B3282" s="122">
        <v>-1</v>
      </c>
      <c r="C3282" s="122" t="s">
        <v>2203</v>
      </c>
      <c r="D3282" s="122" t="s">
        <v>2110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75">
      <c r="A3283" s="122" t="s">
        <v>2009</v>
      </c>
      <c r="B3283" s="122">
        <v>-1</v>
      </c>
      <c r="C3283" s="122" t="s">
        <v>2203</v>
      </c>
      <c r="D3283" s="122" t="s">
        <v>2111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75">
      <c r="A3284" s="122" t="s">
        <v>2009</v>
      </c>
      <c r="B3284" s="122">
        <v>-1</v>
      </c>
      <c r="C3284" s="122" t="s">
        <v>2203</v>
      </c>
      <c r="D3284" s="122" t="s">
        <v>2112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75">
      <c r="A3285" s="122" t="s">
        <v>2009</v>
      </c>
      <c r="B3285" s="122">
        <v>-1</v>
      </c>
      <c r="C3285" s="122" t="s">
        <v>2203</v>
      </c>
      <c r="D3285" s="122" t="s">
        <v>2113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75">
      <c r="A3286" s="122" t="s">
        <v>2009</v>
      </c>
      <c r="B3286" s="122">
        <v>-1</v>
      </c>
      <c r="C3286" s="122" t="s">
        <v>2203</v>
      </c>
      <c r="D3286" s="122" t="s">
        <v>2114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75">
      <c r="A3287" s="122" t="s">
        <v>2009</v>
      </c>
      <c r="B3287" s="122">
        <v>-1</v>
      </c>
      <c r="C3287" s="122" t="s">
        <v>2203</v>
      </c>
      <c r="D3287" s="122" t="s">
        <v>2115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75">
      <c r="A3288" s="122" t="s">
        <v>2009</v>
      </c>
      <c r="B3288" s="122">
        <v>-1</v>
      </c>
      <c r="C3288" s="122" t="s">
        <v>2203</v>
      </c>
      <c r="D3288" s="122" t="s">
        <v>2116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75">
      <c r="A3289" s="122" t="s">
        <v>2009</v>
      </c>
      <c r="B3289" s="122">
        <v>-1</v>
      </c>
      <c r="C3289" s="122" t="s">
        <v>2203</v>
      </c>
      <c r="D3289" s="122" t="s">
        <v>2117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75">
      <c r="A3290" s="122" t="s">
        <v>2009</v>
      </c>
      <c r="B3290" s="122">
        <v>-1</v>
      </c>
      <c r="C3290" s="122" t="s">
        <v>2203</v>
      </c>
      <c r="D3290" s="122" t="s">
        <v>2118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75">
      <c r="A3291" s="122" t="s">
        <v>2009</v>
      </c>
      <c r="B3291" s="122">
        <v>-1</v>
      </c>
      <c r="C3291" s="122" t="s">
        <v>2203</v>
      </c>
      <c r="D3291" s="122" t="s">
        <v>2119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75">
      <c r="A3292" s="122" t="s">
        <v>2009</v>
      </c>
      <c r="B3292" s="122">
        <v>-1</v>
      </c>
      <c r="C3292" s="122" t="s">
        <v>2203</v>
      </c>
      <c r="D3292" s="122" t="s">
        <v>2120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75">
      <c r="A3293" s="122" t="s">
        <v>2009</v>
      </c>
      <c r="B3293" s="122">
        <v>-1</v>
      </c>
      <c r="C3293" s="122" t="s">
        <v>2203</v>
      </c>
      <c r="D3293" s="122" t="s">
        <v>2121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75">
      <c r="A3294" s="122" t="s">
        <v>2009</v>
      </c>
      <c r="B3294" s="122">
        <v>-1</v>
      </c>
      <c r="C3294" s="122" t="s">
        <v>2203</v>
      </c>
      <c r="D3294" s="122" t="s">
        <v>2122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75">
      <c r="A3295" s="122" t="s">
        <v>2009</v>
      </c>
      <c r="B3295" s="122">
        <v>-1</v>
      </c>
      <c r="C3295" s="122" t="s">
        <v>2203</v>
      </c>
      <c r="D3295" s="122" t="s">
        <v>2123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75">
      <c r="A3296" s="122" t="s">
        <v>2009</v>
      </c>
      <c r="B3296" s="122">
        <v>-1</v>
      </c>
      <c r="C3296" s="122" t="s">
        <v>2203</v>
      </c>
      <c r="D3296" s="122" t="s">
        <v>2124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75">
      <c r="A3297" s="122" t="s">
        <v>2009</v>
      </c>
      <c r="B3297" s="122">
        <v>-1</v>
      </c>
      <c r="C3297" s="122" t="s">
        <v>2203</v>
      </c>
      <c r="D3297" s="122" t="s">
        <v>2125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75">
      <c r="A3298" s="122" t="s">
        <v>2009</v>
      </c>
      <c r="B3298" s="122">
        <v>-1</v>
      </c>
      <c r="C3298" s="122" t="s">
        <v>2203</v>
      </c>
      <c r="D3298" s="122" t="s">
        <v>2126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75">
      <c r="A3299" s="122" t="s">
        <v>2009</v>
      </c>
      <c r="B3299" s="122">
        <v>-1</v>
      </c>
      <c r="C3299" s="122" t="s">
        <v>2203</v>
      </c>
      <c r="D3299" s="122" t="s">
        <v>2127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75">
      <c r="A3300" s="122" t="s">
        <v>2009</v>
      </c>
      <c r="B3300" s="122">
        <v>-1</v>
      </c>
      <c r="C3300" s="122" t="s">
        <v>2203</v>
      </c>
      <c r="D3300" s="122" t="s">
        <v>2128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75">
      <c r="A3301" s="122" t="s">
        <v>2013</v>
      </c>
      <c r="B3301" s="122">
        <v>1</v>
      </c>
      <c r="C3301" s="122" t="s">
        <v>2204</v>
      </c>
      <c r="D3301" s="122" t="s">
        <v>2080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75">
      <c r="A3302" s="122" t="s">
        <v>2013</v>
      </c>
      <c r="B3302" s="122">
        <v>1</v>
      </c>
      <c r="C3302" s="122" t="s">
        <v>2204</v>
      </c>
      <c r="D3302" s="122" t="s">
        <v>2081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75">
      <c r="A3303" s="122" t="s">
        <v>2013</v>
      </c>
      <c r="B3303" s="122">
        <v>1</v>
      </c>
      <c r="C3303" s="122" t="s">
        <v>2204</v>
      </c>
      <c r="D3303" s="122" t="s">
        <v>2082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75">
      <c r="A3304" s="122" t="s">
        <v>2013</v>
      </c>
      <c r="B3304" s="122">
        <v>1</v>
      </c>
      <c r="C3304" s="122" t="s">
        <v>2204</v>
      </c>
      <c r="D3304" s="122" t="s">
        <v>2135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75">
      <c r="A3305" s="122" t="s">
        <v>2013</v>
      </c>
      <c r="B3305" s="122">
        <v>1</v>
      </c>
      <c r="C3305" s="122" t="s">
        <v>2204</v>
      </c>
      <c r="D3305" s="122" t="s">
        <v>2083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75">
      <c r="A3306" s="122" t="s">
        <v>2013</v>
      </c>
      <c r="B3306" s="122">
        <v>1</v>
      </c>
      <c r="C3306" s="122" t="s">
        <v>2204</v>
      </c>
      <c r="D3306" s="122" t="s">
        <v>2084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75">
      <c r="A3307" s="122" t="s">
        <v>2013</v>
      </c>
      <c r="B3307" s="122">
        <v>1</v>
      </c>
      <c r="C3307" s="122" t="s">
        <v>2204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75">
      <c r="A3308" s="122" t="s">
        <v>2013</v>
      </c>
      <c r="B3308" s="122">
        <v>1</v>
      </c>
      <c r="C3308" s="122" t="s">
        <v>2204</v>
      </c>
      <c r="D3308" s="122" t="s">
        <v>2085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75">
      <c r="A3309" s="122" t="s">
        <v>2013</v>
      </c>
      <c r="B3309" s="122">
        <v>1</v>
      </c>
      <c r="C3309" s="122" t="s">
        <v>2204</v>
      </c>
      <c r="D3309" s="122" t="s">
        <v>2087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75">
      <c r="A3310" s="122" t="s">
        <v>2013</v>
      </c>
      <c r="B3310" s="122">
        <v>1</v>
      </c>
      <c r="C3310" s="122" t="s">
        <v>2204</v>
      </c>
      <c r="D3310" s="122" t="s">
        <v>2088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75">
      <c r="A3311" s="122" t="s">
        <v>2013</v>
      </c>
      <c r="B3311" s="122">
        <v>1</v>
      </c>
      <c r="C3311" s="122" t="s">
        <v>2204</v>
      </c>
      <c r="D3311" s="122" t="s">
        <v>2089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75">
      <c r="A3312" s="122" t="s">
        <v>2013</v>
      </c>
      <c r="B3312" s="122">
        <v>1</v>
      </c>
      <c r="C3312" s="122" t="s">
        <v>2204</v>
      </c>
      <c r="D3312" s="122" t="s">
        <v>2136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75">
      <c r="A3313" s="122" t="s">
        <v>2013</v>
      </c>
      <c r="B3313" s="122">
        <v>1</v>
      </c>
      <c r="C3313" s="122" t="s">
        <v>2204</v>
      </c>
      <c r="D3313" s="122" t="s">
        <v>2090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75">
      <c r="A3314" s="122" t="s">
        <v>2013</v>
      </c>
      <c r="B3314" s="122">
        <v>1</v>
      </c>
      <c r="C3314" s="122" t="s">
        <v>2204</v>
      </c>
      <c r="D3314" s="122" t="s">
        <v>2091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75">
      <c r="A3315" s="122" t="s">
        <v>2013</v>
      </c>
      <c r="B3315" s="122">
        <v>1</v>
      </c>
      <c r="C3315" s="122" t="s">
        <v>2204</v>
      </c>
      <c r="D3315" s="122" t="s">
        <v>2092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75">
      <c r="A3316" s="122" t="s">
        <v>2013</v>
      </c>
      <c r="B3316" s="122">
        <v>1</v>
      </c>
      <c r="C3316" s="122" t="s">
        <v>2204</v>
      </c>
      <c r="D3316" s="122" t="s">
        <v>2093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75">
      <c r="A3317" s="122" t="s">
        <v>2013</v>
      </c>
      <c r="B3317" s="122">
        <v>1</v>
      </c>
      <c r="C3317" s="122" t="s">
        <v>2204</v>
      </c>
      <c r="D3317" s="122" t="s">
        <v>2094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75">
      <c r="A3318" s="122" t="s">
        <v>2013</v>
      </c>
      <c r="B3318" s="122">
        <v>1</v>
      </c>
      <c r="C3318" s="122" t="s">
        <v>2204</v>
      </c>
      <c r="D3318" s="122" t="s">
        <v>2095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75">
      <c r="A3319" s="122" t="s">
        <v>2013</v>
      </c>
      <c r="B3319" s="122">
        <v>1</v>
      </c>
      <c r="C3319" s="122" t="s">
        <v>2204</v>
      </c>
      <c r="D3319" s="122" t="s">
        <v>2096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75">
      <c r="A3320" s="122" t="s">
        <v>2013</v>
      </c>
      <c r="B3320" s="122">
        <v>1</v>
      </c>
      <c r="C3320" s="122" t="s">
        <v>2204</v>
      </c>
      <c r="D3320" s="122" t="s">
        <v>2097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75">
      <c r="A3321" s="122" t="s">
        <v>2013</v>
      </c>
      <c r="B3321" s="122">
        <v>1</v>
      </c>
      <c r="C3321" s="122" t="s">
        <v>2204</v>
      </c>
      <c r="D3321" s="122" t="s">
        <v>2098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75">
      <c r="A3322" s="122" t="s">
        <v>2013</v>
      </c>
      <c r="B3322" s="122">
        <v>1</v>
      </c>
      <c r="C3322" s="122" t="s">
        <v>2204</v>
      </c>
      <c r="D3322" s="122" t="s">
        <v>2099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75">
      <c r="A3323" s="122" t="s">
        <v>2013</v>
      </c>
      <c r="B3323" s="122">
        <v>1</v>
      </c>
      <c r="C3323" s="122" t="s">
        <v>2204</v>
      </c>
      <c r="D3323" s="122" t="s">
        <v>2100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75">
      <c r="A3324" s="122" t="s">
        <v>2013</v>
      </c>
      <c r="B3324" s="122">
        <v>1</v>
      </c>
      <c r="C3324" s="122" t="s">
        <v>2204</v>
      </c>
      <c r="D3324" s="122" t="s">
        <v>2101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75">
      <c r="A3325" s="122" t="s">
        <v>2013</v>
      </c>
      <c r="B3325" s="122">
        <v>1</v>
      </c>
      <c r="C3325" s="122" t="s">
        <v>2204</v>
      </c>
      <c r="D3325" s="122" t="s">
        <v>2102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75">
      <c r="A3326" s="122" t="s">
        <v>2013</v>
      </c>
      <c r="B3326" s="122">
        <v>1</v>
      </c>
      <c r="C3326" s="122" t="s">
        <v>2204</v>
      </c>
      <c r="D3326" s="122" t="s">
        <v>2103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75">
      <c r="A3327" s="122" t="s">
        <v>2013</v>
      </c>
      <c r="B3327" s="122">
        <v>1</v>
      </c>
      <c r="C3327" s="122" t="s">
        <v>2204</v>
      </c>
      <c r="D3327" s="122" t="s">
        <v>2137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75">
      <c r="A3328" s="122" t="s">
        <v>2013</v>
      </c>
      <c r="B3328" s="122">
        <v>1</v>
      </c>
      <c r="C3328" s="122" t="s">
        <v>2204</v>
      </c>
      <c r="D3328" s="122" t="s">
        <v>2104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75">
      <c r="A3329" s="122" t="s">
        <v>2013</v>
      </c>
      <c r="B3329" s="122">
        <v>1</v>
      </c>
      <c r="C3329" s="122" t="s">
        <v>2204</v>
      </c>
      <c r="D3329" s="122" t="s">
        <v>2105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75">
      <c r="A3330" s="122" t="s">
        <v>2013</v>
      </c>
      <c r="B3330" s="122">
        <v>1</v>
      </c>
      <c r="C3330" s="122" t="s">
        <v>2204</v>
      </c>
      <c r="D3330" s="122" t="s">
        <v>2106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75">
      <c r="A3331" s="122" t="s">
        <v>2013</v>
      </c>
      <c r="B3331" s="122">
        <v>1</v>
      </c>
      <c r="C3331" s="122" t="s">
        <v>2204</v>
      </c>
      <c r="D3331" s="122" t="s">
        <v>2107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75">
      <c r="A3332" s="122" t="s">
        <v>2013</v>
      </c>
      <c r="B3332" s="122">
        <v>1</v>
      </c>
      <c r="C3332" s="122" t="s">
        <v>2204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75">
      <c r="A3333" s="122" t="s">
        <v>2013</v>
      </c>
      <c r="B3333" s="122">
        <v>1</v>
      </c>
      <c r="C3333" s="122" t="s">
        <v>2204</v>
      </c>
      <c r="D3333" s="122" t="s">
        <v>2108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75">
      <c r="A3334" s="122" t="s">
        <v>2013</v>
      </c>
      <c r="B3334" s="122">
        <v>1</v>
      </c>
      <c r="C3334" s="122" t="s">
        <v>2204</v>
      </c>
      <c r="D3334" s="122" t="s">
        <v>2109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75">
      <c r="A3335" s="122" t="s">
        <v>2013</v>
      </c>
      <c r="B3335" s="122">
        <v>1</v>
      </c>
      <c r="C3335" s="122" t="s">
        <v>2204</v>
      </c>
      <c r="D3335" s="122" t="s">
        <v>2110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75">
      <c r="A3336" s="122" t="s">
        <v>2013</v>
      </c>
      <c r="B3336" s="122">
        <v>1</v>
      </c>
      <c r="C3336" s="122" t="s">
        <v>2204</v>
      </c>
      <c r="D3336" s="122" t="s">
        <v>2111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75">
      <c r="A3337" s="122" t="s">
        <v>2013</v>
      </c>
      <c r="B3337" s="122">
        <v>1</v>
      </c>
      <c r="C3337" s="122" t="s">
        <v>2204</v>
      </c>
      <c r="D3337" s="122" t="s">
        <v>2112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75">
      <c r="A3338" s="122" t="s">
        <v>2013</v>
      </c>
      <c r="B3338" s="122">
        <v>1</v>
      </c>
      <c r="C3338" s="122" t="s">
        <v>2204</v>
      </c>
      <c r="D3338" s="122" t="s">
        <v>2113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75">
      <c r="A3339" s="122" t="s">
        <v>2013</v>
      </c>
      <c r="B3339" s="122">
        <v>1</v>
      </c>
      <c r="C3339" s="122" t="s">
        <v>2204</v>
      </c>
      <c r="D3339" s="122" t="s">
        <v>2114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75">
      <c r="A3340" s="122" t="s">
        <v>2013</v>
      </c>
      <c r="B3340" s="122">
        <v>1</v>
      </c>
      <c r="C3340" s="122" t="s">
        <v>2204</v>
      </c>
      <c r="D3340" s="122" t="s">
        <v>2115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75">
      <c r="A3341" s="122" t="s">
        <v>2013</v>
      </c>
      <c r="B3341" s="122">
        <v>1</v>
      </c>
      <c r="C3341" s="122" t="s">
        <v>2204</v>
      </c>
      <c r="D3341" s="122" t="s">
        <v>2116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75">
      <c r="A3342" s="122" t="s">
        <v>2013</v>
      </c>
      <c r="B3342" s="122">
        <v>1</v>
      </c>
      <c r="C3342" s="122" t="s">
        <v>2204</v>
      </c>
      <c r="D3342" s="122" t="s">
        <v>2138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75">
      <c r="A3343" s="122" t="s">
        <v>2013</v>
      </c>
      <c r="B3343" s="122">
        <v>1</v>
      </c>
      <c r="C3343" s="122" t="s">
        <v>2204</v>
      </c>
      <c r="D3343" s="122" t="s">
        <v>2117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75">
      <c r="A3344" s="122" t="s">
        <v>2013</v>
      </c>
      <c r="B3344" s="122">
        <v>1</v>
      </c>
      <c r="C3344" s="122" t="s">
        <v>2204</v>
      </c>
      <c r="D3344" s="122" t="s">
        <v>2118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75">
      <c r="A3345" s="122" t="s">
        <v>2013</v>
      </c>
      <c r="B3345" s="122">
        <v>1</v>
      </c>
      <c r="C3345" s="122" t="s">
        <v>2204</v>
      </c>
      <c r="D3345" s="122" t="s">
        <v>2119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75">
      <c r="A3346" s="122" t="s">
        <v>2013</v>
      </c>
      <c r="B3346" s="122">
        <v>1</v>
      </c>
      <c r="C3346" s="122" t="s">
        <v>2204</v>
      </c>
      <c r="D3346" s="122" t="s">
        <v>2120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75">
      <c r="A3347" s="122" t="s">
        <v>2013</v>
      </c>
      <c r="B3347" s="122">
        <v>1</v>
      </c>
      <c r="C3347" s="122" t="s">
        <v>2204</v>
      </c>
      <c r="D3347" s="122" t="s">
        <v>2121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75">
      <c r="A3348" s="122" t="s">
        <v>2013</v>
      </c>
      <c r="B3348" s="122">
        <v>1</v>
      </c>
      <c r="C3348" s="122" t="s">
        <v>2204</v>
      </c>
      <c r="D3348" s="122" t="s">
        <v>2139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75">
      <c r="A3349" s="122" t="s">
        <v>2013</v>
      </c>
      <c r="B3349" s="122">
        <v>1</v>
      </c>
      <c r="C3349" s="122" t="s">
        <v>2204</v>
      </c>
      <c r="D3349" s="122" t="s">
        <v>2122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75">
      <c r="A3350" s="122" t="s">
        <v>2013</v>
      </c>
      <c r="B3350" s="122">
        <v>1</v>
      </c>
      <c r="C3350" s="122" t="s">
        <v>2204</v>
      </c>
      <c r="D3350" s="122" t="s">
        <v>2123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75">
      <c r="A3351" s="122" t="s">
        <v>2013</v>
      </c>
      <c r="B3351" s="122">
        <v>1</v>
      </c>
      <c r="C3351" s="122" t="s">
        <v>2204</v>
      </c>
      <c r="D3351" s="122" t="s">
        <v>2140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75">
      <c r="A3352" s="122" t="s">
        <v>2013</v>
      </c>
      <c r="B3352" s="122">
        <v>1</v>
      </c>
      <c r="C3352" s="122" t="s">
        <v>2204</v>
      </c>
      <c r="D3352" s="122" t="s">
        <v>2124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75">
      <c r="A3353" s="122" t="s">
        <v>2013</v>
      </c>
      <c r="B3353" s="122">
        <v>1</v>
      </c>
      <c r="C3353" s="122" t="s">
        <v>2204</v>
      </c>
      <c r="D3353" s="122" t="s">
        <v>2125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75">
      <c r="A3354" s="122" t="s">
        <v>2013</v>
      </c>
      <c r="B3354" s="122">
        <v>1</v>
      </c>
      <c r="C3354" s="122" t="s">
        <v>2204</v>
      </c>
      <c r="D3354" s="122" t="s">
        <v>2126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75">
      <c r="A3355" s="122" t="s">
        <v>2013</v>
      </c>
      <c r="B3355" s="122">
        <v>1</v>
      </c>
      <c r="C3355" s="122" t="s">
        <v>2204</v>
      </c>
      <c r="D3355" s="122" t="s">
        <v>2127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75">
      <c r="A3356" s="122" t="s">
        <v>2013</v>
      </c>
      <c r="B3356" s="122">
        <v>1</v>
      </c>
      <c r="C3356" s="122" t="s">
        <v>2204</v>
      </c>
      <c r="D3356" s="122" t="s">
        <v>2128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75">
      <c r="A3357" s="122" t="s">
        <v>2010</v>
      </c>
      <c r="B3357" s="122">
        <v>1</v>
      </c>
      <c r="C3357" s="122" t="s">
        <v>2203</v>
      </c>
      <c r="D3357" s="122" t="s">
        <v>2080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75">
      <c r="A3358" s="122" t="s">
        <v>2010</v>
      </c>
      <c r="B3358" s="122">
        <v>1</v>
      </c>
      <c r="C3358" s="122" t="s">
        <v>2203</v>
      </c>
      <c r="D3358" s="122" t="s">
        <v>2081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75">
      <c r="A3359" s="122" t="s">
        <v>2010</v>
      </c>
      <c r="B3359" s="122">
        <v>1</v>
      </c>
      <c r="C3359" s="122" t="s">
        <v>2203</v>
      </c>
      <c r="D3359" s="122" t="s">
        <v>2082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75">
      <c r="A3360" s="122" t="s">
        <v>2010</v>
      </c>
      <c r="B3360" s="122">
        <v>1</v>
      </c>
      <c r="C3360" s="122" t="s">
        <v>2203</v>
      </c>
      <c r="D3360" s="122" t="s">
        <v>2083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75">
      <c r="A3361" s="122" t="s">
        <v>2010</v>
      </c>
      <c r="B3361" s="122">
        <v>1</v>
      </c>
      <c r="C3361" s="122" t="s">
        <v>2203</v>
      </c>
      <c r="D3361" s="122" t="s">
        <v>2084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75">
      <c r="A3362" s="122" t="s">
        <v>2010</v>
      </c>
      <c r="B3362" s="122">
        <v>1</v>
      </c>
      <c r="C3362" s="122" t="s">
        <v>2203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75">
      <c r="A3363" s="122" t="s">
        <v>2010</v>
      </c>
      <c r="B3363" s="122">
        <v>1</v>
      </c>
      <c r="C3363" s="122" t="s">
        <v>2203</v>
      </c>
      <c r="D3363" s="122" t="s">
        <v>2085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75">
      <c r="A3364" s="122" t="s">
        <v>2010</v>
      </c>
      <c r="B3364" s="122">
        <v>1</v>
      </c>
      <c r="C3364" s="122" t="s">
        <v>2203</v>
      </c>
      <c r="D3364" s="122" t="s">
        <v>2086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75">
      <c r="A3365" s="122" t="s">
        <v>2010</v>
      </c>
      <c r="B3365" s="122">
        <v>1</v>
      </c>
      <c r="C3365" s="122" t="s">
        <v>2203</v>
      </c>
      <c r="D3365" s="122" t="s">
        <v>2087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75">
      <c r="A3366" s="122" t="s">
        <v>2010</v>
      </c>
      <c r="B3366" s="122">
        <v>1</v>
      </c>
      <c r="C3366" s="122" t="s">
        <v>2203</v>
      </c>
      <c r="D3366" s="122" t="s">
        <v>2088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75">
      <c r="A3367" s="122" t="s">
        <v>2010</v>
      </c>
      <c r="B3367" s="122">
        <v>1</v>
      </c>
      <c r="C3367" s="122" t="s">
        <v>2203</v>
      </c>
      <c r="D3367" s="122" t="s">
        <v>2089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75">
      <c r="A3368" s="122" t="s">
        <v>2010</v>
      </c>
      <c r="B3368" s="122">
        <v>1</v>
      </c>
      <c r="C3368" s="122" t="s">
        <v>2203</v>
      </c>
      <c r="D3368" s="122" t="s">
        <v>2090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75">
      <c r="A3369" s="122" t="s">
        <v>2010</v>
      </c>
      <c r="B3369" s="122">
        <v>1</v>
      </c>
      <c r="C3369" s="122" t="s">
        <v>2203</v>
      </c>
      <c r="D3369" s="122" t="s">
        <v>2091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75">
      <c r="A3370" s="122" t="s">
        <v>2010</v>
      </c>
      <c r="B3370" s="122">
        <v>1</v>
      </c>
      <c r="C3370" s="122" t="s">
        <v>2203</v>
      </c>
      <c r="D3370" s="122" t="s">
        <v>2092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75">
      <c r="A3371" s="122" t="s">
        <v>2010</v>
      </c>
      <c r="B3371" s="122">
        <v>1</v>
      </c>
      <c r="C3371" s="122" t="s">
        <v>2203</v>
      </c>
      <c r="D3371" s="122" t="s">
        <v>2093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75">
      <c r="A3372" s="122" t="s">
        <v>2010</v>
      </c>
      <c r="B3372" s="122">
        <v>1</v>
      </c>
      <c r="C3372" s="122" t="s">
        <v>2203</v>
      </c>
      <c r="D3372" s="122" t="s">
        <v>2094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75">
      <c r="A3373" s="122" t="s">
        <v>2010</v>
      </c>
      <c r="B3373" s="122">
        <v>1</v>
      </c>
      <c r="C3373" s="122" t="s">
        <v>2203</v>
      </c>
      <c r="D3373" s="122" t="s">
        <v>2095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75">
      <c r="A3374" s="122" t="s">
        <v>2010</v>
      </c>
      <c r="B3374" s="122">
        <v>1</v>
      </c>
      <c r="C3374" s="122" t="s">
        <v>2203</v>
      </c>
      <c r="D3374" s="122" t="s">
        <v>2096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75">
      <c r="A3375" s="122" t="s">
        <v>2010</v>
      </c>
      <c r="B3375" s="122">
        <v>1</v>
      </c>
      <c r="C3375" s="122" t="s">
        <v>2203</v>
      </c>
      <c r="D3375" s="122" t="s">
        <v>2097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75">
      <c r="A3376" s="122" t="s">
        <v>2010</v>
      </c>
      <c r="B3376" s="122">
        <v>1</v>
      </c>
      <c r="C3376" s="122" t="s">
        <v>2203</v>
      </c>
      <c r="D3376" s="122" t="s">
        <v>2098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75">
      <c r="A3377" s="122" t="s">
        <v>2010</v>
      </c>
      <c r="B3377" s="122">
        <v>1</v>
      </c>
      <c r="C3377" s="122" t="s">
        <v>2203</v>
      </c>
      <c r="D3377" s="122" t="s">
        <v>2099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75">
      <c r="A3378" s="122" t="s">
        <v>2010</v>
      </c>
      <c r="B3378" s="122">
        <v>1</v>
      </c>
      <c r="C3378" s="122" t="s">
        <v>2203</v>
      </c>
      <c r="D3378" s="122" t="s">
        <v>2100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75">
      <c r="A3379" s="122" t="s">
        <v>2010</v>
      </c>
      <c r="B3379" s="122">
        <v>1</v>
      </c>
      <c r="C3379" s="122" t="s">
        <v>2203</v>
      </c>
      <c r="D3379" s="122" t="s">
        <v>2101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75">
      <c r="A3380" s="122" t="s">
        <v>2010</v>
      </c>
      <c r="B3380" s="122">
        <v>1</v>
      </c>
      <c r="C3380" s="122" t="s">
        <v>2203</v>
      </c>
      <c r="D3380" s="122" t="s">
        <v>2102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75">
      <c r="A3381" s="122" t="s">
        <v>2010</v>
      </c>
      <c r="B3381" s="122">
        <v>1</v>
      </c>
      <c r="C3381" s="122" t="s">
        <v>2203</v>
      </c>
      <c r="D3381" s="122" t="s">
        <v>2103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75">
      <c r="A3382" s="122" t="s">
        <v>2010</v>
      </c>
      <c r="B3382" s="122">
        <v>1</v>
      </c>
      <c r="C3382" s="122" t="s">
        <v>2203</v>
      </c>
      <c r="D3382" s="122" t="s">
        <v>2104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75">
      <c r="A3383" s="122" t="s">
        <v>2010</v>
      </c>
      <c r="B3383" s="122">
        <v>1</v>
      </c>
      <c r="C3383" s="122" t="s">
        <v>2203</v>
      </c>
      <c r="D3383" s="122" t="s">
        <v>2105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75">
      <c r="A3384" s="122" t="s">
        <v>2010</v>
      </c>
      <c r="B3384" s="122">
        <v>1</v>
      </c>
      <c r="C3384" s="122" t="s">
        <v>2203</v>
      </c>
      <c r="D3384" s="122" t="s">
        <v>2106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75">
      <c r="A3385" s="122" t="s">
        <v>2010</v>
      </c>
      <c r="B3385" s="122">
        <v>1</v>
      </c>
      <c r="C3385" s="122" t="s">
        <v>2203</v>
      </c>
      <c r="D3385" s="122" t="s">
        <v>2107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75">
      <c r="A3386" s="122" t="s">
        <v>2010</v>
      </c>
      <c r="B3386" s="122">
        <v>1</v>
      </c>
      <c r="C3386" s="122" t="s">
        <v>2203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75">
      <c r="A3387" s="122" t="s">
        <v>2010</v>
      </c>
      <c r="B3387" s="122">
        <v>1</v>
      </c>
      <c r="C3387" s="122" t="s">
        <v>2203</v>
      </c>
      <c r="D3387" s="122" t="s">
        <v>2108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75">
      <c r="A3388" s="122" t="s">
        <v>2010</v>
      </c>
      <c r="B3388" s="122">
        <v>1</v>
      </c>
      <c r="C3388" s="122" t="s">
        <v>2203</v>
      </c>
      <c r="D3388" s="122" t="s">
        <v>2109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75">
      <c r="A3389" s="122" t="s">
        <v>2010</v>
      </c>
      <c r="B3389" s="122">
        <v>1</v>
      </c>
      <c r="C3389" s="122" t="s">
        <v>2203</v>
      </c>
      <c r="D3389" s="122" t="s">
        <v>2110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75">
      <c r="A3390" s="122" t="s">
        <v>2010</v>
      </c>
      <c r="B3390" s="122">
        <v>1</v>
      </c>
      <c r="C3390" s="122" t="s">
        <v>2203</v>
      </c>
      <c r="D3390" s="122" t="s">
        <v>2111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75">
      <c r="A3391" s="122" t="s">
        <v>2010</v>
      </c>
      <c r="B3391" s="122">
        <v>1</v>
      </c>
      <c r="C3391" s="122" t="s">
        <v>2203</v>
      </c>
      <c r="D3391" s="122" t="s">
        <v>2112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75">
      <c r="A3392" s="122" t="s">
        <v>2010</v>
      </c>
      <c r="B3392" s="122">
        <v>1</v>
      </c>
      <c r="C3392" s="122" t="s">
        <v>2203</v>
      </c>
      <c r="D3392" s="122" t="s">
        <v>2113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75">
      <c r="A3393" s="122" t="s">
        <v>2010</v>
      </c>
      <c r="B3393" s="122">
        <v>1</v>
      </c>
      <c r="C3393" s="122" t="s">
        <v>2203</v>
      </c>
      <c r="D3393" s="122" t="s">
        <v>2114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75">
      <c r="A3394" s="122" t="s">
        <v>2010</v>
      </c>
      <c r="B3394" s="122">
        <v>1</v>
      </c>
      <c r="C3394" s="122" t="s">
        <v>2203</v>
      </c>
      <c r="D3394" s="122" t="s">
        <v>2115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75">
      <c r="A3395" s="122" t="s">
        <v>2010</v>
      </c>
      <c r="B3395" s="122">
        <v>1</v>
      </c>
      <c r="C3395" s="122" t="s">
        <v>2203</v>
      </c>
      <c r="D3395" s="122" t="s">
        <v>2116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75">
      <c r="A3396" s="122" t="s">
        <v>2010</v>
      </c>
      <c r="B3396" s="122">
        <v>1</v>
      </c>
      <c r="C3396" s="122" t="s">
        <v>2203</v>
      </c>
      <c r="D3396" s="122" t="s">
        <v>2117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75">
      <c r="A3397" s="122" t="s">
        <v>2010</v>
      </c>
      <c r="B3397" s="122">
        <v>1</v>
      </c>
      <c r="C3397" s="122" t="s">
        <v>2203</v>
      </c>
      <c r="D3397" s="122" t="s">
        <v>2118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75">
      <c r="A3398" s="122" t="s">
        <v>2010</v>
      </c>
      <c r="B3398" s="122">
        <v>1</v>
      </c>
      <c r="C3398" s="122" t="s">
        <v>2203</v>
      </c>
      <c r="D3398" s="122" t="s">
        <v>2119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75">
      <c r="A3399" s="122" t="s">
        <v>2010</v>
      </c>
      <c r="B3399" s="122">
        <v>1</v>
      </c>
      <c r="C3399" s="122" t="s">
        <v>2203</v>
      </c>
      <c r="D3399" s="122" t="s">
        <v>2120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75">
      <c r="A3400" s="122" t="s">
        <v>2010</v>
      </c>
      <c r="B3400" s="122">
        <v>1</v>
      </c>
      <c r="C3400" s="122" t="s">
        <v>2203</v>
      </c>
      <c r="D3400" s="122" t="s">
        <v>2121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75">
      <c r="A3401" s="122" t="s">
        <v>2010</v>
      </c>
      <c r="B3401" s="122">
        <v>1</v>
      </c>
      <c r="C3401" s="122" t="s">
        <v>2203</v>
      </c>
      <c r="D3401" s="122" t="s">
        <v>2122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75">
      <c r="A3402" s="122" t="s">
        <v>2010</v>
      </c>
      <c r="B3402" s="122">
        <v>1</v>
      </c>
      <c r="C3402" s="122" t="s">
        <v>2203</v>
      </c>
      <c r="D3402" s="122" t="s">
        <v>2123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75">
      <c r="A3403" s="122" t="s">
        <v>2010</v>
      </c>
      <c r="B3403" s="122">
        <v>1</v>
      </c>
      <c r="C3403" s="122" t="s">
        <v>2203</v>
      </c>
      <c r="D3403" s="122" t="s">
        <v>2124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75">
      <c r="A3404" s="122" t="s">
        <v>2010</v>
      </c>
      <c r="B3404" s="122">
        <v>1</v>
      </c>
      <c r="C3404" s="122" t="s">
        <v>2203</v>
      </c>
      <c r="D3404" s="122" t="s">
        <v>2125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75">
      <c r="A3405" s="122" t="s">
        <v>2010</v>
      </c>
      <c r="B3405" s="122">
        <v>1</v>
      </c>
      <c r="C3405" s="122" t="s">
        <v>2203</v>
      </c>
      <c r="D3405" s="122" t="s">
        <v>2126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75">
      <c r="A3406" s="122" t="s">
        <v>2010</v>
      </c>
      <c r="B3406" s="122">
        <v>1</v>
      </c>
      <c r="C3406" s="122" t="s">
        <v>2203</v>
      </c>
      <c r="D3406" s="122" t="s">
        <v>2127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75">
      <c r="A3407" s="122" t="s">
        <v>2010</v>
      </c>
      <c r="B3407" s="122">
        <v>1</v>
      </c>
      <c r="C3407" s="122" t="s">
        <v>2203</v>
      </c>
      <c r="D3407" s="122" t="s">
        <v>2128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75">
      <c r="A3408" s="122" t="s">
        <v>2011</v>
      </c>
      <c r="B3408" s="122">
        <v>1</v>
      </c>
      <c r="C3408" s="122" t="s">
        <v>2205</v>
      </c>
      <c r="D3408" s="122" t="s">
        <v>2080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75">
      <c r="A3409" s="122" t="s">
        <v>2011</v>
      </c>
      <c r="B3409" s="122">
        <v>1</v>
      </c>
      <c r="C3409" s="122" t="s">
        <v>2205</v>
      </c>
      <c r="D3409" s="122" t="s">
        <v>2081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75">
      <c r="A3410" s="122" t="s">
        <v>2011</v>
      </c>
      <c r="B3410" s="122">
        <v>1</v>
      </c>
      <c r="C3410" s="122" t="s">
        <v>2205</v>
      </c>
      <c r="D3410" s="122" t="s">
        <v>2082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75">
      <c r="A3411" s="122" t="s">
        <v>2011</v>
      </c>
      <c r="B3411" s="122">
        <v>1</v>
      </c>
      <c r="C3411" s="122" t="s">
        <v>2205</v>
      </c>
      <c r="D3411" s="122" t="s">
        <v>2135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75">
      <c r="A3412" s="122" t="s">
        <v>2011</v>
      </c>
      <c r="B3412" s="122">
        <v>1</v>
      </c>
      <c r="C3412" s="122" t="s">
        <v>2205</v>
      </c>
      <c r="D3412" s="122" t="s">
        <v>2083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75">
      <c r="A3413" s="122" t="s">
        <v>2011</v>
      </c>
      <c r="B3413" s="122">
        <v>1</v>
      </c>
      <c r="C3413" s="122" t="s">
        <v>2205</v>
      </c>
      <c r="D3413" s="122" t="s">
        <v>2084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75">
      <c r="A3414" s="122" t="s">
        <v>2011</v>
      </c>
      <c r="B3414" s="122">
        <v>1</v>
      </c>
      <c r="C3414" s="122" t="s">
        <v>2205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75">
      <c r="A3415" s="122" t="s">
        <v>2011</v>
      </c>
      <c r="B3415" s="122">
        <v>1</v>
      </c>
      <c r="C3415" s="122" t="s">
        <v>2205</v>
      </c>
      <c r="D3415" s="122" t="s">
        <v>2085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75">
      <c r="A3416" s="122" t="s">
        <v>2011</v>
      </c>
      <c r="B3416" s="122">
        <v>1</v>
      </c>
      <c r="C3416" s="122" t="s">
        <v>2205</v>
      </c>
      <c r="D3416" s="122" t="s">
        <v>2086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75">
      <c r="A3417" s="122" t="s">
        <v>2011</v>
      </c>
      <c r="B3417" s="122">
        <v>1</v>
      </c>
      <c r="C3417" s="122" t="s">
        <v>2205</v>
      </c>
      <c r="D3417" s="122" t="s">
        <v>2087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75">
      <c r="A3418" s="122" t="s">
        <v>2011</v>
      </c>
      <c r="B3418" s="122">
        <v>1</v>
      </c>
      <c r="C3418" s="122" t="s">
        <v>2205</v>
      </c>
      <c r="D3418" s="122" t="s">
        <v>2088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75">
      <c r="A3419" s="122" t="s">
        <v>2011</v>
      </c>
      <c r="B3419" s="122">
        <v>1</v>
      </c>
      <c r="C3419" s="122" t="s">
        <v>2205</v>
      </c>
      <c r="D3419" s="122" t="s">
        <v>2089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75">
      <c r="A3420" s="122" t="s">
        <v>2011</v>
      </c>
      <c r="B3420" s="122">
        <v>1</v>
      </c>
      <c r="C3420" s="122" t="s">
        <v>2205</v>
      </c>
      <c r="D3420" s="122" t="s">
        <v>2136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75">
      <c r="A3421" s="122" t="s">
        <v>2011</v>
      </c>
      <c r="B3421" s="122">
        <v>1</v>
      </c>
      <c r="C3421" s="122" t="s">
        <v>2205</v>
      </c>
      <c r="D3421" s="122" t="s">
        <v>2090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75">
      <c r="A3422" s="122" t="s">
        <v>2011</v>
      </c>
      <c r="B3422" s="122">
        <v>1</v>
      </c>
      <c r="C3422" s="122" t="s">
        <v>2205</v>
      </c>
      <c r="D3422" s="122" t="s">
        <v>2091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75">
      <c r="A3423" s="122" t="s">
        <v>2011</v>
      </c>
      <c r="B3423" s="122">
        <v>1</v>
      </c>
      <c r="C3423" s="122" t="s">
        <v>2205</v>
      </c>
      <c r="D3423" s="122" t="s">
        <v>2092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75">
      <c r="A3424" s="122" t="s">
        <v>2011</v>
      </c>
      <c r="B3424" s="122">
        <v>1</v>
      </c>
      <c r="C3424" s="122" t="s">
        <v>2205</v>
      </c>
      <c r="D3424" s="122" t="s">
        <v>2093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75">
      <c r="A3425" s="122" t="s">
        <v>2011</v>
      </c>
      <c r="B3425" s="122">
        <v>1</v>
      </c>
      <c r="C3425" s="122" t="s">
        <v>2205</v>
      </c>
      <c r="D3425" s="122" t="s">
        <v>2094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75">
      <c r="A3426" s="122" t="s">
        <v>2011</v>
      </c>
      <c r="B3426" s="122">
        <v>1</v>
      </c>
      <c r="C3426" s="122" t="s">
        <v>2205</v>
      </c>
      <c r="D3426" s="122" t="s">
        <v>2095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75">
      <c r="A3427" s="122" t="s">
        <v>2011</v>
      </c>
      <c r="B3427" s="122">
        <v>1</v>
      </c>
      <c r="C3427" s="122" t="s">
        <v>2205</v>
      </c>
      <c r="D3427" s="122" t="s">
        <v>2096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75">
      <c r="A3428" s="122" t="s">
        <v>2011</v>
      </c>
      <c r="B3428" s="122">
        <v>1</v>
      </c>
      <c r="C3428" s="122" t="s">
        <v>2205</v>
      </c>
      <c r="D3428" s="122" t="s">
        <v>2097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75">
      <c r="A3429" s="122" t="s">
        <v>2011</v>
      </c>
      <c r="B3429" s="122">
        <v>1</v>
      </c>
      <c r="C3429" s="122" t="s">
        <v>2205</v>
      </c>
      <c r="D3429" s="122" t="s">
        <v>2098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75">
      <c r="A3430" s="122" t="s">
        <v>2011</v>
      </c>
      <c r="B3430" s="122">
        <v>1</v>
      </c>
      <c r="C3430" s="122" t="s">
        <v>2205</v>
      </c>
      <c r="D3430" s="122" t="s">
        <v>2099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75">
      <c r="A3431" s="122" t="s">
        <v>2011</v>
      </c>
      <c r="B3431" s="122">
        <v>1</v>
      </c>
      <c r="C3431" s="122" t="s">
        <v>2205</v>
      </c>
      <c r="D3431" s="122" t="s">
        <v>2100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75">
      <c r="A3432" s="122" t="s">
        <v>2011</v>
      </c>
      <c r="B3432" s="122">
        <v>1</v>
      </c>
      <c r="C3432" s="122" t="s">
        <v>2205</v>
      </c>
      <c r="D3432" s="122" t="s">
        <v>2101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75">
      <c r="A3433" s="122" t="s">
        <v>2011</v>
      </c>
      <c r="B3433" s="122">
        <v>1</v>
      </c>
      <c r="C3433" s="122" t="s">
        <v>2205</v>
      </c>
      <c r="D3433" s="122" t="s">
        <v>2102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75">
      <c r="A3434" s="122" t="s">
        <v>2011</v>
      </c>
      <c r="B3434" s="122">
        <v>1</v>
      </c>
      <c r="C3434" s="122" t="s">
        <v>2205</v>
      </c>
      <c r="D3434" s="122" t="s">
        <v>2103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75">
      <c r="A3435" s="122" t="s">
        <v>2011</v>
      </c>
      <c r="B3435" s="122">
        <v>1</v>
      </c>
      <c r="C3435" s="122" t="s">
        <v>2205</v>
      </c>
      <c r="D3435" s="122" t="s">
        <v>2137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75">
      <c r="A3436" s="122" t="s">
        <v>2011</v>
      </c>
      <c r="B3436" s="122">
        <v>1</v>
      </c>
      <c r="C3436" s="122" t="s">
        <v>2205</v>
      </c>
      <c r="D3436" s="122" t="s">
        <v>2104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75">
      <c r="A3437" s="122" t="s">
        <v>2011</v>
      </c>
      <c r="B3437" s="122">
        <v>1</v>
      </c>
      <c r="C3437" s="122" t="s">
        <v>2205</v>
      </c>
      <c r="D3437" s="122" t="s">
        <v>2105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75">
      <c r="A3438" s="122" t="s">
        <v>2011</v>
      </c>
      <c r="B3438" s="122">
        <v>1</v>
      </c>
      <c r="C3438" s="122" t="s">
        <v>2205</v>
      </c>
      <c r="D3438" s="122" t="s">
        <v>2106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75">
      <c r="A3439" s="122" t="s">
        <v>2011</v>
      </c>
      <c r="B3439" s="122">
        <v>1</v>
      </c>
      <c r="C3439" s="122" t="s">
        <v>2205</v>
      </c>
      <c r="D3439" s="122" t="s">
        <v>2107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75">
      <c r="A3440" s="122" t="s">
        <v>2011</v>
      </c>
      <c r="B3440" s="122">
        <v>1</v>
      </c>
      <c r="C3440" s="122" t="s">
        <v>2205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75">
      <c r="A3441" s="122" t="s">
        <v>2011</v>
      </c>
      <c r="B3441" s="122">
        <v>1</v>
      </c>
      <c r="C3441" s="122" t="s">
        <v>2205</v>
      </c>
      <c r="D3441" s="122" t="s">
        <v>2108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75">
      <c r="A3442" s="122" t="s">
        <v>2011</v>
      </c>
      <c r="B3442" s="122">
        <v>1</v>
      </c>
      <c r="C3442" s="122" t="s">
        <v>2205</v>
      </c>
      <c r="D3442" s="122" t="s">
        <v>2109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75">
      <c r="A3443" s="122" t="s">
        <v>2011</v>
      </c>
      <c r="B3443" s="122">
        <v>1</v>
      </c>
      <c r="C3443" s="122" t="s">
        <v>2205</v>
      </c>
      <c r="D3443" s="122" t="s">
        <v>2110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75">
      <c r="A3444" s="122" t="s">
        <v>2011</v>
      </c>
      <c r="B3444" s="122">
        <v>1</v>
      </c>
      <c r="C3444" s="122" t="s">
        <v>2205</v>
      </c>
      <c r="D3444" s="122" t="s">
        <v>2111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75">
      <c r="A3445" s="122" t="s">
        <v>2011</v>
      </c>
      <c r="B3445" s="122">
        <v>1</v>
      </c>
      <c r="C3445" s="122" t="s">
        <v>2205</v>
      </c>
      <c r="D3445" s="122" t="s">
        <v>2112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75">
      <c r="A3446" s="122" t="s">
        <v>2011</v>
      </c>
      <c r="B3446" s="122">
        <v>1</v>
      </c>
      <c r="C3446" s="122" t="s">
        <v>2205</v>
      </c>
      <c r="D3446" s="122" t="s">
        <v>2113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75">
      <c r="A3447" s="122" t="s">
        <v>2011</v>
      </c>
      <c r="B3447" s="122">
        <v>1</v>
      </c>
      <c r="C3447" s="122" t="s">
        <v>2205</v>
      </c>
      <c r="D3447" s="122" t="s">
        <v>2114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75">
      <c r="A3448" s="122" t="s">
        <v>2011</v>
      </c>
      <c r="B3448" s="122">
        <v>1</v>
      </c>
      <c r="C3448" s="122" t="s">
        <v>2205</v>
      </c>
      <c r="D3448" s="122" t="s">
        <v>2115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75">
      <c r="A3449" s="122" t="s">
        <v>2011</v>
      </c>
      <c r="B3449" s="122">
        <v>1</v>
      </c>
      <c r="C3449" s="122" t="s">
        <v>2205</v>
      </c>
      <c r="D3449" s="122" t="s">
        <v>2116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75">
      <c r="A3450" s="122" t="s">
        <v>2011</v>
      </c>
      <c r="B3450" s="122">
        <v>1</v>
      </c>
      <c r="C3450" s="122" t="s">
        <v>2205</v>
      </c>
      <c r="D3450" s="122" t="s">
        <v>2138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75">
      <c r="A3451" s="122" t="s">
        <v>2011</v>
      </c>
      <c r="B3451" s="122">
        <v>1</v>
      </c>
      <c r="C3451" s="122" t="s">
        <v>2205</v>
      </c>
      <c r="D3451" s="122" t="s">
        <v>2117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75">
      <c r="A3452" s="122" t="s">
        <v>2011</v>
      </c>
      <c r="B3452" s="122">
        <v>1</v>
      </c>
      <c r="C3452" s="122" t="s">
        <v>2205</v>
      </c>
      <c r="D3452" s="122" t="s">
        <v>2118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75">
      <c r="A3453" s="122" t="s">
        <v>2011</v>
      </c>
      <c r="B3453" s="122">
        <v>1</v>
      </c>
      <c r="C3453" s="122" t="s">
        <v>2205</v>
      </c>
      <c r="D3453" s="122" t="s">
        <v>2119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75">
      <c r="A3454" s="122" t="s">
        <v>2011</v>
      </c>
      <c r="B3454" s="122">
        <v>1</v>
      </c>
      <c r="C3454" s="122" t="s">
        <v>2205</v>
      </c>
      <c r="D3454" s="122" t="s">
        <v>2120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75">
      <c r="A3455" s="122" t="s">
        <v>2011</v>
      </c>
      <c r="B3455" s="122">
        <v>1</v>
      </c>
      <c r="C3455" s="122" t="s">
        <v>2205</v>
      </c>
      <c r="D3455" s="122" t="s">
        <v>2121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75">
      <c r="A3456" s="122" t="s">
        <v>2011</v>
      </c>
      <c r="B3456" s="122">
        <v>1</v>
      </c>
      <c r="C3456" s="122" t="s">
        <v>2205</v>
      </c>
      <c r="D3456" s="122" t="s">
        <v>2139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75">
      <c r="A3457" s="122" t="s">
        <v>2011</v>
      </c>
      <c r="B3457" s="122">
        <v>1</v>
      </c>
      <c r="C3457" s="122" t="s">
        <v>2205</v>
      </c>
      <c r="D3457" s="122" t="s">
        <v>2122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75">
      <c r="A3458" s="122" t="s">
        <v>2011</v>
      </c>
      <c r="B3458" s="122">
        <v>1</v>
      </c>
      <c r="C3458" s="122" t="s">
        <v>2205</v>
      </c>
      <c r="D3458" s="122" t="s">
        <v>2123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75">
      <c r="A3459" s="122" t="s">
        <v>2011</v>
      </c>
      <c r="B3459" s="122">
        <v>1</v>
      </c>
      <c r="C3459" s="122" t="s">
        <v>2205</v>
      </c>
      <c r="D3459" s="122" t="s">
        <v>2140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75">
      <c r="A3460" s="122" t="s">
        <v>2011</v>
      </c>
      <c r="B3460" s="122">
        <v>1</v>
      </c>
      <c r="C3460" s="122" t="s">
        <v>2205</v>
      </c>
      <c r="D3460" s="122" t="s">
        <v>2124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75">
      <c r="A3461" s="122" t="s">
        <v>2011</v>
      </c>
      <c r="B3461" s="122">
        <v>1</v>
      </c>
      <c r="C3461" s="122" t="s">
        <v>2205</v>
      </c>
      <c r="D3461" s="122" t="s">
        <v>2125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75">
      <c r="A3462" s="122" t="s">
        <v>2011</v>
      </c>
      <c r="B3462" s="122">
        <v>1</v>
      </c>
      <c r="C3462" s="122" t="s">
        <v>2205</v>
      </c>
      <c r="D3462" s="122" t="s">
        <v>2126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75">
      <c r="A3463" s="122" t="s">
        <v>2011</v>
      </c>
      <c r="B3463" s="122">
        <v>1</v>
      </c>
      <c r="C3463" s="122" t="s">
        <v>2205</v>
      </c>
      <c r="D3463" s="122" t="s">
        <v>2127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75">
      <c r="A3464" s="122" t="s">
        <v>2011</v>
      </c>
      <c r="B3464" s="122">
        <v>1</v>
      </c>
      <c r="C3464" s="122" t="s">
        <v>2205</v>
      </c>
      <c r="D3464" s="122" t="s">
        <v>2128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75">
      <c r="A3465" s="122" t="s">
        <v>2012</v>
      </c>
      <c r="B3465" s="122">
        <v>1</v>
      </c>
      <c r="C3465" s="122" t="s">
        <v>2206</v>
      </c>
      <c r="D3465" s="122" t="s">
        <v>2080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75">
      <c r="A3466" s="122" t="s">
        <v>2012</v>
      </c>
      <c r="B3466" s="122">
        <v>1</v>
      </c>
      <c r="C3466" s="122" t="s">
        <v>2206</v>
      </c>
      <c r="D3466" s="122" t="s">
        <v>2081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75">
      <c r="A3467" s="122" t="s">
        <v>2012</v>
      </c>
      <c r="B3467" s="122">
        <v>1</v>
      </c>
      <c r="C3467" s="122" t="s">
        <v>2206</v>
      </c>
      <c r="D3467" s="122" t="s">
        <v>2082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75">
      <c r="A3468" s="122" t="s">
        <v>2012</v>
      </c>
      <c r="B3468" s="122">
        <v>1</v>
      </c>
      <c r="C3468" s="122" t="s">
        <v>2206</v>
      </c>
      <c r="D3468" s="122" t="s">
        <v>2135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75">
      <c r="A3469" s="122" t="s">
        <v>2012</v>
      </c>
      <c r="B3469" s="122">
        <v>1</v>
      </c>
      <c r="C3469" s="122" t="s">
        <v>2206</v>
      </c>
      <c r="D3469" s="122" t="s">
        <v>2083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75">
      <c r="A3470" s="122" t="s">
        <v>2012</v>
      </c>
      <c r="B3470" s="122">
        <v>1</v>
      </c>
      <c r="C3470" s="122" t="s">
        <v>2206</v>
      </c>
      <c r="D3470" s="122" t="s">
        <v>2084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75">
      <c r="A3471" s="122" t="s">
        <v>2012</v>
      </c>
      <c r="B3471" s="122">
        <v>1</v>
      </c>
      <c r="C3471" s="122" t="s">
        <v>2206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75">
      <c r="A3472" s="122" t="s">
        <v>2012</v>
      </c>
      <c r="B3472" s="122">
        <v>1</v>
      </c>
      <c r="C3472" s="122" t="s">
        <v>2206</v>
      </c>
      <c r="D3472" s="122" t="s">
        <v>2085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75">
      <c r="A3473" s="122" t="s">
        <v>2012</v>
      </c>
      <c r="B3473" s="122">
        <v>1</v>
      </c>
      <c r="C3473" s="122" t="s">
        <v>2206</v>
      </c>
      <c r="D3473" s="122" t="s">
        <v>2086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75">
      <c r="A3474" s="122" t="s">
        <v>2012</v>
      </c>
      <c r="B3474" s="122">
        <v>1</v>
      </c>
      <c r="C3474" s="122" t="s">
        <v>2206</v>
      </c>
      <c r="D3474" s="122" t="s">
        <v>2087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75">
      <c r="A3475" s="122" t="s">
        <v>2012</v>
      </c>
      <c r="B3475" s="122">
        <v>1</v>
      </c>
      <c r="C3475" s="122" t="s">
        <v>2206</v>
      </c>
      <c r="D3475" s="122" t="s">
        <v>2088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75">
      <c r="A3476" s="122" t="s">
        <v>2012</v>
      </c>
      <c r="B3476" s="122">
        <v>1</v>
      </c>
      <c r="C3476" s="122" t="s">
        <v>2206</v>
      </c>
      <c r="D3476" s="122" t="s">
        <v>2089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75">
      <c r="A3477" s="122" t="s">
        <v>2012</v>
      </c>
      <c r="B3477" s="122">
        <v>1</v>
      </c>
      <c r="C3477" s="122" t="s">
        <v>2206</v>
      </c>
      <c r="D3477" s="122" t="s">
        <v>2136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75">
      <c r="A3478" s="122" t="s">
        <v>2012</v>
      </c>
      <c r="B3478" s="122">
        <v>1</v>
      </c>
      <c r="C3478" s="122" t="s">
        <v>2206</v>
      </c>
      <c r="D3478" s="122" t="s">
        <v>2090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75">
      <c r="A3479" s="122" t="s">
        <v>2012</v>
      </c>
      <c r="B3479" s="122">
        <v>1</v>
      </c>
      <c r="C3479" s="122" t="s">
        <v>2206</v>
      </c>
      <c r="D3479" s="122" t="s">
        <v>2091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75">
      <c r="A3480" s="122" t="s">
        <v>2012</v>
      </c>
      <c r="B3480" s="122">
        <v>1</v>
      </c>
      <c r="C3480" s="122" t="s">
        <v>2206</v>
      </c>
      <c r="D3480" s="122" t="s">
        <v>2092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75">
      <c r="A3481" s="122" t="s">
        <v>2012</v>
      </c>
      <c r="B3481" s="122">
        <v>1</v>
      </c>
      <c r="C3481" s="122" t="s">
        <v>2206</v>
      </c>
      <c r="D3481" s="122" t="s">
        <v>2093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75">
      <c r="A3482" s="122" t="s">
        <v>2012</v>
      </c>
      <c r="B3482" s="122">
        <v>1</v>
      </c>
      <c r="C3482" s="122" t="s">
        <v>2206</v>
      </c>
      <c r="D3482" s="122" t="s">
        <v>2094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75">
      <c r="A3483" s="122" t="s">
        <v>2012</v>
      </c>
      <c r="B3483" s="122">
        <v>1</v>
      </c>
      <c r="C3483" s="122" t="s">
        <v>2206</v>
      </c>
      <c r="D3483" s="122" t="s">
        <v>2095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75">
      <c r="A3484" s="122" t="s">
        <v>2012</v>
      </c>
      <c r="B3484" s="122">
        <v>1</v>
      </c>
      <c r="C3484" s="122" t="s">
        <v>2206</v>
      </c>
      <c r="D3484" s="122" t="s">
        <v>2096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75">
      <c r="A3485" s="122" t="s">
        <v>2012</v>
      </c>
      <c r="B3485" s="122">
        <v>1</v>
      </c>
      <c r="C3485" s="122" t="s">
        <v>2206</v>
      </c>
      <c r="D3485" s="122" t="s">
        <v>2097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75">
      <c r="A3486" s="122" t="s">
        <v>2012</v>
      </c>
      <c r="B3486" s="122">
        <v>1</v>
      </c>
      <c r="C3486" s="122" t="s">
        <v>2206</v>
      </c>
      <c r="D3486" s="122" t="s">
        <v>2098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75">
      <c r="A3487" s="122" t="s">
        <v>2012</v>
      </c>
      <c r="B3487" s="122">
        <v>1</v>
      </c>
      <c r="C3487" s="122" t="s">
        <v>2206</v>
      </c>
      <c r="D3487" s="122" t="s">
        <v>2099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75">
      <c r="A3488" s="122" t="s">
        <v>2012</v>
      </c>
      <c r="B3488" s="122">
        <v>1</v>
      </c>
      <c r="C3488" s="122" t="s">
        <v>2206</v>
      </c>
      <c r="D3488" s="122" t="s">
        <v>2100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75">
      <c r="A3489" s="122" t="s">
        <v>2012</v>
      </c>
      <c r="B3489" s="122">
        <v>1</v>
      </c>
      <c r="C3489" s="122" t="s">
        <v>2206</v>
      </c>
      <c r="D3489" s="122" t="s">
        <v>2101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75">
      <c r="A3490" s="122" t="s">
        <v>2012</v>
      </c>
      <c r="B3490" s="122">
        <v>1</v>
      </c>
      <c r="C3490" s="122" t="s">
        <v>2206</v>
      </c>
      <c r="D3490" s="122" t="s">
        <v>2102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75">
      <c r="A3491" s="122" t="s">
        <v>2012</v>
      </c>
      <c r="B3491" s="122">
        <v>1</v>
      </c>
      <c r="C3491" s="122" t="s">
        <v>2206</v>
      </c>
      <c r="D3491" s="122" t="s">
        <v>2103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75">
      <c r="A3492" s="122" t="s">
        <v>2012</v>
      </c>
      <c r="B3492" s="122">
        <v>1</v>
      </c>
      <c r="C3492" s="122" t="s">
        <v>2206</v>
      </c>
      <c r="D3492" s="122" t="s">
        <v>2137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75">
      <c r="A3493" s="122" t="s">
        <v>2012</v>
      </c>
      <c r="B3493" s="122">
        <v>1</v>
      </c>
      <c r="C3493" s="122" t="s">
        <v>2206</v>
      </c>
      <c r="D3493" s="122" t="s">
        <v>2104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75">
      <c r="A3494" s="122" t="s">
        <v>2012</v>
      </c>
      <c r="B3494" s="122">
        <v>1</v>
      </c>
      <c r="C3494" s="122" t="s">
        <v>2206</v>
      </c>
      <c r="D3494" s="122" t="s">
        <v>2105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75">
      <c r="A3495" s="122" t="s">
        <v>2012</v>
      </c>
      <c r="B3495" s="122">
        <v>1</v>
      </c>
      <c r="C3495" s="122" t="s">
        <v>2206</v>
      </c>
      <c r="D3495" s="122" t="s">
        <v>2106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75">
      <c r="A3496" s="122" t="s">
        <v>2012</v>
      </c>
      <c r="B3496" s="122">
        <v>1</v>
      </c>
      <c r="C3496" s="122" t="s">
        <v>2206</v>
      </c>
      <c r="D3496" s="122" t="s">
        <v>2107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75">
      <c r="A3497" s="122" t="s">
        <v>2012</v>
      </c>
      <c r="B3497" s="122">
        <v>1</v>
      </c>
      <c r="C3497" s="122" t="s">
        <v>2206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75">
      <c r="A3498" s="122" t="s">
        <v>2012</v>
      </c>
      <c r="B3498" s="122">
        <v>1</v>
      </c>
      <c r="C3498" s="122" t="s">
        <v>2206</v>
      </c>
      <c r="D3498" s="122" t="s">
        <v>2108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75">
      <c r="A3499" s="122" t="s">
        <v>2012</v>
      </c>
      <c r="B3499" s="122">
        <v>1</v>
      </c>
      <c r="C3499" s="122" t="s">
        <v>2206</v>
      </c>
      <c r="D3499" s="122" t="s">
        <v>2109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75">
      <c r="A3500" s="122" t="s">
        <v>2012</v>
      </c>
      <c r="B3500" s="122">
        <v>1</v>
      </c>
      <c r="C3500" s="122" t="s">
        <v>2206</v>
      </c>
      <c r="D3500" s="122" t="s">
        <v>2110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75">
      <c r="A3501" s="122" t="s">
        <v>2012</v>
      </c>
      <c r="B3501" s="122">
        <v>1</v>
      </c>
      <c r="C3501" s="122" t="s">
        <v>2206</v>
      </c>
      <c r="D3501" s="122" t="s">
        <v>2111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75">
      <c r="A3502" s="122" t="s">
        <v>2012</v>
      </c>
      <c r="B3502" s="122">
        <v>1</v>
      </c>
      <c r="C3502" s="122" t="s">
        <v>2206</v>
      </c>
      <c r="D3502" s="122" t="s">
        <v>2112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75">
      <c r="A3503" s="122" t="s">
        <v>2012</v>
      </c>
      <c r="B3503" s="122">
        <v>1</v>
      </c>
      <c r="C3503" s="122" t="s">
        <v>2206</v>
      </c>
      <c r="D3503" s="122" t="s">
        <v>2113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75">
      <c r="A3504" s="122" t="s">
        <v>2012</v>
      </c>
      <c r="B3504" s="122">
        <v>1</v>
      </c>
      <c r="C3504" s="122" t="s">
        <v>2206</v>
      </c>
      <c r="D3504" s="122" t="s">
        <v>2114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75">
      <c r="A3505" s="122" t="s">
        <v>2012</v>
      </c>
      <c r="B3505" s="122">
        <v>1</v>
      </c>
      <c r="C3505" s="122" t="s">
        <v>2206</v>
      </c>
      <c r="D3505" s="122" t="s">
        <v>2115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75">
      <c r="A3506" s="122" t="s">
        <v>2012</v>
      </c>
      <c r="B3506" s="122">
        <v>1</v>
      </c>
      <c r="C3506" s="122" t="s">
        <v>2206</v>
      </c>
      <c r="D3506" s="122" t="s">
        <v>2116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75">
      <c r="A3507" s="122" t="s">
        <v>2012</v>
      </c>
      <c r="B3507" s="122">
        <v>1</v>
      </c>
      <c r="C3507" s="122" t="s">
        <v>2206</v>
      </c>
      <c r="D3507" s="122" t="s">
        <v>2138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75">
      <c r="A3508" s="122" t="s">
        <v>2012</v>
      </c>
      <c r="B3508" s="122">
        <v>1</v>
      </c>
      <c r="C3508" s="122" t="s">
        <v>2206</v>
      </c>
      <c r="D3508" s="122" t="s">
        <v>2117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75">
      <c r="A3509" s="122" t="s">
        <v>2012</v>
      </c>
      <c r="B3509" s="122">
        <v>1</v>
      </c>
      <c r="C3509" s="122" t="s">
        <v>2206</v>
      </c>
      <c r="D3509" s="122" t="s">
        <v>2118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75">
      <c r="A3510" s="122" t="s">
        <v>2012</v>
      </c>
      <c r="B3510" s="122">
        <v>1</v>
      </c>
      <c r="C3510" s="122" t="s">
        <v>2206</v>
      </c>
      <c r="D3510" s="122" t="s">
        <v>2119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75">
      <c r="A3511" s="122" t="s">
        <v>2012</v>
      </c>
      <c r="B3511" s="122">
        <v>1</v>
      </c>
      <c r="C3511" s="122" t="s">
        <v>2206</v>
      </c>
      <c r="D3511" s="122" t="s">
        <v>2120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75">
      <c r="A3512" s="122" t="s">
        <v>2012</v>
      </c>
      <c r="B3512" s="122">
        <v>1</v>
      </c>
      <c r="C3512" s="122" t="s">
        <v>2206</v>
      </c>
      <c r="D3512" s="122" t="s">
        <v>2121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75">
      <c r="A3513" s="122" t="s">
        <v>2012</v>
      </c>
      <c r="B3513" s="122">
        <v>1</v>
      </c>
      <c r="C3513" s="122" t="s">
        <v>2206</v>
      </c>
      <c r="D3513" s="122" t="s">
        <v>2139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75">
      <c r="A3514" s="122" t="s">
        <v>2012</v>
      </c>
      <c r="B3514" s="122">
        <v>1</v>
      </c>
      <c r="C3514" s="122" t="s">
        <v>2206</v>
      </c>
      <c r="D3514" s="122" t="s">
        <v>2122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75">
      <c r="A3515" s="122" t="s">
        <v>2012</v>
      </c>
      <c r="B3515" s="122">
        <v>1</v>
      </c>
      <c r="C3515" s="122" t="s">
        <v>2206</v>
      </c>
      <c r="D3515" s="122" t="s">
        <v>2123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75">
      <c r="A3516" s="122" t="s">
        <v>2012</v>
      </c>
      <c r="B3516" s="122">
        <v>1</v>
      </c>
      <c r="C3516" s="122" t="s">
        <v>2206</v>
      </c>
      <c r="D3516" s="122" t="s">
        <v>2140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75">
      <c r="A3517" s="122" t="s">
        <v>2012</v>
      </c>
      <c r="B3517" s="122">
        <v>1</v>
      </c>
      <c r="C3517" s="122" t="s">
        <v>2206</v>
      </c>
      <c r="D3517" s="122" t="s">
        <v>2124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75">
      <c r="A3518" s="122" t="s">
        <v>2012</v>
      </c>
      <c r="B3518" s="122">
        <v>1</v>
      </c>
      <c r="C3518" s="122" t="s">
        <v>2206</v>
      </c>
      <c r="D3518" s="122" t="s">
        <v>2125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75">
      <c r="A3519" s="122" t="s">
        <v>2012</v>
      </c>
      <c r="B3519" s="122">
        <v>1</v>
      </c>
      <c r="C3519" s="122" t="s">
        <v>2206</v>
      </c>
      <c r="D3519" s="122" t="s">
        <v>2126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75">
      <c r="A3520" s="122" t="s">
        <v>2012</v>
      </c>
      <c r="B3520" s="122">
        <v>1</v>
      </c>
      <c r="C3520" s="122" t="s">
        <v>2206</v>
      </c>
      <c r="D3520" s="122" t="s">
        <v>2127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75">
      <c r="A3521" s="122" t="s">
        <v>2012</v>
      </c>
      <c r="B3521" s="122">
        <v>1</v>
      </c>
      <c r="C3521" s="122" t="s">
        <v>2206</v>
      </c>
      <c r="D3521" s="122" t="s">
        <v>2128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75">
      <c r="A3522" s="122" t="s">
        <v>2016</v>
      </c>
      <c r="B3522" s="122">
        <v>1</v>
      </c>
      <c r="C3522" s="122" t="s">
        <v>2207</v>
      </c>
      <c r="D3522" s="122" t="s">
        <v>2080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75">
      <c r="A3523" s="122" t="s">
        <v>2016</v>
      </c>
      <c r="B3523" s="122">
        <v>1</v>
      </c>
      <c r="C3523" s="122" t="s">
        <v>2207</v>
      </c>
      <c r="D3523" s="122" t="s">
        <v>2081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75">
      <c r="A3524" s="122" t="s">
        <v>2016</v>
      </c>
      <c r="B3524" s="122">
        <v>1</v>
      </c>
      <c r="C3524" s="122" t="s">
        <v>2207</v>
      </c>
      <c r="D3524" s="122" t="s">
        <v>2082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75">
      <c r="A3525" s="122" t="s">
        <v>2016</v>
      </c>
      <c r="B3525" s="122">
        <v>1</v>
      </c>
      <c r="C3525" s="122" t="s">
        <v>2207</v>
      </c>
      <c r="D3525" s="122" t="s">
        <v>2135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75">
      <c r="A3526" s="122" t="s">
        <v>2016</v>
      </c>
      <c r="B3526" s="122">
        <v>1</v>
      </c>
      <c r="C3526" s="122" t="s">
        <v>2207</v>
      </c>
      <c r="D3526" s="122" t="s">
        <v>2083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75">
      <c r="A3527" s="122" t="s">
        <v>2016</v>
      </c>
      <c r="B3527" s="122">
        <v>1</v>
      </c>
      <c r="C3527" s="122" t="s">
        <v>2207</v>
      </c>
      <c r="D3527" s="122" t="s">
        <v>2084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75">
      <c r="A3528" s="122" t="s">
        <v>2016</v>
      </c>
      <c r="B3528" s="122">
        <v>1</v>
      </c>
      <c r="C3528" s="122" t="s">
        <v>2207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75">
      <c r="A3529" s="122" t="s">
        <v>2016</v>
      </c>
      <c r="B3529" s="122">
        <v>1</v>
      </c>
      <c r="C3529" s="122" t="s">
        <v>2207</v>
      </c>
      <c r="D3529" s="122" t="s">
        <v>2085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75">
      <c r="A3530" s="122" t="s">
        <v>2016</v>
      </c>
      <c r="B3530" s="122">
        <v>1</v>
      </c>
      <c r="C3530" s="122" t="s">
        <v>2207</v>
      </c>
      <c r="D3530" s="122" t="s">
        <v>2086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75">
      <c r="A3531" s="122" t="s">
        <v>2016</v>
      </c>
      <c r="B3531" s="122">
        <v>1</v>
      </c>
      <c r="C3531" s="122" t="s">
        <v>2207</v>
      </c>
      <c r="D3531" s="122" t="s">
        <v>2087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75">
      <c r="A3532" s="122" t="s">
        <v>2016</v>
      </c>
      <c r="B3532" s="122">
        <v>1</v>
      </c>
      <c r="C3532" s="122" t="s">
        <v>2207</v>
      </c>
      <c r="D3532" s="122" t="s">
        <v>2088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75">
      <c r="A3533" s="122" t="s">
        <v>2016</v>
      </c>
      <c r="B3533" s="122">
        <v>1</v>
      </c>
      <c r="C3533" s="122" t="s">
        <v>2207</v>
      </c>
      <c r="D3533" s="122" t="s">
        <v>2089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75">
      <c r="A3534" s="122" t="s">
        <v>2016</v>
      </c>
      <c r="B3534" s="122">
        <v>1</v>
      </c>
      <c r="C3534" s="122" t="s">
        <v>2207</v>
      </c>
      <c r="D3534" s="122" t="s">
        <v>2136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75">
      <c r="A3535" s="122" t="s">
        <v>2016</v>
      </c>
      <c r="B3535" s="122">
        <v>1</v>
      </c>
      <c r="C3535" s="122" t="s">
        <v>2207</v>
      </c>
      <c r="D3535" s="122" t="s">
        <v>2090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75">
      <c r="A3536" s="122" t="s">
        <v>2016</v>
      </c>
      <c r="B3536" s="122">
        <v>1</v>
      </c>
      <c r="C3536" s="122" t="s">
        <v>2207</v>
      </c>
      <c r="D3536" s="122" t="s">
        <v>2091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75">
      <c r="A3537" s="122" t="s">
        <v>2016</v>
      </c>
      <c r="B3537" s="122">
        <v>1</v>
      </c>
      <c r="C3537" s="122" t="s">
        <v>2207</v>
      </c>
      <c r="D3537" s="122" t="s">
        <v>2092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75">
      <c r="A3538" s="122" t="s">
        <v>2016</v>
      </c>
      <c r="B3538" s="122">
        <v>1</v>
      </c>
      <c r="C3538" s="122" t="s">
        <v>2207</v>
      </c>
      <c r="D3538" s="122" t="s">
        <v>2093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75">
      <c r="A3539" s="122" t="s">
        <v>2016</v>
      </c>
      <c r="B3539" s="122">
        <v>1</v>
      </c>
      <c r="C3539" s="122" t="s">
        <v>2207</v>
      </c>
      <c r="D3539" s="122" t="s">
        <v>2094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75">
      <c r="A3540" s="122" t="s">
        <v>2016</v>
      </c>
      <c r="B3540" s="122">
        <v>1</v>
      </c>
      <c r="C3540" s="122" t="s">
        <v>2207</v>
      </c>
      <c r="D3540" s="122" t="s">
        <v>2095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75">
      <c r="A3541" s="122" t="s">
        <v>2016</v>
      </c>
      <c r="B3541" s="122">
        <v>1</v>
      </c>
      <c r="C3541" s="122" t="s">
        <v>2207</v>
      </c>
      <c r="D3541" s="122" t="s">
        <v>2096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75">
      <c r="A3542" s="122" t="s">
        <v>2016</v>
      </c>
      <c r="B3542" s="122">
        <v>1</v>
      </c>
      <c r="C3542" s="122" t="s">
        <v>2207</v>
      </c>
      <c r="D3542" s="122" t="s">
        <v>2097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75">
      <c r="A3543" s="122" t="s">
        <v>2016</v>
      </c>
      <c r="B3543" s="122">
        <v>1</v>
      </c>
      <c r="C3543" s="122" t="s">
        <v>2207</v>
      </c>
      <c r="D3543" s="122" t="s">
        <v>2098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75">
      <c r="A3544" s="122" t="s">
        <v>2016</v>
      </c>
      <c r="B3544" s="122">
        <v>1</v>
      </c>
      <c r="C3544" s="122" t="s">
        <v>2207</v>
      </c>
      <c r="D3544" s="122" t="s">
        <v>2099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75">
      <c r="A3545" s="122" t="s">
        <v>2016</v>
      </c>
      <c r="B3545" s="122">
        <v>1</v>
      </c>
      <c r="C3545" s="122" t="s">
        <v>2207</v>
      </c>
      <c r="D3545" s="122" t="s">
        <v>2100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75">
      <c r="A3546" s="122" t="s">
        <v>2016</v>
      </c>
      <c r="B3546" s="122">
        <v>1</v>
      </c>
      <c r="C3546" s="122" t="s">
        <v>2207</v>
      </c>
      <c r="D3546" s="122" t="s">
        <v>2101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75">
      <c r="A3547" s="122" t="s">
        <v>2016</v>
      </c>
      <c r="B3547" s="122">
        <v>1</v>
      </c>
      <c r="C3547" s="122" t="s">
        <v>2207</v>
      </c>
      <c r="D3547" s="122" t="s">
        <v>2102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75">
      <c r="A3548" s="122" t="s">
        <v>2016</v>
      </c>
      <c r="B3548" s="122">
        <v>1</v>
      </c>
      <c r="C3548" s="122" t="s">
        <v>2207</v>
      </c>
      <c r="D3548" s="122" t="s">
        <v>2103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75">
      <c r="A3549" s="122" t="s">
        <v>2016</v>
      </c>
      <c r="B3549" s="122">
        <v>1</v>
      </c>
      <c r="C3549" s="122" t="s">
        <v>2207</v>
      </c>
      <c r="D3549" s="122" t="s">
        <v>2137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75">
      <c r="A3550" s="122" t="s">
        <v>2016</v>
      </c>
      <c r="B3550" s="122">
        <v>1</v>
      </c>
      <c r="C3550" s="122" t="s">
        <v>2207</v>
      </c>
      <c r="D3550" s="122" t="s">
        <v>2104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75">
      <c r="A3551" s="122" t="s">
        <v>2016</v>
      </c>
      <c r="B3551" s="122">
        <v>1</v>
      </c>
      <c r="C3551" s="122" t="s">
        <v>2207</v>
      </c>
      <c r="D3551" s="122" t="s">
        <v>2105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75">
      <c r="A3552" s="122" t="s">
        <v>2016</v>
      </c>
      <c r="B3552" s="122">
        <v>1</v>
      </c>
      <c r="C3552" s="122" t="s">
        <v>2207</v>
      </c>
      <c r="D3552" s="122" t="s">
        <v>2106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75">
      <c r="A3553" s="122" t="s">
        <v>2016</v>
      </c>
      <c r="B3553" s="122">
        <v>1</v>
      </c>
      <c r="C3553" s="122" t="s">
        <v>2207</v>
      </c>
      <c r="D3553" s="122" t="s">
        <v>2107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75">
      <c r="A3554" s="122" t="s">
        <v>2016</v>
      </c>
      <c r="B3554" s="122">
        <v>1</v>
      </c>
      <c r="C3554" s="122" t="s">
        <v>2207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75">
      <c r="A3555" s="122" t="s">
        <v>2016</v>
      </c>
      <c r="B3555" s="122">
        <v>1</v>
      </c>
      <c r="C3555" s="122" t="s">
        <v>2207</v>
      </c>
      <c r="D3555" s="122" t="s">
        <v>2108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75">
      <c r="A3556" s="122" t="s">
        <v>2016</v>
      </c>
      <c r="B3556" s="122">
        <v>1</v>
      </c>
      <c r="C3556" s="122" t="s">
        <v>2207</v>
      </c>
      <c r="D3556" s="122" t="s">
        <v>2109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75">
      <c r="A3557" s="122" t="s">
        <v>2016</v>
      </c>
      <c r="B3557" s="122">
        <v>1</v>
      </c>
      <c r="C3557" s="122" t="s">
        <v>2207</v>
      </c>
      <c r="D3557" s="122" t="s">
        <v>2110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75">
      <c r="A3558" s="122" t="s">
        <v>2016</v>
      </c>
      <c r="B3558" s="122">
        <v>1</v>
      </c>
      <c r="C3558" s="122" t="s">
        <v>2207</v>
      </c>
      <c r="D3558" s="122" t="s">
        <v>2111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75">
      <c r="A3559" s="122" t="s">
        <v>2016</v>
      </c>
      <c r="B3559" s="122">
        <v>1</v>
      </c>
      <c r="C3559" s="122" t="s">
        <v>2207</v>
      </c>
      <c r="D3559" s="122" t="s">
        <v>2112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75">
      <c r="A3560" s="122" t="s">
        <v>2016</v>
      </c>
      <c r="B3560" s="122">
        <v>1</v>
      </c>
      <c r="C3560" s="122" t="s">
        <v>2207</v>
      </c>
      <c r="D3560" s="122" t="s">
        <v>2113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75">
      <c r="A3561" s="122" t="s">
        <v>2016</v>
      </c>
      <c r="B3561" s="122">
        <v>1</v>
      </c>
      <c r="C3561" s="122" t="s">
        <v>2207</v>
      </c>
      <c r="D3561" s="122" t="s">
        <v>2114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75">
      <c r="A3562" s="122" t="s">
        <v>2016</v>
      </c>
      <c r="B3562" s="122">
        <v>1</v>
      </c>
      <c r="C3562" s="122" t="s">
        <v>2207</v>
      </c>
      <c r="D3562" s="122" t="s">
        <v>2115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75">
      <c r="A3563" s="122" t="s">
        <v>2016</v>
      </c>
      <c r="B3563" s="122">
        <v>1</v>
      </c>
      <c r="C3563" s="122" t="s">
        <v>2207</v>
      </c>
      <c r="D3563" s="122" t="s">
        <v>2116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75">
      <c r="A3564" s="122" t="s">
        <v>2016</v>
      </c>
      <c r="B3564" s="122">
        <v>1</v>
      </c>
      <c r="C3564" s="122" t="s">
        <v>2207</v>
      </c>
      <c r="D3564" s="122" t="s">
        <v>2138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75">
      <c r="A3565" s="122" t="s">
        <v>2016</v>
      </c>
      <c r="B3565" s="122">
        <v>1</v>
      </c>
      <c r="C3565" s="122" t="s">
        <v>2207</v>
      </c>
      <c r="D3565" s="122" t="s">
        <v>2117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75">
      <c r="A3566" s="122" t="s">
        <v>2016</v>
      </c>
      <c r="B3566" s="122">
        <v>1</v>
      </c>
      <c r="C3566" s="122" t="s">
        <v>2207</v>
      </c>
      <c r="D3566" s="122" t="s">
        <v>2118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75">
      <c r="A3567" s="122" t="s">
        <v>2016</v>
      </c>
      <c r="B3567" s="122">
        <v>1</v>
      </c>
      <c r="C3567" s="122" t="s">
        <v>2207</v>
      </c>
      <c r="D3567" s="122" t="s">
        <v>2119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75">
      <c r="A3568" s="122" t="s">
        <v>2016</v>
      </c>
      <c r="B3568" s="122">
        <v>1</v>
      </c>
      <c r="C3568" s="122" t="s">
        <v>2207</v>
      </c>
      <c r="D3568" s="122" t="s">
        <v>2120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75">
      <c r="A3569" s="122" t="s">
        <v>2016</v>
      </c>
      <c r="B3569" s="122">
        <v>1</v>
      </c>
      <c r="C3569" s="122" t="s">
        <v>2207</v>
      </c>
      <c r="D3569" s="122" t="s">
        <v>2121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75">
      <c r="A3570" s="122" t="s">
        <v>2016</v>
      </c>
      <c r="B3570" s="122">
        <v>1</v>
      </c>
      <c r="C3570" s="122" t="s">
        <v>2207</v>
      </c>
      <c r="D3570" s="122" t="s">
        <v>2139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75">
      <c r="A3571" s="122" t="s">
        <v>2016</v>
      </c>
      <c r="B3571" s="122">
        <v>1</v>
      </c>
      <c r="C3571" s="122" t="s">
        <v>2207</v>
      </c>
      <c r="D3571" s="122" t="s">
        <v>2122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75">
      <c r="A3572" s="122" t="s">
        <v>2016</v>
      </c>
      <c r="B3572" s="122">
        <v>1</v>
      </c>
      <c r="C3572" s="122" t="s">
        <v>2207</v>
      </c>
      <c r="D3572" s="122" t="s">
        <v>2123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75">
      <c r="A3573" s="122" t="s">
        <v>2016</v>
      </c>
      <c r="B3573" s="122">
        <v>1</v>
      </c>
      <c r="C3573" s="122" t="s">
        <v>2207</v>
      </c>
      <c r="D3573" s="122" t="s">
        <v>2140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75">
      <c r="A3574" s="122" t="s">
        <v>2016</v>
      </c>
      <c r="B3574" s="122">
        <v>1</v>
      </c>
      <c r="C3574" s="122" t="s">
        <v>2207</v>
      </c>
      <c r="D3574" s="122" t="s">
        <v>2124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75">
      <c r="A3575" s="122" t="s">
        <v>2016</v>
      </c>
      <c r="B3575" s="122">
        <v>1</v>
      </c>
      <c r="C3575" s="122" t="s">
        <v>2207</v>
      </c>
      <c r="D3575" s="122" t="s">
        <v>2125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75">
      <c r="A3576" s="122" t="s">
        <v>2016</v>
      </c>
      <c r="B3576" s="122">
        <v>1</v>
      </c>
      <c r="C3576" s="122" t="s">
        <v>2207</v>
      </c>
      <c r="D3576" s="122" t="s">
        <v>2126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75">
      <c r="A3577" s="122" t="s">
        <v>2016</v>
      </c>
      <c r="B3577" s="122">
        <v>1</v>
      </c>
      <c r="C3577" s="122" t="s">
        <v>2207</v>
      </c>
      <c r="D3577" s="122" t="s">
        <v>2127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75">
      <c r="A3578" s="122" t="s">
        <v>2016</v>
      </c>
      <c r="B3578" s="122">
        <v>1</v>
      </c>
      <c r="C3578" s="122" t="s">
        <v>2207</v>
      </c>
      <c r="D3578" s="122" t="s">
        <v>2128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75">
      <c r="A3579" s="122" t="s">
        <v>2208</v>
      </c>
      <c r="B3579" s="122">
        <v>1</v>
      </c>
      <c r="C3579" s="122" t="s">
        <v>2209</v>
      </c>
      <c r="D3579" s="122" t="s">
        <v>2080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75">
      <c r="A3580" s="122" t="s">
        <v>2208</v>
      </c>
      <c r="B3580" s="122">
        <v>1</v>
      </c>
      <c r="C3580" s="122" t="s">
        <v>2209</v>
      </c>
      <c r="D3580" s="122" t="s">
        <v>2081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75">
      <c r="A3581" s="122" t="s">
        <v>2208</v>
      </c>
      <c r="B3581" s="122">
        <v>1</v>
      </c>
      <c r="C3581" s="122" t="s">
        <v>2209</v>
      </c>
      <c r="D3581" s="122" t="s">
        <v>2082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75">
      <c r="A3582" s="122" t="s">
        <v>2208</v>
      </c>
      <c r="B3582" s="122">
        <v>1</v>
      </c>
      <c r="C3582" s="122" t="s">
        <v>2209</v>
      </c>
      <c r="D3582" s="122" t="s">
        <v>2135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75">
      <c r="A3583" s="122" t="s">
        <v>2208</v>
      </c>
      <c r="B3583" s="122">
        <v>1</v>
      </c>
      <c r="C3583" s="122" t="s">
        <v>2209</v>
      </c>
      <c r="D3583" s="122" t="s">
        <v>2083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75">
      <c r="A3584" s="122" t="s">
        <v>2208</v>
      </c>
      <c r="B3584" s="122">
        <v>1</v>
      </c>
      <c r="C3584" s="122" t="s">
        <v>2209</v>
      </c>
      <c r="D3584" s="122" t="s">
        <v>2084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75">
      <c r="A3585" s="122" t="s">
        <v>2208</v>
      </c>
      <c r="B3585" s="122">
        <v>1</v>
      </c>
      <c r="C3585" s="122" t="s">
        <v>2209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75">
      <c r="A3586" s="122" t="s">
        <v>2208</v>
      </c>
      <c r="B3586" s="122">
        <v>1</v>
      </c>
      <c r="C3586" s="122" t="s">
        <v>2209</v>
      </c>
      <c r="D3586" s="122" t="s">
        <v>2085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75">
      <c r="A3587" s="122" t="s">
        <v>2208</v>
      </c>
      <c r="B3587" s="122">
        <v>1</v>
      </c>
      <c r="C3587" s="122" t="s">
        <v>2209</v>
      </c>
      <c r="D3587" s="122" t="s">
        <v>2086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75">
      <c r="A3588" s="122" t="s">
        <v>2208</v>
      </c>
      <c r="B3588" s="122">
        <v>1</v>
      </c>
      <c r="C3588" s="122" t="s">
        <v>2209</v>
      </c>
      <c r="D3588" s="122" t="s">
        <v>2087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75">
      <c r="A3589" s="122" t="s">
        <v>2208</v>
      </c>
      <c r="B3589" s="122">
        <v>1</v>
      </c>
      <c r="C3589" s="122" t="s">
        <v>2209</v>
      </c>
      <c r="D3589" s="122" t="s">
        <v>2088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75">
      <c r="A3590" s="122" t="s">
        <v>2208</v>
      </c>
      <c r="B3590" s="122">
        <v>1</v>
      </c>
      <c r="C3590" s="122" t="s">
        <v>2209</v>
      </c>
      <c r="D3590" s="122" t="s">
        <v>2089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75">
      <c r="A3591" s="122" t="s">
        <v>2208</v>
      </c>
      <c r="B3591" s="122">
        <v>1</v>
      </c>
      <c r="C3591" s="122" t="s">
        <v>2209</v>
      </c>
      <c r="D3591" s="122" t="s">
        <v>2136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75">
      <c r="A3592" s="122" t="s">
        <v>2208</v>
      </c>
      <c r="B3592" s="122">
        <v>1</v>
      </c>
      <c r="C3592" s="122" t="s">
        <v>2209</v>
      </c>
      <c r="D3592" s="122" t="s">
        <v>2090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75">
      <c r="A3593" s="122" t="s">
        <v>2208</v>
      </c>
      <c r="B3593" s="122">
        <v>1</v>
      </c>
      <c r="C3593" s="122" t="s">
        <v>2209</v>
      </c>
      <c r="D3593" s="122" t="s">
        <v>2091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75">
      <c r="A3594" s="122" t="s">
        <v>2208</v>
      </c>
      <c r="B3594" s="122">
        <v>1</v>
      </c>
      <c r="C3594" s="122" t="s">
        <v>2209</v>
      </c>
      <c r="D3594" s="122" t="s">
        <v>2092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75">
      <c r="A3595" s="122" t="s">
        <v>2208</v>
      </c>
      <c r="B3595" s="122">
        <v>1</v>
      </c>
      <c r="C3595" s="122" t="s">
        <v>2209</v>
      </c>
      <c r="D3595" s="122" t="s">
        <v>2093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75">
      <c r="A3596" s="122" t="s">
        <v>2208</v>
      </c>
      <c r="B3596" s="122">
        <v>1</v>
      </c>
      <c r="C3596" s="122" t="s">
        <v>2209</v>
      </c>
      <c r="D3596" s="122" t="s">
        <v>2094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75">
      <c r="A3597" s="122" t="s">
        <v>2208</v>
      </c>
      <c r="B3597" s="122">
        <v>1</v>
      </c>
      <c r="C3597" s="122" t="s">
        <v>2209</v>
      </c>
      <c r="D3597" s="122" t="s">
        <v>2095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75">
      <c r="A3598" s="122" t="s">
        <v>2208</v>
      </c>
      <c r="B3598" s="122">
        <v>1</v>
      </c>
      <c r="C3598" s="122" t="s">
        <v>2209</v>
      </c>
      <c r="D3598" s="122" t="s">
        <v>2096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75">
      <c r="A3599" s="122" t="s">
        <v>2208</v>
      </c>
      <c r="B3599" s="122">
        <v>1</v>
      </c>
      <c r="C3599" s="122" t="s">
        <v>2209</v>
      </c>
      <c r="D3599" s="122" t="s">
        <v>2097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75">
      <c r="A3600" s="122" t="s">
        <v>2208</v>
      </c>
      <c r="B3600" s="122">
        <v>1</v>
      </c>
      <c r="C3600" s="122" t="s">
        <v>2209</v>
      </c>
      <c r="D3600" s="122" t="s">
        <v>2098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75">
      <c r="A3601" s="122" t="s">
        <v>2208</v>
      </c>
      <c r="B3601" s="122">
        <v>1</v>
      </c>
      <c r="C3601" s="122" t="s">
        <v>2209</v>
      </c>
      <c r="D3601" s="122" t="s">
        <v>2099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75">
      <c r="A3602" s="122" t="s">
        <v>2208</v>
      </c>
      <c r="B3602" s="122">
        <v>1</v>
      </c>
      <c r="C3602" s="122" t="s">
        <v>2209</v>
      </c>
      <c r="D3602" s="122" t="s">
        <v>2100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75">
      <c r="A3603" s="122" t="s">
        <v>2208</v>
      </c>
      <c r="B3603" s="122">
        <v>1</v>
      </c>
      <c r="C3603" s="122" t="s">
        <v>2209</v>
      </c>
      <c r="D3603" s="122" t="s">
        <v>2101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75">
      <c r="A3604" s="122" t="s">
        <v>2208</v>
      </c>
      <c r="B3604" s="122">
        <v>1</v>
      </c>
      <c r="C3604" s="122" t="s">
        <v>2209</v>
      </c>
      <c r="D3604" s="122" t="s">
        <v>2102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75">
      <c r="A3605" s="122" t="s">
        <v>2208</v>
      </c>
      <c r="B3605" s="122">
        <v>1</v>
      </c>
      <c r="C3605" s="122" t="s">
        <v>2209</v>
      </c>
      <c r="D3605" s="122" t="s">
        <v>2103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75">
      <c r="A3606" s="122" t="s">
        <v>2208</v>
      </c>
      <c r="B3606" s="122">
        <v>1</v>
      </c>
      <c r="C3606" s="122" t="s">
        <v>2209</v>
      </c>
      <c r="D3606" s="122" t="s">
        <v>2137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75">
      <c r="A3607" s="122" t="s">
        <v>2208</v>
      </c>
      <c r="B3607" s="122">
        <v>1</v>
      </c>
      <c r="C3607" s="122" t="s">
        <v>2209</v>
      </c>
      <c r="D3607" s="122" t="s">
        <v>2104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75">
      <c r="A3608" s="122" t="s">
        <v>2208</v>
      </c>
      <c r="B3608" s="122">
        <v>1</v>
      </c>
      <c r="C3608" s="122" t="s">
        <v>2209</v>
      </c>
      <c r="D3608" s="122" t="s">
        <v>2105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75">
      <c r="A3609" s="122" t="s">
        <v>2208</v>
      </c>
      <c r="B3609" s="122">
        <v>1</v>
      </c>
      <c r="C3609" s="122" t="s">
        <v>2209</v>
      </c>
      <c r="D3609" s="122" t="s">
        <v>2106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75">
      <c r="A3610" s="122" t="s">
        <v>2208</v>
      </c>
      <c r="B3610" s="122">
        <v>1</v>
      </c>
      <c r="C3610" s="122" t="s">
        <v>2209</v>
      </c>
      <c r="D3610" s="122" t="s">
        <v>2107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75">
      <c r="A3611" s="122" t="s">
        <v>2208</v>
      </c>
      <c r="B3611" s="122">
        <v>1</v>
      </c>
      <c r="C3611" s="122" t="s">
        <v>2209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75">
      <c r="A3612" s="122" t="s">
        <v>2208</v>
      </c>
      <c r="B3612" s="122">
        <v>1</v>
      </c>
      <c r="C3612" s="122" t="s">
        <v>2209</v>
      </c>
      <c r="D3612" s="122" t="s">
        <v>2108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75">
      <c r="A3613" s="122" t="s">
        <v>2208</v>
      </c>
      <c r="B3613" s="122">
        <v>1</v>
      </c>
      <c r="C3613" s="122" t="s">
        <v>2209</v>
      </c>
      <c r="D3613" s="122" t="s">
        <v>2109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75">
      <c r="A3614" s="122" t="s">
        <v>2208</v>
      </c>
      <c r="B3614" s="122">
        <v>1</v>
      </c>
      <c r="C3614" s="122" t="s">
        <v>2209</v>
      </c>
      <c r="D3614" s="122" t="s">
        <v>2110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75">
      <c r="A3615" s="122" t="s">
        <v>2208</v>
      </c>
      <c r="B3615" s="122">
        <v>1</v>
      </c>
      <c r="C3615" s="122" t="s">
        <v>2209</v>
      </c>
      <c r="D3615" s="122" t="s">
        <v>2111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75">
      <c r="A3616" s="122" t="s">
        <v>2208</v>
      </c>
      <c r="B3616" s="122">
        <v>1</v>
      </c>
      <c r="C3616" s="122" t="s">
        <v>2209</v>
      </c>
      <c r="D3616" s="122" t="s">
        <v>2112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75">
      <c r="A3617" s="122" t="s">
        <v>2208</v>
      </c>
      <c r="B3617" s="122">
        <v>1</v>
      </c>
      <c r="C3617" s="122" t="s">
        <v>2209</v>
      </c>
      <c r="D3617" s="122" t="s">
        <v>2113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75">
      <c r="A3618" s="122" t="s">
        <v>2208</v>
      </c>
      <c r="B3618" s="122">
        <v>1</v>
      </c>
      <c r="C3618" s="122" t="s">
        <v>2209</v>
      </c>
      <c r="D3618" s="122" t="s">
        <v>2114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75">
      <c r="A3619" s="122" t="s">
        <v>2208</v>
      </c>
      <c r="B3619" s="122">
        <v>1</v>
      </c>
      <c r="C3619" s="122" t="s">
        <v>2209</v>
      </c>
      <c r="D3619" s="122" t="s">
        <v>2115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75">
      <c r="A3620" s="122" t="s">
        <v>2208</v>
      </c>
      <c r="B3620" s="122">
        <v>1</v>
      </c>
      <c r="C3620" s="122" t="s">
        <v>2209</v>
      </c>
      <c r="D3620" s="122" t="s">
        <v>2116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75">
      <c r="A3621" s="122" t="s">
        <v>2208</v>
      </c>
      <c r="B3621" s="122">
        <v>1</v>
      </c>
      <c r="C3621" s="122" t="s">
        <v>2209</v>
      </c>
      <c r="D3621" s="122" t="s">
        <v>2138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75">
      <c r="A3622" s="122" t="s">
        <v>2208</v>
      </c>
      <c r="B3622" s="122">
        <v>1</v>
      </c>
      <c r="C3622" s="122" t="s">
        <v>2209</v>
      </c>
      <c r="D3622" s="122" t="s">
        <v>2117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75">
      <c r="A3623" s="122" t="s">
        <v>2208</v>
      </c>
      <c r="B3623" s="122">
        <v>1</v>
      </c>
      <c r="C3623" s="122" t="s">
        <v>2209</v>
      </c>
      <c r="D3623" s="122" t="s">
        <v>2118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75">
      <c r="A3624" s="122" t="s">
        <v>2208</v>
      </c>
      <c r="B3624" s="122">
        <v>1</v>
      </c>
      <c r="C3624" s="122" t="s">
        <v>2209</v>
      </c>
      <c r="D3624" s="122" t="s">
        <v>2119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75">
      <c r="A3625" s="122" t="s">
        <v>2208</v>
      </c>
      <c r="B3625" s="122">
        <v>1</v>
      </c>
      <c r="C3625" s="122" t="s">
        <v>2209</v>
      </c>
      <c r="D3625" s="122" t="s">
        <v>2120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75">
      <c r="A3626" s="122" t="s">
        <v>2208</v>
      </c>
      <c r="B3626" s="122">
        <v>1</v>
      </c>
      <c r="C3626" s="122" t="s">
        <v>2209</v>
      </c>
      <c r="D3626" s="122" t="s">
        <v>2121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75">
      <c r="A3627" s="122" t="s">
        <v>2208</v>
      </c>
      <c r="B3627" s="122">
        <v>1</v>
      </c>
      <c r="C3627" s="122" t="s">
        <v>2209</v>
      </c>
      <c r="D3627" s="122" t="s">
        <v>2139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75">
      <c r="A3628" s="122" t="s">
        <v>2208</v>
      </c>
      <c r="B3628" s="122">
        <v>1</v>
      </c>
      <c r="C3628" s="122" t="s">
        <v>2209</v>
      </c>
      <c r="D3628" s="122" t="s">
        <v>2122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75">
      <c r="A3629" s="122" t="s">
        <v>2208</v>
      </c>
      <c r="B3629" s="122">
        <v>1</v>
      </c>
      <c r="C3629" s="122" t="s">
        <v>2209</v>
      </c>
      <c r="D3629" s="122" t="s">
        <v>2123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75">
      <c r="A3630" s="122" t="s">
        <v>2208</v>
      </c>
      <c r="B3630" s="122">
        <v>1</v>
      </c>
      <c r="C3630" s="122" t="s">
        <v>2209</v>
      </c>
      <c r="D3630" s="122" t="s">
        <v>2140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75">
      <c r="A3631" s="122" t="s">
        <v>2208</v>
      </c>
      <c r="B3631" s="122">
        <v>1</v>
      </c>
      <c r="C3631" s="122" t="s">
        <v>2209</v>
      </c>
      <c r="D3631" s="122" t="s">
        <v>2124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75">
      <c r="A3632" s="122" t="s">
        <v>2208</v>
      </c>
      <c r="B3632" s="122">
        <v>1</v>
      </c>
      <c r="C3632" s="122" t="s">
        <v>2209</v>
      </c>
      <c r="D3632" s="122" t="s">
        <v>2125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75">
      <c r="A3633" s="122" t="s">
        <v>2208</v>
      </c>
      <c r="B3633" s="122">
        <v>1</v>
      </c>
      <c r="C3633" s="122" t="s">
        <v>2209</v>
      </c>
      <c r="D3633" s="122" t="s">
        <v>2126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75">
      <c r="A3634" s="122" t="s">
        <v>2208</v>
      </c>
      <c r="B3634" s="122">
        <v>1</v>
      </c>
      <c r="C3634" s="122" t="s">
        <v>2209</v>
      </c>
      <c r="D3634" s="122" t="s">
        <v>2127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75">
      <c r="A3635" s="122" t="s">
        <v>2208</v>
      </c>
      <c r="B3635" s="122">
        <v>1</v>
      </c>
      <c r="C3635" s="122" t="s">
        <v>2209</v>
      </c>
      <c r="D3635" s="122" t="s">
        <v>2128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75">
      <c r="A3636" s="122" t="s">
        <v>2020</v>
      </c>
      <c r="B3636" s="122">
        <v>1</v>
      </c>
      <c r="C3636" s="122" t="s">
        <v>2210</v>
      </c>
      <c r="D3636" s="122" t="s">
        <v>2080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75">
      <c r="A3637" s="122" t="s">
        <v>2020</v>
      </c>
      <c r="B3637" s="122">
        <v>1</v>
      </c>
      <c r="C3637" s="122" t="s">
        <v>2210</v>
      </c>
      <c r="D3637" s="122" t="s">
        <v>2081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75">
      <c r="A3638" s="122" t="s">
        <v>2020</v>
      </c>
      <c r="B3638" s="122">
        <v>1</v>
      </c>
      <c r="C3638" s="122" t="s">
        <v>2210</v>
      </c>
      <c r="D3638" s="122" t="s">
        <v>2082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75">
      <c r="A3639" s="122" t="s">
        <v>2020</v>
      </c>
      <c r="B3639" s="122">
        <v>1</v>
      </c>
      <c r="C3639" s="122" t="s">
        <v>2210</v>
      </c>
      <c r="D3639" s="122" t="s">
        <v>2135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75">
      <c r="A3640" s="122" t="s">
        <v>2020</v>
      </c>
      <c r="B3640" s="122">
        <v>1</v>
      </c>
      <c r="C3640" s="122" t="s">
        <v>2210</v>
      </c>
      <c r="D3640" s="122" t="s">
        <v>2083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75">
      <c r="A3641" s="122" t="s">
        <v>2020</v>
      </c>
      <c r="B3641" s="122">
        <v>1</v>
      </c>
      <c r="C3641" s="122" t="s">
        <v>2210</v>
      </c>
      <c r="D3641" s="122" t="s">
        <v>2084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75">
      <c r="A3642" s="122" t="s">
        <v>2020</v>
      </c>
      <c r="B3642" s="122">
        <v>1</v>
      </c>
      <c r="C3642" s="122" t="s">
        <v>2210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75">
      <c r="A3643" s="122" t="s">
        <v>2020</v>
      </c>
      <c r="B3643" s="122">
        <v>1</v>
      </c>
      <c r="C3643" s="122" t="s">
        <v>2210</v>
      </c>
      <c r="D3643" s="122" t="s">
        <v>2085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75">
      <c r="A3644" s="122" t="s">
        <v>2020</v>
      </c>
      <c r="B3644" s="122">
        <v>1</v>
      </c>
      <c r="C3644" s="122" t="s">
        <v>2210</v>
      </c>
      <c r="D3644" s="122" t="s">
        <v>2086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75">
      <c r="A3645" s="122" t="s">
        <v>2020</v>
      </c>
      <c r="B3645" s="122">
        <v>1</v>
      </c>
      <c r="C3645" s="122" t="s">
        <v>2210</v>
      </c>
      <c r="D3645" s="122" t="s">
        <v>2087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75">
      <c r="A3646" s="122" t="s">
        <v>2020</v>
      </c>
      <c r="B3646" s="122">
        <v>1</v>
      </c>
      <c r="C3646" s="122" t="s">
        <v>2210</v>
      </c>
      <c r="D3646" s="122" t="s">
        <v>2088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75">
      <c r="A3647" s="122" t="s">
        <v>2020</v>
      </c>
      <c r="B3647" s="122">
        <v>1</v>
      </c>
      <c r="C3647" s="122" t="s">
        <v>2210</v>
      </c>
      <c r="D3647" s="122" t="s">
        <v>2170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75">
      <c r="A3648" s="122" t="s">
        <v>2020</v>
      </c>
      <c r="B3648" s="122">
        <v>1</v>
      </c>
      <c r="C3648" s="122" t="s">
        <v>2210</v>
      </c>
      <c r="D3648" s="122" t="s">
        <v>2089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75">
      <c r="A3649" s="122" t="s">
        <v>2020</v>
      </c>
      <c r="B3649" s="122">
        <v>1</v>
      </c>
      <c r="C3649" s="122" t="s">
        <v>2210</v>
      </c>
      <c r="D3649" s="122" t="s">
        <v>2136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75">
      <c r="A3650" s="122" t="s">
        <v>2020</v>
      </c>
      <c r="B3650" s="122">
        <v>1</v>
      </c>
      <c r="C3650" s="122" t="s">
        <v>2210</v>
      </c>
      <c r="D3650" s="122" t="s">
        <v>2090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75">
      <c r="A3651" s="122" t="s">
        <v>2020</v>
      </c>
      <c r="B3651" s="122">
        <v>1</v>
      </c>
      <c r="C3651" s="122" t="s">
        <v>2210</v>
      </c>
      <c r="D3651" s="122" t="s">
        <v>2091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75">
      <c r="A3652" s="122" t="s">
        <v>2020</v>
      </c>
      <c r="B3652" s="122">
        <v>1</v>
      </c>
      <c r="C3652" s="122" t="s">
        <v>2210</v>
      </c>
      <c r="D3652" s="122" t="s">
        <v>2092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75">
      <c r="A3653" s="122" t="s">
        <v>2020</v>
      </c>
      <c r="B3653" s="122">
        <v>1</v>
      </c>
      <c r="C3653" s="122" t="s">
        <v>2210</v>
      </c>
      <c r="D3653" s="122" t="s">
        <v>2093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75">
      <c r="A3654" s="122" t="s">
        <v>2020</v>
      </c>
      <c r="B3654" s="122">
        <v>1</v>
      </c>
      <c r="C3654" s="122" t="s">
        <v>2210</v>
      </c>
      <c r="D3654" s="122" t="s">
        <v>2094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75">
      <c r="A3655" s="122" t="s">
        <v>2020</v>
      </c>
      <c r="B3655" s="122">
        <v>1</v>
      </c>
      <c r="C3655" s="122" t="s">
        <v>2210</v>
      </c>
      <c r="D3655" s="122" t="s">
        <v>2095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75">
      <c r="A3656" s="122" t="s">
        <v>2020</v>
      </c>
      <c r="B3656" s="122">
        <v>1</v>
      </c>
      <c r="C3656" s="122" t="s">
        <v>2210</v>
      </c>
      <c r="D3656" s="122" t="s">
        <v>2096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75">
      <c r="A3657" s="122" t="s">
        <v>2020</v>
      </c>
      <c r="B3657" s="122">
        <v>1</v>
      </c>
      <c r="C3657" s="122" t="s">
        <v>2210</v>
      </c>
      <c r="D3657" s="122" t="s">
        <v>2097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75">
      <c r="A3658" s="122" t="s">
        <v>2020</v>
      </c>
      <c r="B3658" s="122">
        <v>1</v>
      </c>
      <c r="C3658" s="122" t="s">
        <v>2210</v>
      </c>
      <c r="D3658" s="122" t="s">
        <v>2098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75">
      <c r="A3659" s="122" t="s">
        <v>2020</v>
      </c>
      <c r="B3659" s="122">
        <v>1</v>
      </c>
      <c r="C3659" s="122" t="s">
        <v>2210</v>
      </c>
      <c r="D3659" s="122" t="s">
        <v>2099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75">
      <c r="A3660" s="122" t="s">
        <v>2020</v>
      </c>
      <c r="B3660" s="122">
        <v>1</v>
      </c>
      <c r="C3660" s="122" t="s">
        <v>2210</v>
      </c>
      <c r="D3660" s="122" t="s">
        <v>2100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75">
      <c r="A3661" s="122" t="s">
        <v>2020</v>
      </c>
      <c r="B3661" s="122">
        <v>1</v>
      </c>
      <c r="C3661" s="122" t="s">
        <v>2210</v>
      </c>
      <c r="D3661" s="122" t="s">
        <v>2171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75">
      <c r="A3662" s="122" t="s">
        <v>2020</v>
      </c>
      <c r="B3662" s="122">
        <v>1</v>
      </c>
      <c r="C3662" s="122" t="s">
        <v>2210</v>
      </c>
      <c r="D3662" s="122" t="s">
        <v>2101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75">
      <c r="A3663" s="122" t="s">
        <v>2020</v>
      </c>
      <c r="B3663" s="122">
        <v>1</v>
      </c>
      <c r="C3663" s="122" t="s">
        <v>2210</v>
      </c>
      <c r="D3663" s="122" t="s">
        <v>2102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75">
      <c r="A3664" s="122" t="s">
        <v>2020</v>
      </c>
      <c r="B3664" s="122">
        <v>1</v>
      </c>
      <c r="C3664" s="122" t="s">
        <v>2210</v>
      </c>
      <c r="D3664" s="122" t="s">
        <v>2103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75">
      <c r="A3665" s="122" t="s">
        <v>2020</v>
      </c>
      <c r="B3665" s="122">
        <v>1</v>
      </c>
      <c r="C3665" s="122" t="s">
        <v>2210</v>
      </c>
      <c r="D3665" s="122" t="s">
        <v>2137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75">
      <c r="A3666" s="122" t="s">
        <v>2020</v>
      </c>
      <c r="B3666" s="122">
        <v>1</v>
      </c>
      <c r="C3666" s="122" t="s">
        <v>2210</v>
      </c>
      <c r="D3666" s="122" t="s">
        <v>2104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75">
      <c r="A3667" s="122" t="s">
        <v>2020</v>
      </c>
      <c r="B3667" s="122">
        <v>1</v>
      </c>
      <c r="C3667" s="122" t="s">
        <v>2210</v>
      </c>
      <c r="D3667" s="122" t="s">
        <v>2105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75">
      <c r="A3668" s="122" t="s">
        <v>2020</v>
      </c>
      <c r="B3668" s="122">
        <v>1</v>
      </c>
      <c r="C3668" s="122" t="s">
        <v>2210</v>
      </c>
      <c r="D3668" s="122" t="s">
        <v>2106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75">
      <c r="A3669" s="122" t="s">
        <v>2020</v>
      </c>
      <c r="B3669" s="122">
        <v>1</v>
      </c>
      <c r="C3669" s="122" t="s">
        <v>2210</v>
      </c>
      <c r="D3669" s="122" t="s">
        <v>2107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75">
      <c r="A3670" s="122" t="s">
        <v>2020</v>
      </c>
      <c r="B3670" s="122">
        <v>1</v>
      </c>
      <c r="C3670" s="122" t="s">
        <v>2210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75">
      <c r="A3671" s="122" t="s">
        <v>2020</v>
      </c>
      <c r="B3671" s="122">
        <v>1</v>
      </c>
      <c r="C3671" s="122" t="s">
        <v>2210</v>
      </c>
      <c r="D3671" s="122" t="s">
        <v>2108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75">
      <c r="A3672" s="122" t="s">
        <v>2020</v>
      </c>
      <c r="B3672" s="122">
        <v>1</v>
      </c>
      <c r="C3672" s="122" t="s">
        <v>2210</v>
      </c>
      <c r="D3672" s="122" t="s">
        <v>2109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75">
      <c r="A3673" s="122" t="s">
        <v>2020</v>
      </c>
      <c r="B3673" s="122">
        <v>1</v>
      </c>
      <c r="C3673" s="122" t="s">
        <v>2210</v>
      </c>
      <c r="D3673" s="122" t="s">
        <v>2110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75">
      <c r="A3674" s="122" t="s">
        <v>2020</v>
      </c>
      <c r="B3674" s="122">
        <v>1</v>
      </c>
      <c r="C3674" s="122" t="s">
        <v>2210</v>
      </c>
      <c r="D3674" s="122" t="s">
        <v>2111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75">
      <c r="A3675" s="122" t="s">
        <v>2020</v>
      </c>
      <c r="B3675" s="122">
        <v>1</v>
      </c>
      <c r="C3675" s="122" t="s">
        <v>2210</v>
      </c>
      <c r="D3675" s="122" t="s">
        <v>2112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75">
      <c r="A3676" s="122" t="s">
        <v>2020</v>
      </c>
      <c r="B3676" s="122">
        <v>1</v>
      </c>
      <c r="C3676" s="122" t="s">
        <v>2210</v>
      </c>
      <c r="D3676" s="122" t="s">
        <v>2113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75">
      <c r="A3677" s="122" t="s">
        <v>2020</v>
      </c>
      <c r="B3677" s="122">
        <v>1</v>
      </c>
      <c r="C3677" s="122" t="s">
        <v>2210</v>
      </c>
      <c r="D3677" s="122" t="s">
        <v>2114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75">
      <c r="A3678" s="122" t="s">
        <v>2020</v>
      </c>
      <c r="B3678" s="122">
        <v>1</v>
      </c>
      <c r="C3678" s="122" t="s">
        <v>2210</v>
      </c>
      <c r="D3678" s="122" t="s">
        <v>2115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75">
      <c r="A3679" s="122" t="s">
        <v>2020</v>
      </c>
      <c r="B3679" s="122">
        <v>1</v>
      </c>
      <c r="C3679" s="122" t="s">
        <v>2210</v>
      </c>
      <c r="D3679" s="122" t="s">
        <v>2116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75">
      <c r="A3680" s="122" t="s">
        <v>2020</v>
      </c>
      <c r="B3680" s="122">
        <v>1</v>
      </c>
      <c r="C3680" s="122" t="s">
        <v>2210</v>
      </c>
      <c r="D3680" s="122" t="s">
        <v>2138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75">
      <c r="A3681" s="122" t="s">
        <v>2020</v>
      </c>
      <c r="B3681" s="122">
        <v>1</v>
      </c>
      <c r="C3681" s="122" t="s">
        <v>2210</v>
      </c>
      <c r="D3681" s="122" t="s">
        <v>2172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75">
      <c r="A3682" s="122" t="s">
        <v>2020</v>
      </c>
      <c r="B3682" s="122">
        <v>1</v>
      </c>
      <c r="C3682" s="122" t="s">
        <v>2210</v>
      </c>
      <c r="D3682" s="122" t="s">
        <v>2117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75">
      <c r="A3683" s="122" t="s">
        <v>2020</v>
      </c>
      <c r="B3683" s="122">
        <v>1</v>
      </c>
      <c r="C3683" s="122" t="s">
        <v>2210</v>
      </c>
      <c r="D3683" s="122" t="s">
        <v>2118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75">
      <c r="A3684" s="122" t="s">
        <v>2020</v>
      </c>
      <c r="B3684" s="122">
        <v>1</v>
      </c>
      <c r="C3684" s="122" t="s">
        <v>2210</v>
      </c>
      <c r="D3684" s="122" t="s">
        <v>2119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75">
      <c r="A3685" s="122" t="s">
        <v>2020</v>
      </c>
      <c r="B3685" s="122">
        <v>1</v>
      </c>
      <c r="C3685" s="122" t="s">
        <v>2210</v>
      </c>
      <c r="D3685" s="122" t="s">
        <v>2120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75">
      <c r="A3686" s="122" t="s">
        <v>2020</v>
      </c>
      <c r="B3686" s="122">
        <v>1</v>
      </c>
      <c r="C3686" s="122" t="s">
        <v>2210</v>
      </c>
      <c r="D3686" s="122" t="s">
        <v>2121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75">
      <c r="A3687" s="122" t="s">
        <v>2020</v>
      </c>
      <c r="B3687" s="122">
        <v>1</v>
      </c>
      <c r="C3687" s="122" t="s">
        <v>2210</v>
      </c>
      <c r="D3687" s="122" t="s">
        <v>2122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75">
      <c r="A3688" s="122" t="s">
        <v>2020</v>
      </c>
      <c r="B3688" s="122">
        <v>1</v>
      </c>
      <c r="C3688" s="122" t="s">
        <v>2210</v>
      </c>
      <c r="D3688" s="122" t="s">
        <v>2123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75">
      <c r="A3689" s="122" t="s">
        <v>2020</v>
      </c>
      <c r="B3689" s="122">
        <v>1</v>
      </c>
      <c r="C3689" s="122" t="s">
        <v>2210</v>
      </c>
      <c r="D3689" s="122" t="s">
        <v>2140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75">
      <c r="A3690" s="122" t="s">
        <v>2020</v>
      </c>
      <c r="B3690" s="122">
        <v>1</v>
      </c>
      <c r="C3690" s="122" t="s">
        <v>2210</v>
      </c>
      <c r="D3690" s="122" t="s">
        <v>2124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75">
      <c r="A3691" s="122" t="s">
        <v>2020</v>
      </c>
      <c r="B3691" s="122">
        <v>1</v>
      </c>
      <c r="C3691" s="122" t="s">
        <v>2210</v>
      </c>
      <c r="D3691" s="122" t="s">
        <v>2125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75">
      <c r="A3692" s="122" t="s">
        <v>2020</v>
      </c>
      <c r="B3692" s="122">
        <v>1</v>
      </c>
      <c r="C3692" s="122" t="s">
        <v>2210</v>
      </c>
      <c r="D3692" s="122" t="s">
        <v>2126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75">
      <c r="A3693" s="122" t="s">
        <v>2020</v>
      </c>
      <c r="B3693" s="122">
        <v>1</v>
      </c>
      <c r="C3693" s="122" t="s">
        <v>2210</v>
      </c>
      <c r="D3693" s="122" t="s">
        <v>2127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75">
      <c r="A3694" s="122" t="s">
        <v>2020</v>
      </c>
      <c r="B3694" s="122">
        <v>1</v>
      </c>
      <c r="C3694" s="122" t="s">
        <v>2210</v>
      </c>
      <c r="D3694" s="122" t="s">
        <v>2128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75">
      <c r="A3695" s="122" t="s">
        <v>2018</v>
      </c>
      <c r="B3695" s="122">
        <v>1</v>
      </c>
      <c r="C3695" s="122" t="s">
        <v>2211</v>
      </c>
      <c r="D3695" s="122" t="s">
        <v>2080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75">
      <c r="A3696" s="122" t="s">
        <v>2018</v>
      </c>
      <c r="B3696" s="122">
        <v>1</v>
      </c>
      <c r="C3696" s="122" t="s">
        <v>2211</v>
      </c>
      <c r="D3696" s="122" t="s">
        <v>2081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75">
      <c r="A3697" s="122" t="s">
        <v>2018</v>
      </c>
      <c r="B3697" s="122">
        <v>1</v>
      </c>
      <c r="C3697" s="122" t="s">
        <v>2211</v>
      </c>
      <c r="D3697" s="122" t="s">
        <v>2082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75">
      <c r="A3698" s="122" t="s">
        <v>2018</v>
      </c>
      <c r="B3698" s="122">
        <v>1</v>
      </c>
      <c r="C3698" s="122" t="s">
        <v>2211</v>
      </c>
      <c r="D3698" s="122" t="s">
        <v>2135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75">
      <c r="A3699" s="122" t="s">
        <v>2018</v>
      </c>
      <c r="B3699" s="122">
        <v>1</v>
      </c>
      <c r="C3699" s="122" t="s">
        <v>2211</v>
      </c>
      <c r="D3699" s="122" t="s">
        <v>2083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75">
      <c r="A3700" s="122" t="s">
        <v>2018</v>
      </c>
      <c r="B3700" s="122">
        <v>1</v>
      </c>
      <c r="C3700" s="122" t="s">
        <v>2211</v>
      </c>
      <c r="D3700" s="122" t="s">
        <v>2084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75">
      <c r="A3701" s="122" t="s">
        <v>2018</v>
      </c>
      <c r="B3701" s="122">
        <v>1</v>
      </c>
      <c r="C3701" s="122" t="s">
        <v>2211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75">
      <c r="A3702" s="122" t="s">
        <v>2018</v>
      </c>
      <c r="B3702" s="122">
        <v>1</v>
      </c>
      <c r="C3702" s="122" t="s">
        <v>2211</v>
      </c>
      <c r="D3702" s="122" t="s">
        <v>2085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75">
      <c r="A3703" s="122" t="s">
        <v>2018</v>
      </c>
      <c r="B3703" s="122">
        <v>1</v>
      </c>
      <c r="C3703" s="122" t="s">
        <v>2211</v>
      </c>
      <c r="D3703" s="122" t="s">
        <v>2086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75">
      <c r="A3704" s="122" t="s">
        <v>2018</v>
      </c>
      <c r="B3704" s="122">
        <v>1</v>
      </c>
      <c r="C3704" s="122" t="s">
        <v>2211</v>
      </c>
      <c r="D3704" s="122" t="s">
        <v>2087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75">
      <c r="A3705" s="122" t="s">
        <v>2018</v>
      </c>
      <c r="B3705" s="122">
        <v>1</v>
      </c>
      <c r="C3705" s="122" t="s">
        <v>2211</v>
      </c>
      <c r="D3705" s="122" t="s">
        <v>2088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75">
      <c r="A3706" s="122" t="s">
        <v>2018</v>
      </c>
      <c r="B3706" s="122">
        <v>1</v>
      </c>
      <c r="C3706" s="122" t="s">
        <v>2211</v>
      </c>
      <c r="D3706" s="122" t="s">
        <v>2089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75">
      <c r="A3707" s="122" t="s">
        <v>2018</v>
      </c>
      <c r="B3707" s="122">
        <v>1</v>
      </c>
      <c r="C3707" s="122" t="s">
        <v>2211</v>
      </c>
      <c r="D3707" s="122" t="s">
        <v>2136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75">
      <c r="A3708" s="122" t="s">
        <v>2018</v>
      </c>
      <c r="B3708" s="122">
        <v>1</v>
      </c>
      <c r="C3708" s="122" t="s">
        <v>2211</v>
      </c>
      <c r="D3708" s="122" t="s">
        <v>2090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75">
      <c r="A3709" s="122" t="s">
        <v>2018</v>
      </c>
      <c r="B3709" s="122">
        <v>1</v>
      </c>
      <c r="C3709" s="122" t="s">
        <v>2211</v>
      </c>
      <c r="D3709" s="122" t="s">
        <v>2091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75">
      <c r="A3710" s="122" t="s">
        <v>2018</v>
      </c>
      <c r="B3710" s="122">
        <v>1</v>
      </c>
      <c r="C3710" s="122" t="s">
        <v>2211</v>
      </c>
      <c r="D3710" s="122" t="s">
        <v>2092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75">
      <c r="A3711" s="122" t="s">
        <v>2018</v>
      </c>
      <c r="B3711" s="122">
        <v>1</v>
      </c>
      <c r="C3711" s="122" t="s">
        <v>2211</v>
      </c>
      <c r="D3711" s="122" t="s">
        <v>2093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75">
      <c r="A3712" s="122" t="s">
        <v>2018</v>
      </c>
      <c r="B3712" s="122">
        <v>1</v>
      </c>
      <c r="C3712" s="122" t="s">
        <v>2211</v>
      </c>
      <c r="D3712" s="122" t="s">
        <v>2094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75">
      <c r="A3713" s="122" t="s">
        <v>2018</v>
      </c>
      <c r="B3713" s="122">
        <v>1</v>
      </c>
      <c r="C3713" s="122" t="s">
        <v>2211</v>
      </c>
      <c r="D3713" s="122" t="s">
        <v>2095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75">
      <c r="A3714" s="122" t="s">
        <v>2018</v>
      </c>
      <c r="B3714" s="122">
        <v>1</v>
      </c>
      <c r="C3714" s="122" t="s">
        <v>2211</v>
      </c>
      <c r="D3714" s="122" t="s">
        <v>2096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75">
      <c r="A3715" s="122" t="s">
        <v>2018</v>
      </c>
      <c r="B3715" s="122">
        <v>1</v>
      </c>
      <c r="C3715" s="122" t="s">
        <v>2211</v>
      </c>
      <c r="D3715" s="122" t="s">
        <v>2097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75">
      <c r="A3716" s="122" t="s">
        <v>2018</v>
      </c>
      <c r="B3716" s="122">
        <v>1</v>
      </c>
      <c r="C3716" s="122" t="s">
        <v>2211</v>
      </c>
      <c r="D3716" s="122" t="s">
        <v>2098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75">
      <c r="A3717" s="122" t="s">
        <v>2018</v>
      </c>
      <c r="B3717" s="122">
        <v>1</v>
      </c>
      <c r="C3717" s="122" t="s">
        <v>2211</v>
      </c>
      <c r="D3717" s="122" t="s">
        <v>2099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75">
      <c r="A3718" s="122" t="s">
        <v>2018</v>
      </c>
      <c r="B3718" s="122">
        <v>1</v>
      </c>
      <c r="C3718" s="122" t="s">
        <v>2211</v>
      </c>
      <c r="D3718" s="122" t="s">
        <v>2100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75">
      <c r="A3719" s="122" t="s">
        <v>2018</v>
      </c>
      <c r="B3719" s="122">
        <v>1</v>
      </c>
      <c r="C3719" s="122" t="s">
        <v>2211</v>
      </c>
      <c r="D3719" s="122" t="s">
        <v>2101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75">
      <c r="A3720" s="122" t="s">
        <v>2018</v>
      </c>
      <c r="B3720" s="122">
        <v>1</v>
      </c>
      <c r="C3720" s="122" t="s">
        <v>2211</v>
      </c>
      <c r="D3720" s="122" t="s">
        <v>2102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75">
      <c r="A3721" s="122" t="s">
        <v>2018</v>
      </c>
      <c r="B3721" s="122">
        <v>1</v>
      </c>
      <c r="C3721" s="122" t="s">
        <v>2211</v>
      </c>
      <c r="D3721" s="122" t="s">
        <v>2103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75">
      <c r="A3722" s="122" t="s">
        <v>2018</v>
      </c>
      <c r="B3722" s="122">
        <v>1</v>
      </c>
      <c r="C3722" s="122" t="s">
        <v>2211</v>
      </c>
      <c r="D3722" s="122" t="s">
        <v>2137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75">
      <c r="A3723" s="122" t="s">
        <v>2018</v>
      </c>
      <c r="B3723" s="122">
        <v>1</v>
      </c>
      <c r="C3723" s="122" t="s">
        <v>2211</v>
      </c>
      <c r="D3723" s="122" t="s">
        <v>2104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75">
      <c r="A3724" s="122" t="s">
        <v>2018</v>
      </c>
      <c r="B3724" s="122">
        <v>1</v>
      </c>
      <c r="C3724" s="122" t="s">
        <v>2211</v>
      </c>
      <c r="D3724" s="122" t="s">
        <v>2105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75">
      <c r="A3725" s="122" t="s">
        <v>2018</v>
      </c>
      <c r="B3725" s="122">
        <v>1</v>
      </c>
      <c r="C3725" s="122" t="s">
        <v>2211</v>
      </c>
      <c r="D3725" s="122" t="s">
        <v>2106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75">
      <c r="A3726" s="122" t="s">
        <v>2018</v>
      </c>
      <c r="B3726" s="122">
        <v>1</v>
      </c>
      <c r="C3726" s="122" t="s">
        <v>2211</v>
      </c>
      <c r="D3726" s="122" t="s">
        <v>2107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75">
      <c r="A3727" s="122" t="s">
        <v>2018</v>
      </c>
      <c r="B3727" s="122">
        <v>1</v>
      </c>
      <c r="C3727" s="122" t="s">
        <v>2211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75">
      <c r="A3728" s="122" t="s">
        <v>2018</v>
      </c>
      <c r="B3728" s="122">
        <v>1</v>
      </c>
      <c r="C3728" s="122" t="s">
        <v>2211</v>
      </c>
      <c r="D3728" s="122" t="s">
        <v>2108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75">
      <c r="A3729" s="122" t="s">
        <v>2018</v>
      </c>
      <c r="B3729" s="122">
        <v>1</v>
      </c>
      <c r="C3729" s="122" t="s">
        <v>2211</v>
      </c>
      <c r="D3729" s="122" t="s">
        <v>2109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75">
      <c r="A3730" s="122" t="s">
        <v>2018</v>
      </c>
      <c r="B3730" s="122">
        <v>1</v>
      </c>
      <c r="C3730" s="122" t="s">
        <v>2211</v>
      </c>
      <c r="D3730" s="122" t="s">
        <v>2110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75">
      <c r="A3731" s="122" t="s">
        <v>2018</v>
      </c>
      <c r="B3731" s="122">
        <v>1</v>
      </c>
      <c r="C3731" s="122" t="s">
        <v>2211</v>
      </c>
      <c r="D3731" s="122" t="s">
        <v>2111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75">
      <c r="A3732" s="122" t="s">
        <v>2018</v>
      </c>
      <c r="B3732" s="122">
        <v>1</v>
      </c>
      <c r="C3732" s="122" t="s">
        <v>2211</v>
      </c>
      <c r="D3732" s="122" t="s">
        <v>2112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75">
      <c r="A3733" s="122" t="s">
        <v>2018</v>
      </c>
      <c r="B3733" s="122">
        <v>1</v>
      </c>
      <c r="C3733" s="122" t="s">
        <v>2211</v>
      </c>
      <c r="D3733" s="122" t="s">
        <v>2113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75">
      <c r="A3734" s="122" t="s">
        <v>2018</v>
      </c>
      <c r="B3734" s="122">
        <v>1</v>
      </c>
      <c r="C3734" s="122" t="s">
        <v>2211</v>
      </c>
      <c r="D3734" s="122" t="s">
        <v>2114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75">
      <c r="A3735" s="122" t="s">
        <v>2018</v>
      </c>
      <c r="B3735" s="122">
        <v>1</v>
      </c>
      <c r="C3735" s="122" t="s">
        <v>2211</v>
      </c>
      <c r="D3735" s="122" t="s">
        <v>2115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75">
      <c r="A3736" s="122" t="s">
        <v>2018</v>
      </c>
      <c r="B3736" s="122">
        <v>1</v>
      </c>
      <c r="C3736" s="122" t="s">
        <v>2211</v>
      </c>
      <c r="D3736" s="122" t="s">
        <v>2116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75">
      <c r="A3737" s="122" t="s">
        <v>2018</v>
      </c>
      <c r="B3737" s="122">
        <v>1</v>
      </c>
      <c r="C3737" s="122" t="s">
        <v>2211</v>
      </c>
      <c r="D3737" s="122" t="s">
        <v>2138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75">
      <c r="A3738" s="122" t="s">
        <v>2018</v>
      </c>
      <c r="B3738" s="122">
        <v>1</v>
      </c>
      <c r="C3738" s="122" t="s">
        <v>2211</v>
      </c>
      <c r="D3738" s="122" t="s">
        <v>2117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75">
      <c r="A3739" s="122" t="s">
        <v>2018</v>
      </c>
      <c r="B3739" s="122">
        <v>1</v>
      </c>
      <c r="C3739" s="122" t="s">
        <v>2211</v>
      </c>
      <c r="D3739" s="122" t="s">
        <v>2118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75">
      <c r="A3740" s="122" t="s">
        <v>2018</v>
      </c>
      <c r="B3740" s="122">
        <v>1</v>
      </c>
      <c r="C3740" s="122" t="s">
        <v>2211</v>
      </c>
      <c r="D3740" s="122" t="s">
        <v>2119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75">
      <c r="A3741" s="122" t="s">
        <v>2018</v>
      </c>
      <c r="B3741" s="122">
        <v>1</v>
      </c>
      <c r="C3741" s="122" t="s">
        <v>2211</v>
      </c>
      <c r="D3741" s="122" t="s">
        <v>2120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75">
      <c r="A3742" s="122" t="s">
        <v>2018</v>
      </c>
      <c r="B3742" s="122">
        <v>1</v>
      </c>
      <c r="C3742" s="122" t="s">
        <v>2211</v>
      </c>
      <c r="D3742" s="122" t="s">
        <v>2121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75">
      <c r="A3743" s="122" t="s">
        <v>2018</v>
      </c>
      <c r="B3743" s="122">
        <v>1</v>
      </c>
      <c r="C3743" s="122" t="s">
        <v>2211</v>
      </c>
      <c r="D3743" s="122" t="s">
        <v>2139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75">
      <c r="A3744" s="122" t="s">
        <v>2018</v>
      </c>
      <c r="B3744" s="122">
        <v>1</v>
      </c>
      <c r="C3744" s="122" t="s">
        <v>2211</v>
      </c>
      <c r="D3744" s="122" t="s">
        <v>2122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75">
      <c r="A3745" s="122" t="s">
        <v>2018</v>
      </c>
      <c r="B3745" s="122">
        <v>1</v>
      </c>
      <c r="C3745" s="122" t="s">
        <v>2211</v>
      </c>
      <c r="D3745" s="122" t="s">
        <v>2123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75">
      <c r="A3746" s="122" t="s">
        <v>2018</v>
      </c>
      <c r="B3746" s="122">
        <v>1</v>
      </c>
      <c r="C3746" s="122" t="s">
        <v>2211</v>
      </c>
      <c r="D3746" s="122" t="s">
        <v>2140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75">
      <c r="A3747" s="122" t="s">
        <v>2018</v>
      </c>
      <c r="B3747" s="122">
        <v>1</v>
      </c>
      <c r="C3747" s="122" t="s">
        <v>2211</v>
      </c>
      <c r="D3747" s="122" t="s">
        <v>2124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75">
      <c r="A3748" s="122" t="s">
        <v>2018</v>
      </c>
      <c r="B3748" s="122">
        <v>1</v>
      </c>
      <c r="C3748" s="122" t="s">
        <v>2211</v>
      </c>
      <c r="D3748" s="122" t="s">
        <v>2125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75">
      <c r="A3749" s="122" t="s">
        <v>2018</v>
      </c>
      <c r="B3749" s="122">
        <v>1</v>
      </c>
      <c r="C3749" s="122" t="s">
        <v>2211</v>
      </c>
      <c r="D3749" s="122" t="s">
        <v>2126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75">
      <c r="A3750" s="122" t="s">
        <v>2018</v>
      </c>
      <c r="B3750" s="122">
        <v>1</v>
      </c>
      <c r="C3750" s="122" t="s">
        <v>2211</v>
      </c>
      <c r="D3750" s="122" t="s">
        <v>2127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75">
      <c r="A3751" s="122" t="s">
        <v>2018</v>
      </c>
      <c r="B3751" s="122">
        <v>1</v>
      </c>
      <c r="C3751" s="122" t="s">
        <v>2211</v>
      </c>
      <c r="D3751" s="122" t="s">
        <v>2128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75">
      <c r="A3752" s="122" t="s">
        <v>2019</v>
      </c>
      <c r="B3752" s="122">
        <v>1</v>
      </c>
      <c r="C3752" s="122" t="s">
        <v>2212</v>
      </c>
      <c r="D3752" s="122" t="s">
        <v>2080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75">
      <c r="A3753" s="122" t="s">
        <v>2019</v>
      </c>
      <c r="B3753" s="122">
        <v>1</v>
      </c>
      <c r="C3753" s="122" t="s">
        <v>2212</v>
      </c>
      <c r="D3753" s="122" t="s">
        <v>2081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75">
      <c r="A3754" s="122" t="s">
        <v>2019</v>
      </c>
      <c r="B3754" s="122">
        <v>1</v>
      </c>
      <c r="C3754" s="122" t="s">
        <v>2212</v>
      </c>
      <c r="D3754" s="122" t="s">
        <v>2082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75">
      <c r="A3755" s="122" t="s">
        <v>2019</v>
      </c>
      <c r="B3755" s="122">
        <v>1</v>
      </c>
      <c r="C3755" s="122" t="s">
        <v>2212</v>
      </c>
      <c r="D3755" s="122" t="s">
        <v>2083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75">
      <c r="A3756" s="122" t="s">
        <v>2019</v>
      </c>
      <c r="B3756" s="122">
        <v>1</v>
      </c>
      <c r="C3756" s="122" t="s">
        <v>2212</v>
      </c>
      <c r="D3756" s="122" t="s">
        <v>2084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75">
      <c r="A3757" s="122" t="s">
        <v>2019</v>
      </c>
      <c r="B3757" s="122">
        <v>1</v>
      </c>
      <c r="C3757" s="122" t="s">
        <v>2212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75">
      <c r="A3758" s="122" t="s">
        <v>2019</v>
      </c>
      <c r="B3758" s="122">
        <v>1</v>
      </c>
      <c r="C3758" s="122" t="s">
        <v>2212</v>
      </c>
      <c r="D3758" s="122" t="s">
        <v>2085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75">
      <c r="A3759" s="122" t="s">
        <v>2019</v>
      </c>
      <c r="B3759" s="122">
        <v>1</v>
      </c>
      <c r="C3759" s="122" t="s">
        <v>2212</v>
      </c>
      <c r="D3759" s="122" t="s">
        <v>2086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75">
      <c r="A3760" s="122" t="s">
        <v>2019</v>
      </c>
      <c r="B3760" s="122">
        <v>1</v>
      </c>
      <c r="C3760" s="122" t="s">
        <v>2212</v>
      </c>
      <c r="D3760" s="122" t="s">
        <v>2087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75">
      <c r="A3761" s="122" t="s">
        <v>2019</v>
      </c>
      <c r="B3761" s="122">
        <v>1</v>
      </c>
      <c r="C3761" s="122" t="s">
        <v>2212</v>
      </c>
      <c r="D3761" s="122" t="s">
        <v>2088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75">
      <c r="A3762" s="122" t="s">
        <v>2019</v>
      </c>
      <c r="B3762" s="122">
        <v>1</v>
      </c>
      <c r="C3762" s="122" t="s">
        <v>2212</v>
      </c>
      <c r="D3762" s="122" t="s">
        <v>2089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75">
      <c r="A3763" s="122" t="s">
        <v>2019</v>
      </c>
      <c r="B3763" s="122">
        <v>1</v>
      </c>
      <c r="C3763" s="122" t="s">
        <v>2212</v>
      </c>
      <c r="D3763" s="122" t="s">
        <v>2090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75">
      <c r="A3764" s="122" t="s">
        <v>2019</v>
      </c>
      <c r="B3764" s="122">
        <v>1</v>
      </c>
      <c r="C3764" s="122" t="s">
        <v>2212</v>
      </c>
      <c r="D3764" s="122" t="s">
        <v>2091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75">
      <c r="A3765" s="122" t="s">
        <v>2019</v>
      </c>
      <c r="B3765" s="122">
        <v>1</v>
      </c>
      <c r="C3765" s="122" t="s">
        <v>2212</v>
      </c>
      <c r="D3765" s="122" t="s">
        <v>2092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75">
      <c r="A3766" s="122" t="s">
        <v>2019</v>
      </c>
      <c r="B3766" s="122">
        <v>1</v>
      </c>
      <c r="C3766" s="122" t="s">
        <v>2212</v>
      </c>
      <c r="D3766" s="122" t="s">
        <v>2093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75">
      <c r="A3767" s="122" t="s">
        <v>2019</v>
      </c>
      <c r="B3767" s="122">
        <v>1</v>
      </c>
      <c r="C3767" s="122" t="s">
        <v>2212</v>
      </c>
      <c r="D3767" s="122" t="s">
        <v>2094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75">
      <c r="A3768" s="122" t="s">
        <v>2019</v>
      </c>
      <c r="B3768" s="122">
        <v>1</v>
      </c>
      <c r="C3768" s="122" t="s">
        <v>2212</v>
      </c>
      <c r="D3768" s="122" t="s">
        <v>2095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75">
      <c r="A3769" s="122" t="s">
        <v>2019</v>
      </c>
      <c r="B3769" s="122">
        <v>1</v>
      </c>
      <c r="C3769" s="122" t="s">
        <v>2212</v>
      </c>
      <c r="D3769" s="122" t="s">
        <v>2096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75">
      <c r="A3770" s="122" t="s">
        <v>2019</v>
      </c>
      <c r="B3770" s="122">
        <v>1</v>
      </c>
      <c r="C3770" s="122" t="s">
        <v>2212</v>
      </c>
      <c r="D3770" s="122" t="s">
        <v>2097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75">
      <c r="A3771" s="122" t="s">
        <v>2019</v>
      </c>
      <c r="B3771" s="122">
        <v>1</v>
      </c>
      <c r="C3771" s="122" t="s">
        <v>2212</v>
      </c>
      <c r="D3771" s="122" t="s">
        <v>2098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75">
      <c r="A3772" s="122" t="s">
        <v>2019</v>
      </c>
      <c r="B3772" s="122">
        <v>1</v>
      </c>
      <c r="C3772" s="122" t="s">
        <v>2212</v>
      </c>
      <c r="D3772" s="122" t="s">
        <v>2099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75">
      <c r="A3773" s="122" t="s">
        <v>2019</v>
      </c>
      <c r="B3773" s="122">
        <v>1</v>
      </c>
      <c r="C3773" s="122" t="s">
        <v>2212</v>
      </c>
      <c r="D3773" s="122" t="s">
        <v>2100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75">
      <c r="A3774" s="122" t="s">
        <v>2019</v>
      </c>
      <c r="B3774" s="122">
        <v>1</v>
      </c>
      <c r="C3774" s="122" t="s">
        <v>2212</v>
      </c>
      <c r="D3774" s="122" t="s">
        <v>2101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75">
      <c r="A3775" s="122" t="s">
        <v>2019</v>
      </c>
      <c r="B3775" s="122">
        <v>1</v>
      </c>
      <c r="C3775" s="122" t="s">
        <v>2212</v>
      </c>
      <c r="D3775" s="122" t="s">
        <v>2102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75">
      <c r="A3776" s="122" t="s">
        <v>2019</v>
      </c>
      <c r="B3776" s="122">
        <v>1</v>
      </c>
      <c r="C3776" s="122" t="s">
        <v>2212</v>
      </c>
      <c r="D3776" s="122" t="s">
        <v>2103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75">
      <c r="A3777" s="122" t="s">
        <v>2019</v>
      </c>
      <c r="B3777" s="122">
        <v>1</v>
      </c>
      <c r="C3777" s="122" t="s">
        <v>2212</v>
      </c>
      <c r="D3777" s="122" t="s">
        <v>2104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75">
      <c r="A3778" s="122" t="s">
        <v>2019</v>
      </c>
      <c r="B3778" s="122">
        <v>1</v>
      </c>
      <c r="C3778" s="122" t="s">
        <v>2212</v>
      </c>
      <c r="D3778" s="122" t="s">
        <v>2105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75">
      <c r="A3779" s="122" t="s">
        <v>2019</v>
      </c>
      <c r="B3779" s="122">
        <v>1</v>
      </c>
      <c r="C3779" s="122" t="s">
        <v>2212</v>
      </c>
      <c r="D3779" s="122" t="s">
        <v>2106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75">
      <c r="A3780" s="122" t="s">
        <v>2019</v>
      </c>
      <c r="B3780" s="122">
        <v>1</v>
      </c>
      <c r="C3780" s="122" t="s">
        <v>2212</v>
      </c>
      <c r="D3780" s="122" t="s">
        <v>2107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75">
      <c r="A3781" s="122" t="s">
        <v>2019</v>
      </c>
      <c r="B3781" s="122">
        <v>1</v>
      </c>
      <c r="C3781" s="122" t="s">
        <v>2212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75">
      <c r="A3782" s="122" t="s">
        <v>2019</v>
      </c>
      <c r="B3782" s="122">
        <v>1</v>
      </c>
      <c r="C3782" s="122" t="s">
        <v>2212</v>
      </c>
      <c r="D3782" s="122" t="s">
        <v>2108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75">
      <c r="A3783" s="122" t="s">
        <v>2019</v>
      </c>
      <c r="B3783" s="122">
        <v>1</v>
      </c>
      <c r="C3783" s="122" t="s">
        <v>2212</v>
      </c>
      <c r="D3783" s="122" t="s">
        <v>2109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75">
      <c r="A3784" s="122" t="s">
        <v>2019</v>
      </c>
      <c r="B3784" s="122">
        <v>1</v>
      </c>
      <c r="C3784" s="122" t="s">
        <v>2212</v>
      </c>
      <c r="D3784" s="122" t="s">
        <v>2110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75">
      <c r="A3785" s="122" t="s">
        <v>2019</v>
      </c>
      <c r="B3785" s="122">
        <v>1</v>
      </c>
      <c r="C3785" s="122" t="s">
        <v>2212</v>
      </c>
      <c r="D3785" s="122" t="s">
        <v>2111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75">
      <c r="A3786" s="122" t="s">
        <v>2019</v>
      </c>
      <c r="B3786" s="122">
        <v>1</v>
      </c>
      <c r="C3786" s="122" t="s">
        <v>2212</v>
      </c>
      <c r="D3786" s="122" t="s">
        <v>2112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75">
      <c r="A3787" s="122" t="s">
        <v>2019</v>
      </c>
      <c r="B3787" s="122">
        <v>1</v>
      </c>
      <c r="C3787" s="122" t="s">
        <v>2212</v>
      </c>
      <c r="D3787" s="122" t="s">
        <v>2113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75">
      <c r="A3788" s="122" t="s">
        <v>2019</v>
      </c>
      <c r="B3788" s="122">
        <v>1</v>
      </c>
      <c r="C3788" s="122" t="s">
        <v>2212</v>
      </c>
      <c r="D3788" s="122" t="s">
        <v>2114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75">
      <c r="A3789" s="122" t="s">
        <v>2019</v>
      </c>
      <c r="B3789" s="122">
        <v>1</v>
      </c>
      <c r="C3789" s="122" t="s">
        <v>2212</v>
      </c>
      <c r="D3789" s="122" t="s">
        <v>2115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75">
      <c r="A3790" s="122" t="s">
        <v>2019</v>
      </c>
      <c r="B3790" s="122">
        <v>1</v>
      </c>
      <c r="C3790" s="122" t="s">
        <v>2212</v>
      </c>
      <c r="D3790" s="122" t="s">
        <v>2116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75">
      <c r="A3791" s="122" t="s">
        <v>2019</v>
      </c>
      <c r="B3791" s="122">
        <v>1</v>
      </c>
      <c r="C3791" s="122" t="s">
        <v>2212</v>
      </c>
      <c r="D3791" s="122" t="s">
        <v>2117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75">
      <c r="A3792" s="122" t="s">
        <v>2019</v>
      </c>
      <c r="B3792" s="122">
        <v>1</v>
      </c>
      <c r="C3792" s="122" t="s">
        <v>2212</v>
      </c>
      <c r="D3792" s="122" t="s">
        <v>2118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75">
      <c r="A3793" s="122" t="s">
        <v>2019</v>
      </c>
      <c r="B3793" s="122">
        <v>1</v>
      </c>
      <c r="C3793" s="122" t="s">
        <v>2212</v>
      </c>
      <c r="D3793" s="122" t="s">
        <v>2119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75">
      <c r="A3794" s="122" t="s">
        <v>2019</v>
      </c>
      <c r="B3794" s="122">
        <v>1</v>
      </c>
      <c r="C3794" s="122" t="s">
        <v>2212</v>
      </c>
      <c r="D3794" s="122" t="s">
        <v>2120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75">
      <c r="A3795" s="122" t="s">
        <v>2019</v>
      </c>
      <c r="B3795" s="122">
        <v>1</v>
      </c>
      <c r="C3795" s="122" t="s">
        <v>2212</v>
      </c>
      <c r="D3795" s="122" t="s">
        <v>2121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75">
      <c r="A3796" s="122" t="s">
        <v>2019</v>
      </c>
      <c r="B3796" s="122">
        <v>1</v>
      </c>
      <c r="C3796" s="122" t="s">
        <v>2212</v>
      </c>
      <c r="D3796" s="122" t="s">
        <v>2122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75">
      <c r="A3797" s="122" t="s">
        <v>2019</v>
      </c>
      <c r="B3797" s="122">
        <v>1</v>
      </c>
      <c r="C3797" s="122" t="s">
        <v>2212</v>
      </c>
      <c r="D3797" s="122" t="s">
        <v>2123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75">
      <c r="A3798" s="122" t="s">
        <v>2019</v>
      </c>
      <c r="B3798" s="122">
        <v>1</v>
      </c>
      <c r="C3798" s="122" t="s">
        <v>2212</v>
      </c>
      <c r="D3798" s="122" t="s">
        <v>2124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75">
      <c r="A3799" s="122" t="s">
        <v>2019</v>
      </c>
      <c r="B3799" s="122">
        <v>1</v>
      </c>
      <c r="C3799" s="122" t="s">
        <v>2212</v>
      </c>
      <c r="D3799" s="122" t="s">
        <v>2125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75">
      <c r="A3800" s="122" t="s">
        <v>2019</v>
      </c>
      <c r="B3800" s="122">
        <v>1</v>
      </c>
      <c r="C3800" s="122" t="s">
        <v>2212</v>
      </c>
      <c r="D3800" s="122" t="s">
        <v>2126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75">
      <c r="A3801" s="122" t="s">
        <v>2019</v>
      </c>
      <c r="B3801" s="122">
        <v>1</v>
      </c>
      <c r="C3801" s="122" t="s">
        <v>2212</v>
      </c>
      <c r="D3801" s="122" t="s">
        <v>2127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75">
      <c r="A3802" s="122" t="s">
        <v>2019</v>
      </c>
      <c r="B3802" s="122">
        <v>1</v>
      </c>
      <c r="C3802" s="122" t="s">
        <v>2212</v>
      </c>
      <c r="D3802" s="122" t="s">
        <v>2128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75">
      <c r="A3803" s="122" t="s">
        <v>2021</v>
      </c>
      <c r="B3803" s="122">
        <v>1</v>
      </c>
      <c r="C3803" s="122" t="s">
        <v>2213</v>
      </c>
      <c r="D3803" s="122" t="s">
        <v>2080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75">
      <c r="A3804" s="122" t="s">
        <v>2021</v>
      </c>
      <c r="B3804" s="122">
        <v>1</v>
      </c>
      <c r="C3804" s="122" t="s">
        <v>2213</v>
      </c>
      <c r="D3804" s="122" t="s">
        <v>2081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75">
      <c r="A3805" s="122" t="s">
        <v>2021</v>
      </c>
      <c r="B3805" s="122">
        <v>1</v>
      </c>
      <c r="C3805" s="122" t="s">
        <v>2213</v>
      </c>
      <c r="D3805" s="122" t="s">
        <v>2082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75">
      <c r="A3806" s="122" t="s">
        <v>2021</v>
      </c>
      <c r="B3806" s="122">
        <v>1</v>
      </c>
      <c r="C3806" s="122" t="s">
        <v>2213</v>
      </c>
      <c r="D3806" s="122" t="s">
        <v>2135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75">
      <c r="A3807" s="122" t="s">
        <v>2021</v>
      </c>
      <c r="B3807" s="122">
        <v>1</v>
      </c>
      <c r="C3807" s="122" t="s">
        <v>2213</v>
      </c>
      <c r="D3807" s="122" t="s">
        <v>2083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75">
      <c r="A3808" s="122" t="s">
        <v>2021</v>
      </c>
      <c r="B3808" s="122">
        <v>1</v>
      </c>
      <c r="C3808" s="122" t="s">
        <v>2213</v>
      </c>
      <c r="D3808" s="122" t="s">
        <v>2084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75">
      <c r="A3809" s="122" t="s">
        <v>2021</v>
      </c>
      <c r="B3809" s="122">
        <v>1</v>
      </c>
      <c r="C3809" s="122" t="s">
        <v>2213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75">
      <c r="A3810" s="122" t="s">
        <v>2021</v>
      </c>
      <c r="B3810" s="122">
        <v>1</v>
      </c>
      <c r="C3810" s="122" t="s">
        <v>2213</v>
      </c>
      <c r="D3810" s="122" t="s">
        <v>2085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75">
      <c r="A3811" s="122" t="s">
        <v>2021</v>
      </c>
      <c r="B3811" s="122">
        <v>1</v>
      </c>
      <c r="C3811" s="122" t="s">
        <v>2213</v>
      </c>
      <c r="D3811" s="122" t="s">
        <v>2086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75">
      <c r="A3812" s="122" t="s">
        <v>2021</v>
      </c>
      <c r="B3812" s="122">
        <v>1</v>
      </c>
      <c r="C3812" s="122" t="s">
        <v>2213</v>
      </c>
      <c r="D3812" s="122" t="s">
        <v>2087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75">
      <c r="A3813" s="122" t="s">
        <v>2021</v>
      </c>
      <c r="B3813" s="122">
        <v>1</v>
      </c>
      <c r="C3813" s="122" t="s">
        <v>2213</v>
      </c>
      <c r="D3813" s="122" t="s">
        <v>2088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75">
      <c r="A3814" s="122" t="s">
        <v>2021</v>
      </c>
      <c r="B3814" s="122">
        <v>1</v>
      </c>
      <c r="C3814" s="122" t="s">
        <v>2213</v>
      </c>
      <c r="D3814" s="122" t="s">
        <v>2170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75">
      <c r="A3815" s="122" t="s">
        <v>2021</v>
      </c>
      <c r="B3815" s="122">
        <v>1</v>
      </c>
      <c r="C3815" s="122" t="s">
        <v>2213</v>
      </c>
      <c r="D3815" s="122" t="s">
        <v>2089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75">
      <c r="A3816" s="122" t="s">
        <v>2021</v>
      </c>
      <c r="B3816" s="122">
        <v>1</v>
      </c>
      <c r="C3816" s="122" t="s">
        <v>2213</v>
      </c>
      <c r="D3816" s="122" t="s">
        <v>2136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75">
      <c r="A3817" s="122" t="s">
        <v>2021</v>
      </c>
      <c r="B3817" s="122">
        <v>1</v>
      </c>
      <c r="C3817" s="122" t="s">
        <v>2213</v>
      </c>
      <c r="D3817" s="122" t="s">
        <v>2090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75">
      <c r="A3818" s="122" t="s">
        <v>2021</v>
      </c>
      <c r="B3818" s="122">
        <v>1</v>
      </c>
      <c r="C3818" s="122" t="s">
        <v>2213</v>
      </c>
      <c r="D3818" s="122" t="s">
        <v>2091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75">
      <c r="A3819" s="122" t="s">
        <v>2021</v>
      </c>
      <c r="B3819" s="122">
        <v>1</v>
      </c>
      <c r="C3819" s="122" t="s">
        <v>2213</v>
      </c>
      <c r="D3819" s="122" t="s">
        <v>2092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75">
      <c r="A3820" s="122" t="s">
        <v>2021</v>
      </c>
      <c r="B3820" s="122">
        <v>1</v>
      </c>
      <c r="C3820" s="122" t="s">
        <v>2213</v>
      </c>
      <c r="D3820" s="122" t="s">
        <v>2093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75">
      <c r="A3821" s="122" t="s">
        <v>2021</v>
      </c>
      <c r="B3821" s="122">
        <v>1</v>
      </c>
      <c r="C3821" s="122" t="s">
        <v>2213</v>
      </c>
      <c r="D3821" s="122" t="s">
        <v>2094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75">
      <c r="A3822" s="122" t="s">
        <v>2021</v>
      </c>
      <c r="B3822" s="122">
        <v>1</v>
      </c>
      <c r="C3822" s="122" t="s">
        <v>2213</v>
      </c>
      <c r="D3822" s="122" t="s">
        <v>2095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75">
      <c r="A3823" s="122" t="s">
        <v>2021</v>
      </c>
      <c r="B3823" s="122">
        <v>1</v>
      </c>
      <c r="C3823" s="122" t="s">
        <v>2213</v>
      </c>
      <c r="D3823" s="122" t="s">
        <v>2096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75">
      <c r="A3824" s="122" t="s">
        <v>2021</v>
      </c>
      <c r="B3824" s="122">
        <v>1</v>
      </c>
      <c r="C3824" s="122" t="s">
        <v>2213</v>
      </c>
      <c r="D3824" s="122" t="s">
        <v>2097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75">
      <c r="A3825" s="122" t="s">
        <v>2021</v>
      </c>
      <c r="B3825" s="122">
        <v>1</v>
      </c>
      <c r="C3825" s="122" t="s">
        <v>2213</v>
      </c>
      <c r="D3825" s="122" t="s">
        <v>2098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75">
      <c r="A3826" s="122" t="s">
        <v>2021</v>
      </c>
      <c r="B3826" s="122">
        <v>1</v>
      </c>
      <c r="C3826" s="122" t="s">
        <v>2213</v>
      </c>
      <c r="D3826" s="122" t="s">
        <v>2099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75">
      <c r="A3827" s="122" t="s">
        <v>2021</v>
      </c>
      <c r="B3827" s="122">
        <v>1</v>
      </c>
      <c r="C3827" s="122" t="s">
        <v>2213</v>
      </c>
      <c r="D3827" s="122" t="s">
        <v>2100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75">
      <c r="A3828" s="122" t="s">
        <v>2021</v>
      </c>
      <c r="B3828" s="122">
        <v>1</v>
      </c>
      <c r="C3828" s="122" t="s">
        <v>2213</v>
      </c>
      <c r="D3828" s="122" t="s">
        <v>2171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75">
      <c r="A3829" s="122" t="s">
        <v>2021</v>
      </c>
      <c r="B3829" s="122">
        <v>1</v>
      </c>
      <c r="C3829" s="122" t="s">
        <v>2213</v>
      </c>
      <c r="D3829" s="122" t="s">
        <v>2101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75">
      <c r="A3830" s="122" t="s">
        <v>2021</v>
      </c>
      <c r="B3830" s="122">
        <v>1</v>
      </c>
      <c r="C3830" s="122" t="s">
        <v>2213</v>
      </c>
      <c r="D3830" s="122" t="s">
        <v>2102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75">
      <c r="A3831" s="122" t="s">
        <v>2021</v>
      </c>
      <c r="B3831" s="122">
        <v>1</v>
      </c>
      <c r="C3831" s="122" t="s">
        <v>2213</v>
      </c>
      <c r="D3831" s="122" t="s">
        <v>2103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75">
      <c r="A3832" s="122" t="s">
        <v>2021</v>
      </c>
      <c r="B3832" s="122">
        <v>1</v>
      </c>
      <c r="C3832" s="122" t="s">
        <v>2213</v>
      </c>
      <c r="D3832" s="122" t="s">
        <v>2137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75">
      <c r="A3833" s="122" t="s">
        <v>2021</v>
      </c>
      <c r="B3833" s="122">
        <v>1</v>
      </c>
      <c r="C3833" s="122" t="s">
        <v>2213</v>
      </c>
      <c r="D3833" s="122" t="s">
        <v>2104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75">
      <c r="A3834" s="122" t="s">
        <v>2021</v>
      </c>
      <c r="B3834" s="122">
        <v>1</v>
      </c>
      <c r="C3834" s="122" t="s">
        <v>2213</v>
      </c>
      <c r="D3834" s="122" t="s">
        <v>2105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75">
      <c r="A3835" s="122" t="s">
        <v>2021</v>
      </c>
      <c r="B3835" s="122">
        <v>1</v>
      </c>
      <c r="C3835" s="122" t="s">
        <v>2213</v>
      </c>
      <c r="D3835" s="122" t="s">
        <v>2106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75">
      <c r="A3836" s="122" t="s">
        <v>2021</v>
      </c>
      <c r="B3836" s="122">
        <v>1</v>
      </c>
      <c r="C3836" s="122" t="s">
        <v>2213</v>
      </c>
      <c r="D3836" s="122" t="s">
        <v>2107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75">
      <c r="A3837" s="122" t="s">
        <v>2021</v>
      </c>
      <c r="B3837" s="122">
        <v>1</v>
      </c>
      <c r="C3837" s="122" t="s">
        <v>2213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75">
      <c r="A3838" s="122" t="s">
        <v>2021</v>
      </c>
      <c r="B3838" s="122">
        <v>1</v>
      </c>
      <c r="C3838" s="122" t="s">
        <v>2213</v>
      </c>
      <c r="D3838" s="122" t="s">
        <v>2108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75">
      <c r="A3839" s="122" t="s">
        <v>2021</v>
      </c>
      <c r="B3839" s="122">
        <v>1</v>
      </c>
      <c r="C3839" s="122" t="s">
        <v>2213</v>
      </c>
      <c r="D3839" s="122" t="s">
        <v>2109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75">
      <c r="A3840" s="122" t="s">
        <v>2021</v>
      </c>
      <c r="B3840" s="122">
        <v>1</v>
      </c>
      <c r="C3840" s="122" t="s">
        <v>2213</v>
      </c>
      <c r="D3840" s="122" t="s">
        <v>2110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75">
      <c r="A3841" s="122" t="s">
        <v>2021</v>
      </c>
      <c r="B3841" s="122">
        <v>1</v>
      </c>
      <c r="C3841" s="122" t="s">
        <v>2213</v>
      </c>
      <c r="D3841" s="122" t="s">
        <v>2111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75">
      <c r="A3842" s="122" t="s">
        <v>2021</v>
      </c>
      <c r="B3842" s="122">
        <v>1</v>
      </c>
      <c r="C3842" s="122" t="s">
        <v>2213</v>
      </c>
      <c r="D3842" s="122" t="s">
        <v>2112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75">
      <c r="A3843" s="122" t="s">
        <v>2021</v>
      </c>
      <c r="B3843" s="122">
        <v>1</v>
      </c>
      <c r="C3843" s="122" t="s">
        <v>2213</v>
      </c>
      <c r="D3843" s="122" t="s">
        <v>2113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75">
      <c r="A3844" s="122" t="s">
        <v>2021</v>
      </c>
      <c r="B3844" s="122">
        <v>1</v>
      </c>
      <c r="C3844" s="122" t="s">
        <v>2213</v>
      </c>
      <c r="D3844" s="122" t="s">
        <v>2114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75">
      <c r="A3845" s="122" t="s">
        <v>2021</v>
      </c>
      <c r="B3845" s="122">
        <v>1</v>
      </c>
      <c r="C3845" s="122" t="s">
        <v>2213</v>
      </c>
      <c r="D3845" s="122" t="s">
        <v>2115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75">
      <c r="A3846" s="122" t="s">
        <v>2021</v>
      </c>
      <c r="B3846" s="122">
        <v>1</v>
      </c>
      <c r="C3846" s="122" t="s">
        <v>2213</v>
      </c>
      <c r="D3846" s="122" t="s">
        <v>2116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75">
      <c r="A3847" s="122" t="s">
        <v>2021</v>
      </c>
      <c r="B3847" s="122">
        <v>1</v>
      </c>
      <c r="C3847" s="122" t="s">
        <v>2213</v>
      </c>
      <c r="D3847" s="122" t="s">
        <v>2138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75">
      <c r="A3848" s="122" t="s">
        <v>2021</v>
      </c>
      <c r="B3848" s="122">
        <v>1</v>
      </c>
      <c r="C3848" s="122" t="s">
        <v>2213</v>
      </c>
      <c r="D3848" s="122" t="s">
        <v>2172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75">
      <c r="A3849" s="122" t="s">
        <v>2021</v>
      </c>
      <c r="B3849" s="122">
        <v>1</v>
      </c>
      <c r="C3849" s="122" t="s">
        <v>2213</v>
      </c>
      <c r="D3849" s="122" t="s">
        <v>2117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75">
      <c r="A3850" s="122" t="s">
        <v>2021</v>
      </c>
      <c r="B3850" s="122">
        <v>1</v>
      </c>
      <c r="C3850" s="122" t="s">
        <v>2213</v>
      </c>
      <c r="D3850" s="122" t="s">
        <v>2118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75">
      <c r="A3851" s="122" t="s">
        <v>2021</v>
      </c>
      <c r="B3851" s="122">
        <v>1</v>
      </c>
      <c r="C3851" s="122" t="s">
        <v>2213</v>
      </c>
      <c r="D3851" s="122" t="s">
        <v>2119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75">
      <c r="A3852" s="122" t="s">
        <v>2021</v>
      </c>
      <c r="B3852" s="122">
        <v>1</v>
      </c>
      <c r="C3852" s="122" t="s">
        <v>2213</v>
      </c>
      <c r="D3852" s="122" t="s">
        <v>2120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75">
      <c r="A3853" s="122" t="s">
        <v>2021</v>
      </c>
      <c r="B3853" s="122">
        <v>1</v>
      </c>
      <c r="C3853" s="122" t="s">
        <v>2213</v>
      </c>
      <c r="D3853" s="122" t="s">
        <v>2121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75">
      <c r="A3854" s="122" t="s">
        <v>2021</v>
      </c>
      <c r="B3854" s="122">
        <v>1</v>
      </c>
      <c r="C3854" s="122" t="s">
        <v>2213</v>
      </c>
      <c r="D3854" s="122" t="s">
        <v>2122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75">
      <c r="A3855" s="122" t="s">
        <v>2021</v>
      </c>
      <c r="B3855" s="122">
        <v>1</v>
      </c>
      <c r="C3855" s="122" t="s">
        <v>2213</v>
      </c>
      <c r="D3855" s="122" t="s">
        <v>2123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75">
      <c r="A3856" s="122" t="s">
        <v>2021</v>
      </c>
      <c r="B3856" s="122">
        <v>1</v>
      </c>
      <c r="C3856" s="122" t="s">
        <v>2213</v>
      </c>
      <c r="D3856" s="122" t="s">
        <v>2140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75">
      <c r="A3857" s="122" t="s">
        <v>2021</v>
      </c>
      <c r="B3857" s="122">
        <v>1</v>
      </c>
      <c r="C3857" s="122" t="s">
        <v>2213</v>
      </c>
      <c r="D3857" s="122" t="s">
        <v>2124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75">
      <c r="A3858" s="122" t="s">
        <v>2021</v>
      </c>
      <c r="B3858" s="122">
        <v>1</v>
      </c>
      <c r="C3858" s="122" t="s">
        <v>2213</v>
      </c>
      <c r="D3858" s="122" t="s">
        <v>2125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75">
      <c r="A3859" s="122" t="s">
        <v>2021</v>
      </c>
      <c r="B3859" s="122">
        <v>1</v>
      </c>
      <c r="C3859" s="122" t="s">
        <v>2213</v>
      </c>
      <c r="D3859" s="122" t="s">
        <v>2126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75">
      <c r="A3860" s="122" t="s">
        <v>2021</v>
      </c>
      <c r="B3860" s="122">
        <v>1</v>
      </c>
      <c r="C3860" s="122" t="s">
        <v>2213</v>
      </c>
      <c r="D3860" s="122" t="s">
        <v>2127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75">
      <c r="A3861" s="122" t="s">
        <v>2021</v>
      </c>
      <c r="B3861" s="122">
        <v>1</v>
      </c>
      <c r="C3861" s="122" t="s">
        <v>2213</v>
      </c>
      <c r="D3861" s="122" t="s">
        <v>2128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75">
      <c r="A3862" s="122" t="s">
        <v>2015</v>
      </c>
      <c r="B3862" s="122">
        <v>1</v>
      </c>
      <c r="C3862" s="122" t="s">
        <v>2214</v>
      </c>
      <c r="D3862" s="122" t="s">
        <v>2081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75">
      <c r="A3863" s="122" t="s">
        <v>2015</v>
      </c>
      <c r="B3863" s="122">
        <v>1</v>
      </c>
      <c r="C3863" s="122" t="s">
        <v>2214</v>
      </c>
      <c r="D3863" s="122" t="s">
        <v>2082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75">
      <c r="A3864" s="122" t="s">
        <v>2015</v>
      </c>
      <c r="B3864" s="122">
        <v>1</v>
      </c>
      <c r="C3864" s="122" t="s">
        <v>2214</v>
      </c>
      <c r="D3864" s="122" t="s">
        <v>2135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75">
      <c r="A3865" s="122" t="s">
        <v>2015</v>
      </c>
      <c r="B3865" s="122">
        <v>1</v>
      </c>
      <c r="C3865" s="122" t="s">
        <v>2214</v>
      </c>
      <c r="D3865" s="122" t="s">
        <v>2083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75">
      <c r="A3866" s="122" t="s">
        <v>2015</v>
      </c>
      <c r="B3866" s="122">
        <v>1</v>
      </c>
      <c r="C3866" s="122" t="s">
        <v>2214</v>
      </c>
      <c r="D3866" s="122" t="s">
        <v>2084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75">
      <c r="A3867" s="122" t="s">
        <v>2015</v>
      </c>
      <c r="B3867" s="122">
        <v>1</v>
      </c>
      <c r="C3867" s="122" t="s">
        <v>2214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75">
      <c r="A3868" s="122" t="s">
        <v>2015</v>
      </c>
      <c r="B3868" s="122">
        <v>1</v>
      </c>
      <c r="C3868" s="122" t="s">
        <v>2214</v>
      </c>
      <c r="D3868" s="122" t="s">
        <v>2085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75">
      <c r="A3869" s="122" t="s">
        <v>2015</v>
      </c>
      <c r="B3869" s="122">
        <v>1</v>
      </c>
      <c r="C3869" s="122" t="s">
        <v>2214</v>
      </c>
      <c r="D3869" s="122" t="s">
        <v>2087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75">
      <c r="A3870" s="122" t="s">
        <v>2015</v>
      </c>
      <c r="B3870" s="122">
        <v>1</v>
      </c>
      <c r="C3870" s="122" t="s">
        <v>2214</v>
      </c>
      <c r="D3870" s="122" t="s">
        <v>2088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75">
      <c r="A3871" s="122" t="s">
        <v>2015</v>
      </c>
      <c r="B3871" s="122">
        <v>1</v>
      </c>
      <c r="C3871" s="122" t="s">
        <v>2214</v>
      </c>
      <c r="D3871" s="122" t="s">
        <v>2089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75">
      <c r="A3872" s="122" t="s">
        <v>2015</v>
      </c>
      <c r="B3872" s="122">
        <v>1</v>
      </c>
      <c r="C3872" s="122" t="s">
        <v>2214</v>
      </c>
      <c r="D3872" s="122" t="s">
        <v>2136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75">
      <c r="A3873" s="122" t="s">
        <v>2015</v>
      </c>
      <c r="B3873" s="122">
        <v>1</v>
      </c>
      <c r="C3873" s="122" t="s">
        <v>2214</v>
      </c>
      <c r="D3873" s="122" t="s">
        <v>2091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75">
      <c r="A3874" s="122" t="s">
        <v>2015</v>
      </c>
      <c r="B3874" s="122">
        <v>1</v>
      </c>
      <c r="C3874" s="122" t="s">
        <v>2214</v>
      </c>
      <c r="D3874" s="122" t="s">
        <v>2092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75">
      <c r="A3875" s="122" t="s">
        <v>2015</v>
      </c>
      <c r="B3875" s="122">
        <v>1</v>
      </c>
      <c r="C3875" s="122" t="s">
        <v>2214</v>
      </c>
      <c r="D3875" s="122" t="s">
        <v>2093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75">
      <c r="A3876" s="122" t="s">
        <v>2015</v>
      </c>
      <c r="B3876" s="122">
        <v>1</v>
      </c>
      <c r="C3876" s="122" t="s">
        <v>2214</v>
      </c>
      <c r="D3876" s="122" t="s">
        <v>2094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75">
      <c r="A3877" s="122" t="s">
        <v>2015</v>
      </c>
      <c r="B3877" s="122">
        <v>1</v>
      </c>
      <c r="C3877" s="122" t="s">
        <v>2214</v>
      </c>
      <c r="D3877" s="122" t="s">
        <v>2095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75">
      <c r="A3878" s="122" t="s">
        <v>2015</v>
      </c>
      <c r="B3878" s="122">
        <v>1</v>
      </c>
      <c r="C3878" s="122" t="s">
        <v>2214</v>
      </c>
      <c r="D3878" s="122" t="s">
        <v>2096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75">
      <c r="A3879" s="122" t="s">
        <v>2015</v>
      </c>
      <c r="B3879" s="122">
        <v>1</v>
      </c>
      <c r="C3879" s="122" t="s">
        <v>2214</v>
      </c>
      <c r="D3879" s="122" t="s">
        <v>2097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75">
      <c r="A3880" s="122" t="s">
        <v>2015</v>
      </c>
      <c r="B3880" s="122">
        <v>1</v>
      </c>
      <c r="C3880" s="122" t="s">
        <v>2214</v>
      </c>
      <c r="D3880" s="122" t="s">
        <v>2098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75">
      <c r="A3881" s="122" t="s">
        <v>2015</v>
      </c>
      <c r="B3881" s="122">
        <v>1</v>
      </c>
      <c r="C3881" s="122" t="s">
        <v>2214</v>
      </c>
      <c r="D3881" s="122" t="s">
        <v>2099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75">
      <c r="A3882" s="122" t="s">
        <v>2015</v>
      </c>
      <c r="B3882" s="122">
        <v>1</v>
      </c>
      <c r="C3882" s="122" t="s">
        <v>2214</v>
      </c>
      <c r="D3882" s="122" t="s">
        <v>2100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75">
      <c r="A3883" s="122" t="s">
        <v>2015</v>
      </c>
      <c r="B3883" s="122">
        <v>1</v>
      </c>
      <c r="C3883" s="122" t="s">
        <v>2214</v>
      </c>
      <c r="D3883" s="122" t="s">
        <v>2101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75">
      <c r="A3884" s="122" t="s">
        <v>2015</v>
      </c>
      <c r="B3884" s="122">
        <v>1</v>
      </c>
      <c r="C3884" s="122" t="s">
        <v>2214</v>
      </c>
      <c r="D3884" s="122" t="s">
        <v>2102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75">
      <c r="A3885" s="122" t="s">
        <v>2015</v>
      </c>
      <c r="B3885" s="122">
        <v>1</v>
      </c>
      <c r="C3885" s="122" t="s">
        <v>2214</v>
      </c>
      <c r="D3885" s="122" t="s">
        <v>2103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75">
      <c r="A3886" s="122" t="s">
        <v>2015</v>
      </c>
      <c r="B3886" s="122">
        <v>1</v>
      </c>
      <c r="C3886" s="122" t="s">
        <v>2214</v>
      </c>
      <c r="D3886" s="122" t="s">
        <v>2137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75">
      <c r="A3887" s="122" t="s">
        <v>2015</v>
      </c>
      <c r="B3887" s="122">
        <v>1</v>
      </c>
      <c r="C3887" s="122" t="s">
        <v>2214</v>
      </c>
      <c r="D3887" s="122" t="s">
        <v>2104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75">
      <c r="A3888" s="122" t="s">
        <v>2015</v>
      </c>
      <c r="B3888" s="122">
        <v>1</v>
      </c>
      <c r="C3888" s="122" t="s">
        <v>2214</v>
      </c>
      <c r="D3888" s="122" t="s">
        <v>2105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75">
      <c r="A3889" s="122" t="s">
        <v>2015</v>
      </c>
      <c r="B3889" s="122">
        <v>1</v>
      </c>
      <c r="C3889" s="122" t="s">
        <v>2214</v>
      </c>
      <c r="D3889" s="122" t="s">
        <v>2106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75">
      <c r="A3890" s="122" t="s">
        <v>2015</v>
      </c>
      <c r="B3890" s="122">
        <v>1</v>
      </c>
      <c r="C3890" s="122" t="s">
        <v>2214</v>
      </c>
      <c r="D3890" s="122" t="s">
        <v>2107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75">
      <c r="A3891" s="122" t="s">
        <v>2015</v>
      </c>
      <c r="B3891" s="122">
        <v>1</v>
      </c>
      <c r="C3891" s="122" t="s">
        <v>2214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75">
      <c r="A3892" s="122" t="s">
        <v>2015</v>
      </c>
      <c r="B3892" s="122">
        <v>1</v>
      </c>
      <c r="C3892" s="122" t="s">
        <v>2214</v>
      </c>
      <c r="D3892" s="122" t="s">
        <v>2108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75">
      <c r="A3893" s="122" t="s">
        <v>2015</v>
      </c>
      <c r="B3893" s="122">
        <v>1</v>
      </c>
      <c r="C3893" s="122" t="s">
        <v>2214</v>
      </c>
      <c r="D3893" s="122" t="s">
        <v>2109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75">
      <c r="A3894" s="122" t="s">
        <v>2015</v>
      </c>
      <c r="B3894" s="122">
        <v>1</v>
      </c>
      <c r="C3894" s="122" t="s">
        <v>2214</v>
      </c>
      <c r="D3894" s="122" t="s">
        <v>2110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75">
      <c r="A3895" s="122" t="s">
        <v>2015</v>
      </c>
      <c r="B3895" s="122">
        <v>1</v>
      </c>
      <c r="C3895" s="122" t="s">
        <v>2214</v>
      </c>
      <c r="D3895" s="122" t="s">
        <v>2111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75">
      <c r="A3896" s="122" t="s">
        <v>2015</v>
      </c>
      <c r="B3896" s="122">
        <v>1</v>
      </c>
      <c r="C3896" s="122" t="s">
        <v>2214</v>
      </c>
      <c r="D3896" s="122" t="s">
        <v>2112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75">
      <c r="A3897" s="122" t="s">
        <v>2015</v>
      </c>
      <c r="B3897" s="122">
        <v>1</v>
      </c>
      <c r="C3897" s="122" t="s">
        <v>2214</v>
      </c>
      <c r="D3897" s="122" t="s">
        <v>2113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75">
      <c r="A3898" s="122" t="s">
        <v>2015</v>
      </c>
      <c r="B3898" s="122">
        <v>1</v>
      </c>
      <c r="C3898" s="122" t="s">
        <v>2214</v>
      </c>
      <c r="D3898" s="122" t="s">
        <v>2114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75">
      <c r="A3899" s="122" t="s">
        <v>2015</v>
      </c>
      <c r="B3899" s="122">
        <v>1</v>
      </c>
      <c r="C3899" s="122" t="s">
        <v>2214</v>
      </c>
      <c r="D3899" s="122" t="s">
        <v>2115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75">
      <c r="A3900" s="122" t="s">
        <v>2015</v>
      </c>
      <c r="B3900" s="122">
        <v>1</v>
      </c>
      <c r="C3900" s="122" t="s">
        <v>2214</v>
      </c>
      <c r="D3900" s="122" t="s">
        <v>2116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75">
      <c r="A3901" s="122" t="s">
        <v>2015</v>
      </c>
      <c r="B3901" s="122">
        <v>1</v>
      </c>
      <c r="C3901" s="122" t="s">
        <v>2214</v>
      </c>
      <c r="D3901" s="122" t="s">
        <v>2138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75">
      <c r="A3902" s="122" t="s">
        <v>2015</v>
      </c>
      <c r="B3902" s="122">
        <v>1</v>
      </c>
      <c r="C3902" s="122" t="s">
        <v>2214</v>
      </c>
      <c r="D3902" s="122" t="s">
        <v>2117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75">
      <c r="A3903" s="122" t="s">
        <v>2015</v>
      </c>
      <c r="B3903" s="122">
        <v>1</v>
      </c>
      <c r="C3903" s="122" t="s">
        <v>2214</v>
      </c>
      <c r="D3903" s="122" t="s">
        <v>2118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75">
      <c r="A3904" s="122" t="s">
        <v>2015</v>
      </c>
      <c r="B3904" s="122">
        <v>1</v>
      </c>
      <c r="C3904" s="122" t="s">
        <v>2214</v>
      </c>
      <c r="D3904" s="122" t="s">
        <v>2119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75">
      <c r="A3905" s="122" t="s">
        <v>2015</v>
      </c>
      <c r="B3905" s="122">
        <v>1</v>
      </c>
      <c r="C3905" s="122" t="s">
        <v>2214</v>
      </c>
      <c r="D3905" s="122" t="s">
        <v>2120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75">
      <c r="A3906" s="122" t="s">
        <v>2015</v>
      </c>
      <c r="B3906" s="122">
        <v>1</v>
      </c>
      <c r="C3906" s="122" t="s">
        <v>2214</v>
      </c>
      <c r="D3906" s="122" t="s">
        <v>2121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75">
      <c r="A3907" s="122" t="s">
        <v>2015</v>
      </c>
      <c r="B3907" s="122">
        <v>1</v>
      </c>
      <c r="C3907" s="122" t="s">
        <v>2214</v>
      </c>
      <c r="D3907" s="122" t="s">
        <v>2139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75">
      <c r="A3908" s="122" t="s">
        <v>2015</v>
      </c>
      <c r="B3908" s="122">
        <v>1</v>
      </c>
      <c r="C3908" s="122" t="s">
        <v>2214</v>
      </c>
      <c r="D3908" s="122" t="s">
        <v>2122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75">
      <c r="A3909" s="122" t="s">
        <v>2015</v>
      </c>
      <c r="B3909" s="122">
        <v>1</v>
      </c>
      <c r="C3909" s="122" t="s">
        <v>2214</v>
      </c>
      <c r="D3909" s="122" t="s">
        <v>2123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75">
      <c r="A3910" s="122" t="s">
        <v>2015</v>
      </c>
      <c r="B3910" s="122">
        <v>1</v>
      </c>
      <c r="C3910" s="122" t="s">
        <v>2214</v>
      </c>
      <c r="D3910" s="122" t="s">
        <v>2140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75">
      <c r="A3911" s="122" t="s">
        <v>2015</v>
      </c>
      <c r="B3911" s="122">
        <v>1</v>
      </c>
      <c r="C3911" s="122" t="s">
        <v>2214</v>
      </c>
      <c r="D3911" s="122" t="s">
        <v>2124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75">
      <c r="A3912" s="122" t="s">
        <v>2015</v>
      </c>
      <c r="B3912" s="122">
        <v>1</v>
      </c>
      <c r="C3912" s="122" t="s">
        <v>2214</v>
      </c>
      <c r="D3912" s="122" t="s">
        <v>2125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75">
      <c r="A3913" s="122" t="s">
        <v>2015</v>
      </c>
      <c r="B3913" s="122">
        <v>1</v>
      </c>
      <c r="C3913" s="122" t="s">
        <v>2214</v>
      </c>
      <c r="D3913" s="122" t="s">
        <v>2126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75">
      <c r="A3914" s="122" t="s">
        <v>2015</v>
      </c>
      <c r="B3914" s="122">
        <v>1</v>
      </c>
      <c r="C3914" s="122" t="s">
        <v>2214</v>
      </c>
      <c r="D3914" s="122" t="s">
        <v>2127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75">
      <c r="A3915" s="122" t="s">
        <v>2015</v>
      </c>
      <c r="B3915" s="122">
        <v>1</v>
      </c>
      <c r="C3915" s="122" t="s">
        <v>2214</v>
      </c>
      <c r="D3915" s="122" t="s">
        <v>2128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75">
      <c r="A3916" s="122" t="s">
        <v>2023</v>
      </c>
      <c r="B3916" s="122">
        <v>1</v>
      </c>
      <c r="C3916" s="122" t="s">
        <v>2215</v>
      </c>
      <c r="D3916" s="122" t="s">
        <v>2080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75">
      <c r="A3917" s="122" t="s">
        <v>2023</v>
      </c>
      <c r="B3917" s="122">
        <v>1</v>
      </c>
      <c r="C3917" s="122" t="s">
        <v>2215</v>
      </c>
      <c r="D3917" s="122" t="s">
        <v>2081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75">
      <c r="A3918" s="122" t="s">
        <v>2023</v>
      </c>
      <c r="B3918" s="122">
        <v>1</v>
      </c>
      <c r="C3918" s="122" t="s">
        <v>2215</v>
      </c>
      <c r="D3918" s="122" t="s">
        <v>2082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75">
      <c r="A3919" s="122" t="s">
        <v>2023</v>
      </c>
      <c r="B3919" s="122">
        <v>1</v>
      </c>
      <c r="C3919" s="122" t="s">
        <v>2215</v>
      </c>
      <c r="D3919" s="122" t="s">
        <v>2135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75">
      <c r="A3920" s="122" t="s">
        <v>2023</v>
      </c>
      <c r="B3920" s="122">
        <v>1</v>
      </c>
      <c r="C3920" s="122" t="s">
        <v>2215</v>
      </c>
      <c r="D3920" s="122" t="s">
        <v>2083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75">
      <c r="A3921" s="122" t="s">
        <v>2023</v>
      </c>
      <c r="B3921" s="122">
        <v>1</v>
      </c>
      <c r="C3921" s="122" t="s">
        <v>2215</v>
      </c>
      <c r="D3921" s="122" t="s">
        <v>2084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75">
      <c r="A3922" s="122" t="s">
        <v>2023</v>
      </c>
      <c r="B3922" s="122">
        <v>1</v>
      </c>
      <c r="C3922" s="122" t="s">
        <v>2215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75">
      <c r="A3923" s="122" t="s">
        <v>2023</v>
      </c>
      <c r="B3923" s="122">
        <v>1</v>
      </c>
      <c r="C3923" s="122" t="s">
        <v>2215</v>
      </c>
      <c r="D3923" s="122" t="s">
        <v>2085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75">
      <c r="A3924" s="122" t="s">
        <v>2023</v>
      </c>
      <c r="B3924" s="122">
        <v>1</v>
      </c>
      <c r="C3924" s="122" t="s">
        <v>2215</v>
      </c>
      <c r="D3924" s="122" t="s">
        <v>2086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75">
      <c r="A3925" s="122" t="s">
        <v>2023</v>
      </c>
      <c r="B3925" s="122">
        <v>1</v>
      </c>
      <c r="C3925" s="122" t="s">
        <v>2215</v>
      </c>
      <c r="D3925" s="122" t="s">
        <v>2087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75">
      <c r="A3926" s="122" t="s">
        <v>2023</v>
      </c>
      <c r="B3926" s="122">
        <v>1</v>
      </c>
      <c r="C3926" s="122" t="s">
        <v>2215</v>
      </c>
      <c r="D3926" s="122" t="s">
        <v>2088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75">
      <c r="A3927" s="122" t="s">
        <v>2023</v>
      </c>
      <c r="B3927" s="122">
        <v>1</v>
      </c>
      <c r="C3927" s="122" t="s">
        <v>2215</v>
      </c>
      <c r="D3927" s="122" t="s">
        <v>2145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75">
      <c r="A3928" s="122" t="s">
        <v>2023</v>
      </c>
      <c r="B3928" s="122">
        <v>1</v>
      </c>
      <c r="C3928" s="122" t="s">
        <v>2215</v>
      </c>
      <c r="D3928" s="122" t="s">
        <v>2089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75">
      <c r="A3929" s="122" t="s">
        <v>2023</v>
      </c>
      <c r="B3929" s="122">
        <v>1</v>
      </c>
      <c r="C3929" s="122" t="s">
        <v>2215</v>
      </c>
      <c r="D3929" s="122" t="s">
        <v>2136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75">
      <c r="A3930" s="122" t="s">
        <v>2023</v>
      </c>
      <c r="B3930" s="122">
        <v>1</v>
      </c>
      <c r="C3930" s="122" t="s">
        <v>2215</v>
      </c>
      <c r="D3930" s="122" t="s">
        <v>2090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75">
      <c r="A3931" s="122" t="s">
        <v>2023</v>
      </c>
      <c r="B3931" s="122">
        <v>1</v>
      </c>
      <c r="C3931" s="122" t="s">
        <v>2215</v>
      </c>
      <c r="D3931" s="122" t="s">
        <v>2091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75">
      <c r="A3932" s="122" t="s">
        <v>2023</v>
      </c>
      <c r="B3932" s="122">
        <v>1</v>
      </c>
      <c r="C3932" s="122" t="s">
        <v>2215</v>
      </c>
      <c r="D3932" s="122" t="s">
        <v>2092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75">
      <c r="A3933" s="122" t="s">
        <v>2023</v>
      </c>
      <c r="B3933" s="122">
        <v>1</v>
      </c>
      <c r="C3933" s="122" t="s">
        <v>2215</v>
      </c>
      <c r="D3933" s="122" t="s">
        <v>2093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75">
      <c r="A3934" s="122" t="s">
        <v>2023</v>
      </c>
      <c r="B3934" s="122">
        <v>1</v>
      </c>
      <c r="C3934" s="122" t="s">
        <v>2215</v>
      </c>
      <c r="D3934" s="122" t="s">
        <v>2094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75">
      <c r="A3935" s="122" t="s">
        <v>2023</v>
      </c>
      <c r="B3935" s="122">
        <v>1</v>
      </c>
      <c r="C3935" s="122" t="s">
        <v>2215</v>
      </c>
      <c r="D3935" s="122" t="s">
        <v>2095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75">
      <c r="A3936" s="122" t="s">
        <v>2023</v>
      </c>
      <c r="B3936" s="122">
        <v>1</v>
      </c>
      <c r="C3936" s="122" t="s">
        <v>2215</v>
      </c>
      <c r="D3936" s="122" t="s">
        <v>2096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75">
      <c r="A3937" s="122" t="s">
        <v>2023</v>
      </c>
      <c r="B3937" s="122">
        <v>1</v>
      </c>
      <c r="C3937" s="122" t="s">
        <v>2215</v>
      </c>
      <c r="D3937" s="122" t="s">
        <v>2097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75">
      <c r="A3938" s="122" t="s">
        <v>2023</v>
      </c>
      <c r="B3938" s="122">
        <v>1</v>
      </c>
      <c r="C3938" s="122" t="s">
        <v>2215</v>
      </c>
      <c r="D3938" s="122" t="s">
        <v>2098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75">
      <c r="A3939" s="122" t="s">
        <v>2023</v>
      </c>
      <c r="B3939" s="122">
        <v>1</v>
      </c>
      <c r="C3939" s="122" t="s">
        <v>2215</v>
      </c>
      <c r="D3939" s="122" t="s">
        <v>2099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75">
      <c r="A3940" s="122" t="s">
        <v>2023</v>
      </c>
      <c r="B3940" s="122">
        <v>1</v>
      </c>
      <c r="C3940" s="122" t="s">
        <v>2215</v>
      </c>
      <c r="D3940" s="122" t="s">
        <v>2100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75">
      <c r="A3941" s="122" t="s">
        <v>2023</v>
      </c>
      <c r="B3941" s="122">
        <v>1</v>
      </c>
      <c r="C3941" s="122" t="s">
        <v>2215</v>
      </c>
      <c r="D3941" s="122" t="s">
        <v>2101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75">
      <c r="A3942" s="122" t="s">
        <v>2023</v>
      </c>
      <c r="B3942" s="122">
        <v>1</v>
      </c>
      <c r="C3942" s="122" t="s">
        <v>2215</v>
      </c>
      <c r="D3942" s="122" t="s">
        <v>2102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75">
      <c r="A3943" s="122" t="s">
        <v>2023</v>
      </c>
      <c r="B3943" s="122">
        <v>1</v>
      </c>
      <c r="C3943" s="122" t="s">
        <v>2215</v>
      </c>
      <c r="D3943" s="122" t="s">
        <v>2103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75">
      <c r="A3944" s="122" t="s">
        <v>2023</v>
      </c>
      <c r="B3944" s="122">
        <v>1</v>
      </c>
      <c r="C3944" s="122" t="s">
        <v>2215</v>
      </c>
      <c r="D3944" s="122" t="s">
        <v>2137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75">
      <c r="A3945" s="122" t="s">
        <v>2023</v>
      </c>
      <c r="B3945" s="122">
        <v>1</v>
      </c>
      <c r="C3945" s="122" t="s">
        <v>2215</v>
      </c>
      <c r="D3945" s="122" t="s">
        <v>2104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75">
      <c r="A3946" s="122" t="s">
        <v>2023</v>
      </c>
      <c r="B3946" s="122">
        <v>1</v>
      </c>
      <c r="C3946" s="122" t="s">
        <v>2215</v>
      </c>
      <c r="D3946" s="122" t="s">
        <v>2105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75">
      <c r="A3947" s="122" t="s">
        <v>2023</v>
      </c>
      <c r="B3947" s="122">
        <v>1</v>
      </c>
      <c r="C3947" s="122" t="s">
        <v>2215</v>
      </c>
      <c r="D3947" s="122" t="s">
        <v>2106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75">
      <c r="A3948" s="122" t="s">
        <v>2023</v>
      </c>
      <c r="B3948" s="122">
        <v>1</v>
      </c>
      <c r="C3948" s="122" t="s">
        <v>2215</v>
      </c>
      <c r="D3948" s="122" t="s">
        <v>2107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75">
      <c r="A3949" s="122" t="s">
        <v>2023</v>
      </c>
      <c r="B3949" s="122">
        <v>1</v>
      </c>
      <c r="C3949" s="122" t="s">
        <v>2215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75">
      <c r="A3950" s="122" t="s">
        <v>2023</v>
      </c>
      <c r="B3950" s="122">
        <v>1</v>
      </c>
      <c r="C3950" s="122" t="s">
        <v>2215</v>
      </c>
      <c r="D3950" s="122" t="s">
        <v>2108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75">
      <c r="A3951" s="122" t="s">
        <v>2023</v>
      </c>
      <c r="B3951" s="122">
        <v>1</v>
      </c>
      <c r="C3951" s="122" t="s">
        <v>2215</v>
      </c>
      <c r="D3951" s="122" t="s">
        <v>2109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75">
      <c r="A3952" s="122" t="s">
        <v>2023</v>
      </c>
      <c r="B3952" s="122">
        <v>1</v>
      </c>
      <c r="C3952" s="122" t="s">
        <v>2215</v>
      </c>
      <c r="D3952" s="122" t="s">
        <v>2110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75">
      <c r="A3953" s="122" t="s">
        <v>2023</v>
      </c>
      <c r="B3953" s="122">
        <v>1</v>
      </c>
      <c r="C3953" s="122" t="s">
        <v>2215</v>
      </c>
      <c r="D3953" s="122" t="s">
        <v>2111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75">
      <c r="A3954" s="122" t="s">
        <v>2023</v>
      </c>
      <c r="B3954" s="122">
        <v>1</v>
      </c>
      <c r="C3954" s="122" t="s">
        <v>2215</v>
      </c>
      <c r="D3954" s="122" t="s">
        <v>2112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75">
      <c r="A3955" s="122" t="s">
        <v>2023</v>
      </c>
      <c r="B3955" s="122">
        <v>1</v>
      </c>
      <c r="C3955" s="122" t="s">
        <v>2215</v>
      </c>
      <c r="D3955" s="122" t="s">
        <v>2113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75">
      <c r="A3956" s="122" t="s">
        <v>2023</v>
      </c>
      <c r="B3956" s="122">
        <v>1</v>
      </c>
      <c r="C3956" s="122" t="s">
        <v>2215</v>
      </c>
      <c r="D3956" s="122" t="s">
        <v>2114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75">
      <c r="A3957" s="122" t="s">
        <v>2023</v>
      </c>
      <c r="B3957" s="122">
        <v>1</v>
      </c>
      <c r="C3957" s="122" t="s">
        <v>2215</v>
      </c>
      <c r="D3957" s="122" t="s">
        <v>2115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75">
      <c r="A3958" s="122" t="s">
        <v>2023</v>
      </c>
      <c r="B3958" s="122">
        <v>1</v>
      </c>
      <c r="C3958" s="122" t="s">
        <v>2215</v>
      </c>
      <c r="D3958" s="122" t="s">
        <v>2116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75">
      <c r="A3959" s="122" t="s">
        <v>2023</v>
      </c>
      <c r="B3959" s="122">
        <v>1</v>
      </c>
      <c r="C3959" s="122" t="s">
        <v>2215</v>
      </c>
      <c r="D3959" s="122" t="s">
        <v>2138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75">
      <c r="A3960" s="122" t="s">
        <v>2023</v>
      </c>
      <c r="B3960" s="122">
        <v>1</v>
      </c>
      <c r="C3960" s="122" t="s">
        <v>2215</v>
      </c>
      <c r="D3960" s="122" t="s">
        <v>2117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75">
      <c r="A3961" s="122" t="s">
        <v>2023</v>
      </c>
      <c r="B3961" s="122">
        <v>1</v>
      </c>
      <c r="C3961" s="122" t="s">
        <v>2215</v>
      </c>
      <c r="D3961" s="122" t="s">
        <v>2118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75">
      <c r="A3962" s="122" t="s">
        <v>2023</v>
      </c>
      <c r="B3962" s="122">
        <v>1</v>
      </c>
      <c r="C3962" s="122" t="s">
        <v>2215</v>
      </c>
      <c r="D3962" s="122" t="s">
        <v>2119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75">
      <c r="A3963" s="122" t="s">
        <v>2023</v>
      </c>
      <c r="B3963" s="122">
        <v>1</v>
      </c>
      <c r="C3963" s="122" t="s">
        <v>2215</v>
      </c>
      <c r="D3963" s="122" t="s">
        <v>2120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75">
      <c r="A3964" s="122" t="s">
        <v>2023</v>
      </c>
      <c r="B3964" s="122">
        <v>1</v>
      </c>
      <c r="C3964" s="122" t="s">
        <v>2215</v>
      </c>
      <c r="D3964" s="122" t="s">
        <v>2121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75">
      <c r="A3965" s="122" t="s">
        <v>2023</v>
      </c>
      <c r="B3965" s="122">
        <v>1</v>
      </c>
      <c r="C3965" s="122" t="s">
        <v>2215</v>
      </c>
      <c r="D3965" s="122" t="s">
        <v>2139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75">
      <c r="A3966" s="122" t="s">
        <v>2023</v>
      </c>
      <c r="B3966" s="122">
        <v>1</v>
      </c>
      <c r="C3966" s="122" t="s">
        <v>2215</v>
      </c>
      <c r="D3966" s="122" t="s">
        <v>2122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75">
      <c r="A3967" s="122" t="s">
        <v>2023</v>
      </c>
      <c r="B3967" s="122">
        <v>1</v>
      </c>
      <c r="C3967" s="122" t="s">
        <v>2215</v>
      </c>
      <c r="D3967" s="122" t="s">
        <v>2123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75">
      <c r="A3968" s="122" t="s">
        <v>2023</v>
      </c>
      <c r="B3968" s="122">
        <v>1</v>
      </c>
      <c r="C3968" s="122" t="s">
        <v>2215</v>
      </c>
      <c r="D3968" s="122" t="s">
        <v>2140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75">
      <c r="A3969" s="122" t="s">
        <v>2023</v>
      </c>
      <c r="B3969" s="122">
        <v>1</v>
      </c>
      <c r="C3969" s="122" t="s">
        <v>2215</v>
      </c>
      <c r="D3969" s="122" t="s">
        <v>2124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75">
      <c r="A3970" s="122" t="s">
        <v>2023</v>
      </c>
      <c r="B3970" s="122">
        <v>1</v>
      </c>
      <c r="C3970" s="122" t="s">
        <v>2215</v>
      </c>
      <c r="D3970" s="122" t="s">
        <v>2125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75">
      <c r="A3971" s="122" t="s">
        <v>2023</v>
      </c>
      <c r="B3971" s="122">
        <v>1</v>
      </c>
      <c r="C3971" s="122" t="s">
        <v>2215</v>
      </c>
      <c r="D3971" s="122" t="s">
        <v>2126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75">
      <c r="A3972" s="122" t="s">
        <v>2023</v>
      </c>
      <c r="B3972" s="122">
        <v>1</v>
      </c>
      <c r="C3972" s="122" t="s">
        <v>2215</v>
      </c>
      <c r="D3972" s="122" t="s">
        <v>2127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75">
      <c r="A3973" s="122" t="s">
        <v>2023</v>
      </c>
      <c r="B3973" s="122">
        <v>1</v>
      </c>
      <c r="C3973" s="122" t="s">
        <v>2215</v>
      </c>
      <c r="D3973" s="122" t="s">
        <v>2128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75">
      <c r="A3974" s="122" t="s">
        <v>2022</v>
      </c>
      <c r="B3974" s="122">
        <v>1</v>
      </c>
      <c r="C3974" s="122" t="s">
        <v>2216</v>
      </c>
      <c r="D3974" s="122" t="s">
        <v>2080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75">
      <c r="A3975" s="122" t="s">
        <v>2022</v>
      </c>
      <c r="B3975" s="122">
        <v>1</v>
      </c>
      <c r="C3975" s="122" t="s">
        <v>2216</v>
      </c>
      <c r="D3975" s="122" t="s">
        <v>2081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75">
      <c r="A3976" s="122" t="s">
        <v>2022</v>
      </c>
      <c r="B3976" s="122">
        <v>1</v>
      </c>
      <c r="C3976" s="122" t="s">
        <v>2216</v>
      </c>
      <c r="D3976" s="122" t="s">
        <v>2082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75">
      <c r="A3977" s="122" t="s">
        <v>2022</v>
      </c>
      <c r="B3977" s="122">
        <v>1</v>
      </c>
      <c r="C3977" s="122" t="s">
        <v>2216</v>
      </c>
      <c r="D3977" s="122" t="s">
        <v>2135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75">
      <c r="A3978" s="122" t="s">
        <v>2022</v>
      </c>
      <c r="B3978" s="122">
        <v>1</v>
      </c>
      <c r="C3978" s="122" t="s">
        <v>2216</v>
      </c>
      <c r="D3978" s="122" t="s">
        <v>2083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75">
      <c r="A3979" s="122" t="s">
        <v>2022</v>
      </c>
      <c r="B3979" s="122">
        <v>1</v>
      </c>
      <c r="C3979" s="122" t="s">
        <v>2216</v>
      </c>
      <c r="D3979" s="122" t="s">
        <v>2084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75">
      <c r="A3980" s="122" t="s">
        <v>2022</v>
      </c>
      <c r="B3980" s="122">
        <v>1</v>
      </c>
      <c r="C3980" s="122" t="s">
        <v>2216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75">
      <c r="A3981" s="122" t="s">
        <v>2022</v>
      </c>
      <c r="B3981" s="122">
        <v>1</v>
      </c>
      <c r="C3981" s="122" t="s">
        <v>2216</v>
      </c>
      <c r="D3981" s="122" t="s">
        <v>2085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75">
      <c r="A3982" s="122" t="s">
        <v>2022</v>
      </c>
      <c r="B3982" s="122">
        <v>1</v>
      </c>
      <c r="C3982" s="122" t="s">
        <v>2216</v>
      </c>
      <c r="D3982" s="122" t="s">
        <v>2086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75">
      <c r="A3983" s="122" t="s">
        <v>2022</v>
      </c>
      <c r="B3983" s="122">
        <v>1</v>
      </c>
      <c r="C3983" s="122" t="s">
        <v>2216</v>
      </c>
      <c r="D3983" s="122" t="s">
        <v>2087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75">
      <c r="A3984" s="122" t="s">
        <v>2022</v>
      </c>
      <c r="B3984" s="122">
        <v>1</v>
      </c>
      <c r="C3984" s="122" t="s">
        <v>2216</v>
      </c>
      <c r="D3984" s="122" t="s">
        <v>2088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75">
      <c r="A3985" s="122" t="s">
        <v>2022</v>
      </c>
      <c r="B3985" s="122">
        <v>1</v>
      </c>
      <c r="C3985" s="122" t="s">
        <v>2216</v>
      </c>
      <c r="D3985" s="122" t="s">
        <v>2145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75">
      <c r="A3986" s="122" t="s">
        <v>2022</v>
      </c>
      <c r="B3986" s="122">
        <v>1</v>
      </c>
      <c r="C3986" s="122" t="s">
        <v>2216</v>
      </c>
      <c r="D3986" s="122" t="s">
        <v>2089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75">
      <c r="A3987" s="122" t="s">
        <v>2022</v>
      </c>
      <c r="B3987" s="122">
        <v>1</v>
      </c>
      <c r="C3987" s="122" t="s">
        <v>2216</v>
      </c>
      <c r="D3987" s="122" t="s">
        <v>2136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75">
      <c r="A3988" s="122" t="s">
        <v>2022</v>
      </c>
      <c r="B3988" s="122">
        <v>1</v>
      </c>
      <c r="C3988" s="122" t="s">
        <v>2216</v>
      </c>
      <c r="D3988" s="122" t="s">
        <v>2090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75">
      <c r="A3989" s="122" t="s">
        <v>2022</v>
      </c>
      <c r="B3989" s="122">
        <v>1</v>
      </c>
      <c r="C3989" s="122" t="s">
        <v>2216</v>
      </c>
      <c r="D3989" s="122" t="s">
        <v>2091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75">
      <c r="A3990" s="122" t="s">
        <v>2022</v>
      </c>
      <c r="B3990" s="122">
        <v>1</v>
      </c>
      <c r="C3990" s="122" t="s">
        <v>2216</v>
      </c>
      <c r="D3990" s="122" t="s">
        <v>2092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75">
      <c r="A3991" s="122" t="s">
        <v>2022</v>
      </c>
      <c r="B3991" s="122">
        <v>1</v>
      </c>
      <c r="C3991" s="122" t="s">
        <v>2216</v>
      </c>
      <c r="D3991" s="122" t="s">
        <v>2093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75">
      <c r="A3992" s="122" t="s">
        <v>2022</v>
      </c>
      <c r="B3992" s="122">
        <v>1</v>
      </c>
      <c r="C3992" s="122" t="s">
        <v>2216</v>
      </c>
      <c r="D3992" s="122" t="s">
        <v>2094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75">
      <c r="A3993" s="122" t="s">
        <v>2022</v>
      </c>
      <c r="B3993" s="122">
        <v>1</v>
      </c>
      <c r="C3993" s="122" t="s">
        <v>2216</v>
      </c>
      <c r="D3993" s="122" t="s">
        <v>2095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75">
      <c r="A3994" s="122" t="s">
        <v>2022</v>
      </c>
      <c r="B3994" s="122">
        <v>1</v>
      </c>
      <c r="C3994" s="122" t="s">
        <v>2216</v>
      </c>
      <c r="D3994" s="122" t="s">
        <v>2096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75">
      <c r="A3995" s="122" t="s">
        <v>2022</v>
      </c>
      <c r="B3995" s="122">
        <v>1</v>
      </c>
      <c r="C3995" s="122" t="s">
        <v>2216</v>
      </c>
      <c r="D3995" s="122" t="s">
        <v>2097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75">
      <c r="A3996" s="122" t="s">
        <v>2022</v>
      </c>
      <c r="B3996" s="122">
        <v>1</v>
      </c>
      <c r="C3996" s="122" t="s">
        <v>2216</v>
      </c>
      <c r="D3996" s="122" t="s">
        <v>2098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75">
      <c r="A3997" s="122" t="s">
        <v>2022</v>
      </c>
      <c r="B3997" s="122">
        <v>1</v>
      </c>
      <c r="C3997" s="122" t="s">
        <v>2216</v>
      </c>
      <c r="D3997" s="122" t="s">
        <v>2099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75">
      <c r="A3998" s="122" t="s">
        <v>2022</v>
      </c>
      <c r="B3998" s="122">
        <v>1</v>
      </c>
      <c r="C3998" s="122" t="s">
        <v>2216</v>
      </c>
      <c r="D3998" s="122" t="s">
        <v>2100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75">
      <c r="A3999" s="122" t="s">
        <v>2022</v>
      </c>
      <c r="B3999" s="122">
        <v>1</v>
      </c>
      <c r="C3999" s="122" t="s">
        <v>2216</v>
      </c>
      <c r="D3999" s="122" t="s">
        <v>2101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75">
      <c r="A4000" s="122" t="s">
        <v>2022</v>
      </c>
      <c r="B4000" s="122">
        <v>1</v>
      </c>
      <c r="C4000" s="122" t="s">
        <v>2216</v>
      </c>
      <c r="D4000" s="122" t="s">
        <v>2102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75">
      <c r="A4001" s="122" t="s">
        <v>2022</v>
      </c>
      <c r="B4001" s="122">
        <v>1</v>
      </c>
      <c r="C4001" s="122" t="s">
        <v>2216</v>
      </c>
      <c r="D4001" s="122" t="s">
        <v>2103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75">
      <c r="A4002" s="122" t="s">
        <v>2022</v>
      </c>
      <c r="B4002" s="122">
        <v>1</v>
      </c>
      <c r="C4002" s="122" t="s">
        <v>2216</v>
      </c>
      <c r="D4002" s="122" t="s">
        <v>2137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75">
      <c r="A4003" s="122" t="s">
        <v>2022</v>
      </c>
      <c r="B4003" s="122">
        <v>1</v>
      </c>
      <c r="C4003" s="122" t="s">
        <v>2216</v>
      </c>
      <c r="D4003" s="122" t="s">
        <v>2104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75">
      <c r="A4004" s="122" t="s">
        <v>2022</v>
      </c>
      <c r="B4004" s="122">
        <v>1</v>
      </c>
      <c r="C4004" s="122" t="s">
        <v>2216</v>
      </c>
      <c r="D4004" s="122" t="s">
        <v>2105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75">
      <c r="A4005" s="122" t="s">
        <v>2022</v>
      </c>
      <c r="B4005" s="122">
        <v>1</v>
      </c>
      <c r="C4005" s="122" t="s">
        <v>2216</v>
      </c>
      <c r="D4005" s="122" t="s">
        <v>2106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75">
      <c r="A4006" s="122" t="s">
        <v>2022</v>
      </c>
      <c r="B4006" s="122">
        <v>1</v>
      </c>
      <c r="C4006" s="122" t="s">
        <v>2216</v>
      </c>
      <c r="D4006" s="122" t="s">
        <v>2107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75">
      <c r="A4007" s="122" t="s">
        <v>2022</v>
      </c>
      <c r="B4007" s="122">
        <v>1</v>
      </c>
      <c r="C4007" s="122" t="s">
        <v>2216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75">
      <c r="A4008" s="122" t="s">
        <v>2022</v>
      </c>
      <c r="B4008" s="122">
        <v>1</v>
      </c>
      <c r="C4008" s="122" t="s">
        <v>2216</v>
      </c>
      <c r="D4008" s="122" t="s">
        <v>2108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75">
      <c r="A4009" s="122" t="s">
        <v>2022</v>
      </c>
      <c r="B4009" s="122">
        <v>1</v>
      </c>
      <c r="C4009" s="122" t="s">
        <v>2216</v>
      </c>
      <c r="D4009" s="122" t="s">
        <v>2109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75">
      <c r="A4010" s="122" t="s">
        <v>2022</v>
      </c>
      <c r="B4010" s="122">
        <v>1</v>
      </c>
      <c r="C4010" s="122" t="s">
        <v>2216</v>
      </c>
      <c r="D4010" s="122" t="s">
        <v>2110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75">
      <c r="A4011" s="122" t="s">
        <v>2022</v>
      </c>
      <c r="B4011" s="122">
        <v>1</v>
      </c>
      <c r="C4011" s="122" t="s">
        <v>2216</v>
      </c>
      <c r="D4011" s="122" t="s">
        <v>2111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75">
      <c r="A4012" s="122" t="s">
        <v>2022</v>
      </c>
      <c r="B4012" s="122">
        <v>1</v>
      </c>
      <c r="C4012" s="122" t="s">
        <v>2216</v>
      </c>
      <c r="D4012" s="122" t="s">
        <v>2112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75">
      <c r="A4013" s="122" t="s">
        <v>2022</v>
      </c>
      <c r="B4013" s="122">
        <v>1</v>
      </c>
      <c r="C4013" s="122" t="s">
        <v>2216</v>
      </c>
      <c r="D4013" s="122" t="s">
        <v>2113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75">
      <c r="A4014" s="122" t="s">
        <v>2022</v>
      </c>
      <c r="B4014" s="122">
        <v>1</v>
      </c>
      <c r="C4014" s="122" t="s">
        <v>2216</v>
      </c>
      <c r="D4014" s="122" t="s">
        <v>2114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75">
      <c r="A4015" s="122" t="s">
        <v>2022</v>
      </c>
      <c r="B4015" s="122">
        <v>1</v>
      </c>
      <c r="C4015" s="122" t="s">
        <v>2216</v>
      </c>
      <c r="D4015" s="122" t="s">
        <v>2115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75">
      <c r="A4016" s="122" t="s">
        <v>2022</v>
      </c>
      <c r="B4016" s="122">
        <v>1</v>
      </c>
      <c r="C4016" s="122" t="s">
        <v>2216</v>
      </c>
      <c r="D4016" s="122" t="s">
        <v>2116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75">
      <c r="A4017" s="122" t="s">
        <v>2022</v>
      </c>
      <c r="B4017" s="122">
        <v>1</v>
      </c>
      <c r="C4017" s="122" t="s">
        <v>2216</v>
      </c>
      <c r="D4017" s="122" t="s">
        <v>2138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75">
      <c r="A4018" s="122" t="s">
        <v>2022</v>
      </c>
      <c r="B4018" s="122">
        <v>1</v>
      </c>
      <c r="C4018" s="122" t="s">
        <v>2216</v>
      </c>
      <c r="D4018" s="122" t="s">
        <v>2117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75">
      <c r="A4019" s="122" t="s">
        <v>2022</v>
      </c>
      <c r="B4019" s="122">
        <v>1</v>
      </c>
      <c r="C4019" s="122" t="s">
        <v>2216</v>
      </c>
      <c r="D4019" s="122" t="s">
        <v>2118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75">
      <c r="A4020" s="122" t="s">
        <v>2022</v>
      </c>
      <c r="B4020" s="122">
        <v>1</v>
      </c>
      <c r="C4020" s="122" t="s">
        <v>2216</v>
      </c>
      <c r="D4020" s="122" t="s">
        <v>2119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75">
      <c r="A4021" s="122" t="s">
        <v>2022</v>
      </c>
      <c r="B4021" s="122">
        <v>1</v>
      </c>
      <c r="C4021" s="122" t="s">
        <v>2216</v>
      </c>
      <c r="D4021" s="122" t="s">
        <v>2120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75">
      <c r="A4022" s="122" t="s">
        <v>2022</v>
      </c>
      <c r="B4022" s="122">
        <v>1</v>
      </c>
      <c r="C4022" s="122" t="s">
        <v>2216</v>
      </c>
      <c r="D4022" s="122" t="s">
        <v>2121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75">
      <c r="A4023" s="122" t="s">
        <v>2022</v>
      </c>
      <c r="B4023" s="122">
        <v>1</v>
      </c>
      <c r="C4023" s="122" t="s">
        <v>2216</v>
      </c>
      <c r="D4023" s="122" t="s">
        <v>2139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75">
      <c r="A4024" s="122" t="s">
        <v>2022</v>
      </c>
      <c r="B4024" s="122">
        <v>1</v>
      </c>
      <c r="C4024" s="122" t="s">
        <v>2216</v>
      </c>
      <c r="D4024" s="122" t="s">
        <v>2122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75">
      <c r="A4025" s="122" t="s">
        <v>2022</v>
      </c>
      <c r="B4025" s="122">
        <v>1</v>
      </c>
      <c r="C4025" s="122" t="s">
        <v>2216</v>
      </c>
      <c r="D4025" s="122" t="s">
        <v>2123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75">
      <c r="A4026" s="122" t="s">
        <v>2022</v>
      </c>
      <c r="B4026" s="122">
        <v>1</v>
      </c>
      <c r="C4026" s="122" t="s">
        <v>2216</v>
      </c>
      <c r="D4026" s="122" t="s">
        <v>2140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75">
      <c r="A4027" s="122" t="s">
        <v>2022</v>
      </c>
      <c r="B4027" s="122">
        <v>1</v>
      </c>
      <c r="C4027" s="122" t="s">
        <v>2216</v>
      </c>
      <c r="D4027" s="122" t="s">
        <v>2124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75">
      <c r="A4028" s="122" t="s">
        <v>2022</v>
      </c>
      <c r="B4028" s="122">
        <v>1</v>
      </c>
      <c r="C4028" s="122" t="s">
        <v>2216</v>
      </c>
      <c r="D4028" s="122" t="s">
        <v>2125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75">
      <c r="A4029" s="122" t="s">
        <v>2022</v>
      </c>
      <c r="B4029" s="122">
        <v>1</v>
      </c>
      <c r="C4029" s="122" t="s">
        <v>2216</v>
      </c>
      <c r="D4029" s="122" t="s">
        <v>2126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75">
      <c r="A4030" s="122" t="s">
        <v>2022</v>
      </c>
      <c r="B4030" s="122">
        <v>1</v>
      </c>
      <c r="C4030" s="122" t="s">
        <v>2216</v>
      </c>
      <c r="D4030" s="122" t="s">
        <v>2127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75">
      <c r="A4031" s="122" t="s">
        <v>2022</v>
      </c>
      <c r="B4031" s="122">
        <v>1</v>
      </c>
      <c r="C4031" s="122" t="s">
        <v>2216</v>
      </c>
      <c r="D4031" s="122" t="s">
        <v>2128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75">
      <c r="A4032" s="122" t="s">
        <v>2217</v>
      </c>
      <c r="B4032" s="122">
        <v>1</v>
      </c>
      <c r="C4032" s="122" t="s">
        <v>2218</v>
      </c>
      <c r="D4032" s="122" t="s">
        <v>2080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75">
      <c r="A4033" s="122" t="s">
        <v>2217</v>
      </c>
      <c r="B4033" s="122">
        <v>1</v>
      </c>
      <c r="C4033" s="122" t="s">
        <v>2218</v>
      </c>
      <c r="D4033" s="122" t="s">
        <v>2081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75">
      <c r="A4034" s="122" t="s">
        <v>2217</v>
      </c>
      <c r="B4034" s="122">
        <v>1</v>
      </c>
      <c r="C4034" s="122" t="s">
        <v>2218</v>
      </c>
      <c r="D4034" s="122" t="s">
        <v>2082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75">
      <c r="A4035" s="122" t="s">
        <v>2217</v>
      </c>
      <c r="B4035" s="122">
        <v>1</v>
      </c>
      <c r="C4035" s="122" t="s">
        <v>2218</v>
      </c>
      <c r="D4035" s="122" t="s">
        <v>2083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75">
      <c r="A4036" s="122" t="s">
        <v>2217</v>
      </c>
      <c r="B4036" s="122">
        <v>1</v>
      </c>
      <c r="C4036" s="122" t="s">
        <v>2218</v>
      </c>
      <c r="D4036" s="122" t="s">
        <v>2084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75">
      <c r="A4037" s="122" t="s">
        <v>2217</v>
      </c>
      <c r="B4037" s="122">
        <v>1</v>
      </c>
      <c r="C4037" s="122" t="s">
        <v>2218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75">
      <c r="A4038" s="122" t="s">
        <v>2217</v>
      </c>
      <c r="B4038" s="122">
        <v>1</v>
      </c>
      <c r="C4038" s="122" t="s">
        <v>2218</v>
      </c>
      <c r="D4038" s="122" t="s">
        <v>2085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75">
      <c r="A4039" s="122" t="s">
        <v>2217</v>
      </c>
      <c r="B4039" s="122">
        <v>1</v>
      </c>
      <c r="C4039" s="122" t="s">
        <v>2218</v>
      </c>
      <c r="D4039" s="122" t="s">
        <v>2086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75">
      <c r="A4040" s="122" t="s">
        <v>2217</v>
      </c>
      <c r="B4040" s="122">
        <v>1</v>
      </c>
      <c r="C4040" s="122" t="s">
        <v>2218</v>
      </c>
      <c r="D4040" s="122" t="s">
        <v>2087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75">
      <c r="A4041" s="122" t="s">
        <v>2217</v>
      </c>
      <c r="B4041" s="122">
        <v>1</v>
      </c>
      <c r="C4041" s="122" t="s">
        <v>2218</v>
      </c>
      <c r="D4041" s="122" t="s">
        <v>2088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75">
      <c r="A4042" s="122" t="s">
        <v>2217</v>
      </c>
      <c r="B4042" s="122">
        <v>1</v>
      </c>
      <c r="C4042" s="122" t="s">
        <v>2218</v>
      </c>
      <c r="D4042" s="122" t="s">
        <v>2089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75">
      <c r="A4043" s="122" t="s">
        <v>2217</v>
      </c>
      <c r="B4043" s="122">
        <v>1</v>
      </c>
      <c r="C4043" s="122" t="s">
        <v>2218</v>
      </c>
      <c r="D4043" s="122" t="s">
        <v>2090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75">
      <c r="A4044" s="122" t="s">
        <v>2217</v>
      </c>
      <c r="B4044" s="122">
        <v>1</v>
      </c>
      <c r="C4044" s="122" t="s">
        <v>2218</v>
      </c>
      <c r="D4044" s="122" t="s">
        <v>2091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75">
      <c r="A4045" s="122" t="s">
        <v>2217</v>
      </c>
      <c r="B4045" s="122">
        <v>1</v>
      </c>
      <c r="C4045" s="122" t="s">
        <v>2218</v>
      </c>
      <c r="D4045" s="122" t="s">
        <v>2092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75">
      <c r="A4046" s="122" t="s">
        <v>2217</v>
      </c>
      <c r="B4046" s="122">
        <v>1</v>
      </c>
      <c r="C4046" s="122" t="s">
        <v>2218</v>
      </c>
      <c r="D4046" s="122" t="s">
        <v>2093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75">
      <c r="A4047" s="122" t="s">
        <v>2217</v>
      </c>
      <c r="B4047" s="122">
        <v>1</v>
      </c>
      <c r="C4047" s="122" t="s">
        <v>2218</v>
      </c>
      <c r="D4047" s="122" t="s">
        <v>2094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75">
      <c r="A4048" s="122" t="s">
        <v>2217</v>
      </c>
      <c r="B4048" s="122">
        <v>1</v>
      </c>
      <c r="C4048" s="122" t="s">
        <v>2218</v>
      </c>
      <c r="D4048" s="122" t="s">
        <v>2095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75">
      <c r="A4049" s="122" t="s">
        <v>2217</v>
      </c>
      <c r="B4049" s="122">
        <v>1</v>
      </c>
      <c r="C4049" s="122" t="s">
        <v>2218</v>
      </c>
      <c r="D4049" s="122" t="s">
        <v>2096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75">
      <c r="A4050" s="122" t="s">
        <v>2217</v>
      </c>
      <c r="B4050" s="122">
        <v>1</v>
      </c>
      <c r="C4050" s="122" t="s">
        <v>2218</v>
      </c>
      <c r="D4050" s="122" t="s">
        <v>2097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75">
      <c r="A4051" s="122" t="s">
        <v>2217</v>
      </c>
      <c r="B4051" s="122">
        <v>1</v>
      </c>
      <c r="C4051" s="122" t="s">
        <v>2218</v>
      </c>
      <c r="D4051" s="122" t="s">
        <v>2098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75">
      <c r="A4052" s="122" t="s">
        <v>2217</v>
      </c>
      <c r="B4052" s="122">
        <v>1</v>
      </c>
      <c r="C4052" s="122" t="s">
        <v>2218</v>
      </c>
      <c r="D4052" s="122" t="s">
        <v>2099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75">
      <c r="A4053" s="122" t="s">
        <v>2217</v>
      </c>
      <c r="B4053" s="122">
        <v>1</v>
      </c>
      <c r="C4053" s="122" t="s">
        <v>2218</v>
      </c>
      <c r="D4053" s="122" t="s">
        <v>2100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75">
      <c r="A4054" s="122" t="s">
        <v>2217</v>
      </c>
      <c r="B4054" s="122">
        <v>1</v>
      </c>
      <c r="C4054" s="122" t="s">
        <v>2218</v>
      </c>
      <c r="D4054" s="122" t="s">
        <v>2101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75">
      <c r="A4055" s="122" t="s">
        <v>2217</v>
      </c>
      <c r="B4055" s="122">
        <v>1</v>
      </c>
      <c r="C4055" s="122" t="s">
        <v>2218</v>
      </c>
      <c r="D4055" s="122" t="s">
        <v>2102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75">
      <c r="A4056" s="122" t="s">
        <v>2217</v>
      </c>
      <c r="B4056" s="122">
        <v>1</v>
      </c>
      <c r="C4056" s="122" t="s">
        <v>2218</v>
      </c>
      <c r="D4056" s="122" t="s">
        <v>2103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75">
      <c r="A4057" s="122" t="s">
        <v>2217</v>
      </c>
      <c r="B4057" s="122">
        <v>1</v>
      </c>
      <c r="C4057" s="122" t="s">
        <v>2218</v>
      </c>
      <c r="D4057" s="122" t="s">
        <v>2104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75">
      <c r="A4058" s="122" t="s">
        <v>2217</v>
      </c>
      <c r="B4058" s="122">
        <v>1</v>
      </c>
      <c r="C4058" s="122" t="s">
        <v>2218</v>
      </c>
      <c r="D4058" s="122" t="s">
        <v>2105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75">
      <c r="A4059" s="122" t="s">
        <v>2217</v>
      </c>
      <c r="B4059" s="122">
        <v>1</v>
      </c>
      <c r="C4059" s="122" t="s">
        <v>2218</v>
      </c>
      <c r="D4059" s="122" t="s">
        <v>2106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75">
      <c r="A4060" s="122" t="s">
        <v>2217</v>
      </c>
      <c r="B4060" s="122">
        <v>1</v>
      </c>
      <c r="C4060" s="122" t="s">
        <v>2218</v>
      </c>
      <c r="D4060" s="122" t="s">
        <v>2107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75">
      <c r="A4061" s="122" t="s">
        <v>2217</v>
      </c>
      <c r="B4061" s="122">
        <v>1</v>
      </c>
      <c r="C4061" s="122" t="s">
        <v>2218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75">
      <c r="A4062" s="122" t="s">
        <v>2217</v>
      </c>
      <c r="B4062" s="122">
        <v>1</v>
      </c>
      <c r="C4062" s="122" t="s">
        <v>2218</v>
      </c>
      <c r="D4062" s="122" t="s">
        <v>2108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75">
      <c r="A4063" s="122" t="s">
        <v>2217</v>
      </c>
      <c r="B4063" s="122">
        <v>1</v>
      </c>
      <c r="C4063" s="122" t="s">
        <v>2218</v>
      </c>
      <c r="D4063" s="122" t="s">
        <v>2109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75">
      <c r="A4064" s="122" t="s">
        <v>2217</v>
      </c>
      <c r="B4064" s="122">
        <v>1</v>
      </c>
      <c r="C4064" s="122" t="s">
        <v>2218</v>
      </c>
      <c r="D4064" s="122" t="s">
        <v>2110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75">
      <c r="A4065" s="122" t="s">
        <v>2217</v>
      </c>
      <c r="B4065" s="122">
        <v>1</v>
      </c>
      <c r="C4065" s="122" t="s">
        <v>2218</v>
      </c>
      <c r="D4065" s="122" t="s">
        <v>2111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75">
      <c r="A4066" s="122" t="s">
        <v>2217</v>
      </c>
      <c r="B4066" s="122">
        <v>1</v>
      </c>
      <c r="C4066" s="122" t="s">
        <v>2218</v>
      </c>
      <c r="D4066" s="122" t="s">
        <v>2112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75">
      <c r="A4067" s="122" t="s">
        <v>2217</v>
      </c>
      <c r="B4067" s="122">
        <v>1</v>
      </c>
      <c r="C4067" s="122" t="s">
        <v>2218</v>
      </c>
      <c r="D4067" s="122" t="s">
        <v>2113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75">
      <c r="A4068" s="122" t="s">
        <v>2217</v>
      </c>
      <c r="B4068" s="122">
        <v>1</v>
      </c>
      <c r="C4068" s="122" t="s">
        <v>2218</v>
      </c>
      <c r="D4068" s="122" t="s">
        <v>2114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75">
      <c r="A4069" s="122" t="s">
        <v>2217</v>
      </c>
      <c r="B4069" s="122">
        <v>1</v>
      </c>
      <c r="C4069" s="122" t="s">
        <v>2218</v>
      </c>
      <c r="D4069" s="122" t="s">
        <v>2115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75">
      <c r="A4070" s="122" t="s">
        <v>2217</v>
      </c>
      <c r="B4070" s="122">
        <v>1</v>
      </c>
      <c r="C4070" s="122" t="s">
        <v>2218</v>
      </c>
      <c r="D4070" s="122" t="s">
        <v>2116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75">
      <c r="A4071" s="122" t="s">
        <v>2217</v>
      </c>
      <c r="B4071" s="122">
        <v>1</v>
      </c>
      <c r="C4071" s="122" t="s">
        <v>2218</v>
      </c>
      <c r="D4071" s="122" t="s">
        <v>2117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75">
      <c r="A4072" s="122" t="s">
        <v>2217</v>
      </c>
      <c r="B4072" s="122">
        <v>1</v>
      </c>
      <c r="C4072" s="122" t="s">
        <v>2218</v>
      </c>
      <c r="D4072" s="122" t="s">
        <v>2118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75">
      <c r="A4073" s="122" t="s">
        <v>2217</v>
      </c>
      <c r="B4073" s="122">
        <v>1</v>
      </c>
      <c r="C4073" s="122" t="s">
        <v>2218</v>
      </c>
      <c r="D4073" s="122" t="s">
        <v>2119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75">
      <c r="A4074" s="122" t="s">
        <v>2217</v>
      </c>
      <c r="B4074" s="122">
        <v>1</v>
      </c>
      <c r="C4074" s="122" t="s">
        <v>2218</v>
      </c>
      <c r="D4074" s="122" t="s">
        <v>2120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75">
      <c r="A4075" s="122" t="s">
        <v>2217</v>
      </c>
      <c r="B4075" s="122">
        <v>1</v>
      </c>
      <c r="C4075" s="122" t="s">
        <v>2218</v>
      </c>
      <c r="D4075" s="122" t="s">
        <v>2121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75">
      <c r="A4076" s="122" t="s">
        <v>2217</v>
      </c>
      <c r="B4076" s="122">
        <v>1</v>
      </c>
      <c r="C4076" s="122" t="s">
        <v>2218</v>
      </c>
      <c r="D4076" s="122" t="s">
        <v>2122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75">
      <c r="A4077" s="122" t="s">
        <v>2217</v>
      </c>
      <c r="B4077" s="122">
        <v>1</v>
      </c>
      <c r="C4077" s="122" t="s">
        <v>2218</v>
      </c>
      <c r="D4077" s="122" t="s">
        <v>2123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75">
      <c r="A4078" s="122" t="s">
        <v>2217</v>
      </c>
      <c r="B4078" s="122">
        <v>1</v>
      </c>
      <c r="C4078" s="122" t="s">
        <v>2218</v>
      </c>
      <c r="D4078" s="122" t="s">
        <v>2124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75">
      <c r="A4079" s="122" t="s">
        <v>2217</v>
      </c>
      <c r="B4079" s="122">
        <v>1</v>
      </c>
      <c r="C4079" s="122" t="s">
        <v>2218</v>
      </c>
      <c r="D4079" s="122" t="s">
        <v>2125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75">
      <c r="A4080" s="122" t="s">
        <v>2217</v>
      </c>
      <c r="B4080" s="122">
        <v>1</v>
      </c>
      <c r="C4080" s="122" t="s">
        <v>2218</v>
      </c>
      <c r="D4080" s="122" t="s">
        <v>2126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75">
      <c r="A4081" s="122" t="s">
        <v>2217</v>
      </c>
      <c r="B4081" s="122">
        <v>1</v>
      </c>
      <c r="C4081" s="122" t="s">
        <v>2218</v>
      </c>
      <c r="D4081" s="122" t="s">
        <v>2127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75">
      <c r="A4082" s="122" t="s">
        <v>2217</v>
      </c>
      <c r="B4082" s="122">
        <v>1</v>
      </c>
      <c r="C4082" s="122" t="s">
        <v>2218</v>
      </c>
      <c r="D4082" s="122" t="s">
        <v>2128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75">
      <c r="A4083" s="122" t="s">
        <v>2027</v>
      </c>
      <c r="B4083" s="122">
        <v>1</v>
      </c>
      <c r="C4083" s="122" t="s">
        <v>2219</v>
      </c>
      <c r="D4083" s="122" t="s">
        <v>2080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75">
      <c r="A4084" s="122" t="s">
        <v>2027</v>
      </c>
      <c r="B4084" s="122">
        <v>1</v>
      </c>
      <c r="C4084" s="122" t="s">
        <v>2219</v>
      </c>
      <c r="D4084" s="122" t="s">
        <v>2081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75">
      <c r="A4085" s="122" t="s">
        <v>2027</v>
      </c>
      <c r="B4085" s="122">
        <v>1</v>
      </c>
      <c r="C4085" s="122" t="s">
        <v>2219</v>
      </c>
      <c r="D4085" s="122" t="s">
        <v>2082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75">
      <c r="A4086" s="122" t="s">
        <v>2027</v>
      </c>
      <c r="B4086" s="122">
        <v>1</v>
      </c>
      <c r="C4086" s="122" t="s">
        <v>2219</v>
      </c>
      <c r="D4086" s="122" t="s">
        <v>2135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75">
      <c r="A4087" s="122" t="s">
        <v>2027</v>
      </c>
      <c r="B4087" s="122">
        <v>1</v>
      </c>
      <c r="C4087" s="122" t="s">
        <v>2219</v>
      </c>
      <c r="D4087" s="122" t="s">
        <v>2083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75">
      <c r="A4088" s="122" t="s">
        <v>2027</v>
      </c>
      <c r="B4088" s="122">
        <v>1</v>
      </c>
      <c r="C4088" s="122" t="s">
        <v>2219</v>
      </c>
      <c r="D4088" s="122" t="s">
        <v>2084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75">
      <c r="A4089" s="122" t="s">
        <v>2027</v>
      </c>
      <c r="B4089" s="122">
        <v>1</v>
      </c>
      <c r="C4089" s="122" t="s">
        <v>2219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75">
      <c r="A4090" s="122" t="s">
        <v>2027</v>
      </c>
      <c r="B4090" s="122">
        <v>1</v>
      </c>
      <c r="C4090" s="122" t="s">
        <v>2219</v>
      </c>
      <c r="D4090" s="122" t="s">
        <v>2085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75">
      <c r="A4091" s="122" t="s">
        <v>2027</v>
      </c>
      <c r="B4091" s="122">
        <v>1</v>
      </c>
      <c r="C4091" s="122" t="s">
        <v>2219</v>
      </c>
      <c r="D4091" s="122" t="s">
        <v>2086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75">
      <c r="A4092" s="122" t="s">
        <v>2027</v>
      </c>
      <c r="B4092" s="122">
        <v>1</v>
      </c>
      <c r="C4092" s="122" t="s">
        <v>2219</v>
      </c>
      <c r="D4092" s="122" t="s">
        <v>2087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75">
      <c r="A4093" s="122" t="s">
        <v>2027</v>
      </c>
      <c r="B4093" s="122">
        <v>1</v>
      </c>
      <c r="C4093" s="122" t="s">
        <v>2219</v>
      </c>
      <c r="D4093" s="122" t="s">
        <v>2088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75">
      <c r="A4094" s="122" t="s">
        <v>2027</v>
      </c>
      <c r="B4094" s="122">
        <v>1</v>
      </c>
      <c r="C4094" s="122" t="s">
        <v>2219</v>
      </c>
      <c r="D4094" s="122" t="s">
        <v>2089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75">
      <c r="A4095" s="122" t="s">
        <v>2027</v>
      </c>
      <c r="B4095" s="122">
        <v>1</v>
      </c>
      <c r="C4095" s="122" t="s">
        <v>2219</v>
      </c>
      <c r="D4095" s="122" t="s">
        <v>2136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75">
      <c r="A4096" s="122" t="s">
        <v>2027</v>
      </c>
      <c r="B4096" s="122">
        <v>1</v>
      </c>
      <c r="C4096" s="122" t="s">
        <v>2219</v>
      </c>
      <c r="D4096" s="122" t="s">
        <v>2090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75">
      <c r="A4097" s="122" t="s">
        <v>2027</v>
      </c>
      <c r="B4097" s="122">
        <v>1</v>
      </c>
      <c r="C4097" s="122" t="s">
        <v>2219</v>
      </c>
      <c r="D4097" s="122" t="s">
        <v>2091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75">
      <c r="A4098" s="122" t="s">
        <v>2027</v>
      </c>
      <c r="B4098" s="122">
        <v>1</v>
      </c>
      <c r="C4098" s="122" t="s">
        <v>2219</v>
      </c>
      <c r="D4098" s="122" t="s">
        <v>2092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75">
      <c r="A4099" s="122" t="s">
        <v>2027</v>
      </c>
      <c r="B4099" s="122">
        <v>1</v>
      </c>
      <c r="C4099" s="122" t="s">
        <v>2219</v>
      </c>
      <c r="D4099" s="122" t="s">
        <v>2093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75">
      <c r="A4100" s="122" t="s">
        <v>2027</v>
      </c>
      <c r="B4100" s="122">
        <v>1</v>
      </c>
      <c r="C4100" s="122" t="s">
        <v>2219</v>
      </c>
      <c r="D4100" s="122" t="s">
        <v>2094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75">
      <c r="A4101" s="122" t="s">
        <v>2027</v>
      </c>
      <c r="B4101" s="122">
        <v>1</v>
      </c>
      <c r="C4101" s="122" t="s">
        <v>2219</v>
      </c>
      <c r="D4101" s="122" t="s">
        <v>2095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75">
      <c r="A4102" s="122" t="s">
        <v>2027</v>
      </c>
      <c r="B4102" s="122">
        <v>1</v>
      </c>
      <c r="C4102" s="122" t="s">
        <v>2219</v>
      </c>
      <c r="D4102" s="122" t="s">
        <v>2096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75">
      <c r="A4103" s="122" t="s">
        <v>2027</v>
      </c>
      <c r="B4103" s="122">
        <v>1</v>
      </c>
      <c r="C4103" s="122" t="s">
        <v>2219</v>
      </c>
      <c r="D4103" s="122" t="s">
        <v>2097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75">
      <c r="A4104" s="122" t="s">
        <v>2027</v>
      </c>
      <c r="B4104" s="122">
        <v>1</v>
      </c>
      <c r="C4104" s="122" t="s">
        <v>2219</v>
      </c>
      <c r="D4104" s="122" t="s">
        <v>2098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75">
      <c r="A4105" s="122" t="s">
        <v>2027</v>
      </c>
      <c r="B4105" s="122">
        <v>1</v>
      </c>
      <c r="C4105" s="122" t="s">
        <v>2219</v>
      </c>
      <c r="D4105" s="122" t="s">
        <v>2099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75">
      <c r="A4106" s="122" t="s">
        <v>2027</v>
      </c>
      <c r="B4106" s="122">
        <v>1</v>
      </c>
      <c r="C4106" s="122" t="s">
        <v>2219</v>
      </c>
      <c r="D4106" s="122" t="s">
        <v>2100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75">
      <c r="A4107" s="122" t="s">
        <v>2027</v>
      </c>
      <c r="B4107" s="122">
        <v>1</v>
      </c>
      <c r="C4107" s="122" t="s">
        <v>2219</v>
      </c>
      <c r="D4107" s="122" t="s">
        <v>2101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75">
      <c r="A4108" s="122" t="s">
        <v>2027</v>
      </c>
      <c r="B4108" s="122">
        <v>1</v>
      </c>
      <c r="C4108" s="122" t="s">
        <v>2219</v>
      </c>
      <c r="D4108" s="122" t="s">
        <v>2102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75">
      <c r="A4109" s="122" t="s">
        <v>2027</v>
      </c>
      <c r="B4109" s="122">
        <v>1</v>
      </c>
      <c r="C4109" s="122" t="s">
        <v>2219</v>
      </c>
      <c r="D4109" s="122" t="s">
        <v>2103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75">
      <c r="A4110" s="122" t="s">
        <v>2027</v>
      </c>
      <c r="B4110" s="122">
        <v>1</v>
      </c>
      <c r="C4110" s="122" t="s">
        <v>2219</v>
      </c>
      <c r="D4110" s="122" t="s">
        <v>2137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75">
      <c r="A4111" s="122" t="s">
        <v>2027</v>
      </c>
      <c r="B4111" s="122">
        <v>1</v>
      </c>
      <c r="C4111" s="122" t="s">
        <v>2219</v>
      </c>
      <c r="D4111" s="122" t="s">
        <v>2104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75">
      <c r="A4112" s="122" t="s">
        <v>2027</v>
      </c>
      <c r="B4112" s="122">
        <v>1</v>
      </c>
      <c r="C4112" s="122" t="s">
        <v>2219</v>
      </c>
      <c r="D4112" s="122" t="s">
        <v>2105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75">
      <c r="A4113" s="122" t="s">
        <v>2027</v>
      </c>
      <c r="B4113" s="122">
        <v>1</v>
      </c>
      <c r="C4113" s="122" t="s">
        <v>2219</v>
      </c>
      <c r="D4113" s="122" t="s">
        <v>2106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75">
      <c r="A4114" s="122" t="s">
        <v>2027</v>
      </c>
      <c r="B4114" s="122">
        <v>1</v>
      </c>
      <c r="C4114" s="122" t="s">
        <v>2219</v>
      </c>
      <c r="D4114" s="122" t="s">
        <v>2107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75">
      <c r="A4115" s="122" t="s">
        <v>2027</v>
      </c>
      <c r="B4115" s="122">
        <v>1</v>
      </c>
      <c r="C4115" s="122" t="s">
        <v>2219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75">
      <c r="A4116" s="122" t="s">
        <v>2027</v>
      </c>
      <c r="B4116" s="122">
        <v>1</v>
      </c>
      <c r="C4116" s="122" t="s">
        <v>2219</v>
      </c>
      <c r="D4116" s="122" t="s">
        <v>2108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75">
      <c r="A4117" s="122" t="s">
        <v>2027</v>
      </c>
      <c r="B4117" s="122">
        <v>1</v>
      </c>
      <c r="C4117" s="122" t="s">
        <v>2219</v>
      </c>
      <c r="D4117" s="122" t="s">
        <v>2109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75">
      <c r="A4118" s="122" t="s">
        <v>2027</v>
      </c>
      <c r="B4118" s="122">
        <v>1</v>
      </c>
      <c r="C4118" s="122" t="s">
        <v>2219</v>
      </c>
      <c r="D4118" s="122" t="s">
        <v>2110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75">
      <c r="A4119" s="122" t="s">
        <v>2027</v>
      </c>
      <c r="B4119" s="122">
        <v>1</v>
      </c>
      <c r="C4119" s="122" t="s">
        <v>2219</v>
      </c>
      <c r="D4119" s="122" t="s">
        <v>2111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75">
      <c r="A4120" s="122" t="s">
        <v>2027</v>
      </c>
      <c r="B4120" s="122">
        <v>1</v>
      </c>
      <c r="C4120" s="122" t="s">
        <v>2219</v>
      </c>
      <c r="D4120" s="122" t="s">
        <v>2112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75">
      <c r="A4121" s="122" t="s">
        <v>2027</v>
      </c>
      <c r="B4121" s="122">
        <v>1</v>
      </c>
      <c r="C4121" s="122" t="s">
        <v>2219</v>
      </c>
      <c r="D4121" s="122" t="s">
        <v>2113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75">
      <c r="A4122" s="122" t="s">
        <v>2027</v>
      </c>
      <c r="B4122" s="122">
        <v>1</v>
      </c>
      <c r="C4122" s="122" t="s">
        <v>2219</v>
      </c>
      <c r="D4122" s="122" t="s">
        <v>2114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75">
      <c r="A4123" s="122" t="s">
        <v>2027</v>
      </c>
      <c r="B4123" s="122">
        <v>1</v>
      </c>
      <c r="C4123" s="122" t="s">
        <v>2219</v>
      </c>
      <c r="D4123" s="122" t="s">
        <v>2115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75">
      <c r="A4124" s="122" t="s">
        <v>2027</v>
      </c>
      <c r="B4124" s="122">
        <v>1</v>
      </c>
      <c r="C4124" s="122" t="s">
        <v>2219</v>
      </c>
      <c r="D4124" s="122" t="s">
        <v>2116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75">
      <c r="A4125" s="122" t="s">
        <v>2027</v>
      </c>
      <c r="B4125" s="122">
        <v>1</v>
      </c>
      <c r="C4125" s="122" t="s">
        <v>2219</v>
      </c>
      <c r="D4125" s="122" t="s">
        <v>2138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75">
      <c r="A4126" s="122" t="s">
        <v>2027</v>
      </c>
      <c r="B4126" s="122">
        <v>1</v>
      </c>
      <c r="C4126" s="122" t="s">
        <v>2219</v>
      </c>
      <c r="D4126" s="122" t="s">
        <v>2117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75">
      <c r="A4127" s="122" t="s">
        <v>2027</v>
      </c>
      <c r="B4127" s="122">
        <v>1</v>
      </c>
      <c r="C4127" s="122" t="s">
        <v>2219</v>
      </c>
      <c r="D4127" s="122" t="s">
        <v>2118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75">
      <c r="A4128" s="122" t="s">
        <v>2027</v>
      </c>
      <c r="B4128" s="122">
        <v>1</v>
      </c>
      <c r="C4128" s="122" t="s">
        <v>2219</v>
      </c>
      <c r="D4128" s="122" t="s">
        <v>2119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75">
      <c r="A4129" s="122" t="s">
        <v>2027</v>
      </c>
      <c r="B4129" s="122">
        <v>1</v>
      </c>
      <c r="C4129" s="122" t="s">
        <v>2219</v>
      </c>
      <c r="D4129" s="122" t="s">
        <v>2120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75">
      <c r="A4130" s="122" t="s">
        <v>2027</v>
      </c>
      <c r="B4130" s="122">
        <v>1</v>
      </c>
      <c r="C4130" s="122" t="s">
        <v>2219</v>
      </c>
      <c r="D4130" s="122" t="s">
        <v>2121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75">
      <c r="A4131" s="122" t="s">
        <v>2027</v>
      </c>
      <c r="B4131" s="122">
        <v>1</v>
      </c>
      <c r="C4131" s="122" t="s">
        <v>2219</v>
      </c>
      <c r="D4131" s="122" t="s">
        <v>2122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75">
      <c r="A4132" s="122" t="s">
        <v>2027</v>
      </c>
      <c r="B4132" s="122">
        <v>1</v>
      </c>
      <c r="C4132" s="122" t="s">
        <v>2219</v>
      </c>
      <c r="D4132" s="122" t="s">
        <v>2123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75">
      <c r="A4133" s="122" t="s">
        <v>2027</v>
      </c>
      <c r="B4133" s="122">
        <v>1</v>
      </c>
      <c r="C4133" s="122" t="s">
        <v>2219</v>
      </c>
      <c r="D4133" s="122" t="s">
        <v>2140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75">
      <c r="A4134" s="122" t="s">
        <v>2027</v>
      </c>
      <c r="B4134" s="122">
        <v>1</v>
      </c>
      <c r="C4134" s="122" t="s">
        <v>2219</v>
      </c>
      <c r="D4134" s="122" t="s">
        <v>2124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75">
      <c r="A4135" s="122" t="s">
        <v>2027</v>
      </c>
      <c r="B4135" s="122">
        <v>1</v>
      </c>
      <c r="C4135" s="122" t="s">
        <v>2219</v>
      </c>
      <c r="D4135" s="122" t="s">
        <v>2125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75">
      <c r="A4136" s="122" t="s">
        <v>2027</v>
      </c>
      <c r="B4136" s="122">
        <v>1</v>
      </c>
      <c r="C4136" s="122" t="s">
        <v>2219</v>
      </c>
      <c r="D4136" s="122" t="s">
        <v>2126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75">
      <c r="A4137" s="122" t="s">
        <v>2027</v>
      </c>
      <c r="B4137" s="122">
        <v>1</v>
      </c>
      <c r="C4137" s="122" t="s">
        <v>2219</v>
      </c>
      <c r="D4137" s="122" t="s">
        <v>2127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75">
      <c r="A4138" s="122" t="s">
        <v>2027</v>
      </c>
      <c r="B4138" s="122">
        <v>1</v>
      </c>
      <c r="C4138" s="122" t="s">
        <v>2219</v>
      </c>
      <c r="D4138" s="122" t="s">
        <v>2128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75">
      <c r="A4139" s="122" t="s">
        <v>2027</v>
      </c>
      <c r="B4139" s="122">
        <v>1</v>
      </c>
      <c r="C4139" s="122" t="s">
        <v>2220</v>
      </c>
      <c r="D4139" s="122" t="s">
        <v>2080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75">
      <c r="A4140" s="122" t="s">
        <v>2027</v>
      </c>
      <c r="B4140" s="122">
        <v>1</v>
      </c>
      <c r="C4140" s="122" t="s">
        <v>2220</v>
      </c>
      <c r="D4140" s="122" t="s">
        <v>2081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75">
      <c r="A4141" s="122" t="s">
        <v>2027</v>
      </c>
      <c r="B4141" s="122">
        <v>1</v>
      </c>
      <c r="C4141" s="122" t="s">
        <v>2220</v>
      </c>
      <c r="D4141" s="122" t="s">
        <v>2082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75">
      <c r="A4142" s="122" t="s">
        <v>2027</v>
      </c>
      <c r="B4142" s="122">
        <v>1</v>
      </c>
      <c r="C4142" s="122" t="s">
        <v>2220</v>
      </c>
      <c r="D4142" s="122" t="s">
        <v>2135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75">
      <c r="A4143" s="122" t="s">
        <v>2027</v>
      </c>
      <c r="B4143" s="122">
        <v>1</v>
      </c>
      <c r="C4143" s="122" t="s">
        <v>2220</v>
      </c>
      <c r="D4143" s="122" t="s">
        <v>2083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75">
      <c r="A4144" s="122" t="s">
        <v>2027</v>
      </c>
      <c r="B4144" s="122">
        <v>1</v>
      </c>
      <c r="C4144" s="122" t="s">
        <v>2220</v>
      </c>
      <c r="D4144" s="122" t="s">
        <v>2084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75">
      <c r="A4145" s="122" t="s">
        <v>2027</v>
      </c>
      <c r="B4145" s="122">
        <v>1</v>
      </c>
      <c r="C4145" s="122" t="s">
        <v>2220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75">
      <c r="A4146" s="122" t="s">
        <v>2027</v>
      </c>
      <c r="B4146" s="122">
        <v>1</v>
      </c>
      <c r="C4146" s="122" t="s">
        <v>2220</v>
      </c>
      <c r="D4146" s="122" t="s">
        <v>2085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75">
      <c r="A4147" s="122" t="s">
        <v>2027</v>
      </c>
      <c r="B4147" s="122">
        <v>1</v>
      </c>
      <c r="C4147" s="122" t="s">
        <v>2220</v>
      </c>
      <c r="D4147" s="122" t="s">
        <v>2086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75">
      <c r="A4148" s="122" t="s">
        <v>2027</v>
      </c>
      <c r="B4148" s="122">
        <v>1</v>
      </c>
      <c r="C4148" s="122" t="s">
        <v>2220</v>
      </c>
      <c r="D4148" s="122" t="s">
        <v>2087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75">
      <c r="A4149" s="122" t="s">
        <v>2027</v>
      </c>
      <c r="B4149" s="122">
        <v>1</v>
      </c>
      <c r="C4149" s="122" t="s">
        <v>2220</v>
      </c>
      <c r="D4149" s="122" t="s">
        <v>2088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75">
      <c r="A4150" s="122" t="s">
        <v>2027</v>
      </c>
      <c r="B4150" s="122">
        <v>1</v>
      </c>
      <c r="C4150" s="122" t="s">
        <v>2220</v>
      </c>
      <c r="D4150" s="122" t="s">
        <v>2089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75">
      <c r="A4151" s="122" t="s">
        <v>2027</v>
      </c>
      <c r="B4151" s="122">
        <v>1</v>
      </c>
      <c r="C4151" s="122" t="s">
        <v>2220</v>
      </c>
      <c r="D4151" s="122" t="s">
        <v>2136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75">
      <c r="A4152" s="122" t="s">
        <v>2027</v>
      </c>
      <c r="B4152" s="122">
        <v>1</v>
      </c>
      <c r="C4152" s="122" t="s">
        <v>2220</v>
      </c>
      <c r="D4152" s="122" t="s">
        <v>2090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75">
      <c r="A4153" s="122" t="s">
        <v>2027</v>
      </c>
      <c r="B4153" s="122">
        <v>1</v>
      </c>
      <c r="C4153" s="122" t="s">
        <v>2220</v>
      </c>
      <c r="D4153" s="122" t="s">
        <v>2091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75">
      <c r="A4154" s="122" t="s">
        <v>2027</v>
      </c>
      <c r="B4154" s="122">
        <v>1</v>
      </c>
      <c r="C4154" s="122" t="s">
        <v>2220</v>
      </c>
      <c r="D4154" s="122" t="s">
        <v>2092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75">
      <c r="A4155" s="122" t="s">
        <v>2027</v>
      </c>
      <c r="B4155" s="122">
        <v>1</v>
      </c>
      <c r="C4155" s="122" t="s">
        <v>2220</v>
      </c>
      <c r="D4155" s="122" t="s">
        <v>2093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75">
      <c r="A4156" s="122" t="s">
        <v>2027</v>
      </c>
      <c r="B4156" s="122">
        <v>1</v>
      </c>
      <c r="C4156" s="122" t="s">
        <v>2220</v>
      </c>
      <c r="D4156" s="122" t="s">
        <v>2094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75">
      <c r="A4157" s="122" t="s">
        <v>2027</v>
      </c>
      <c r="B4157" s="122">
        <v>1</v>
      </c>
      <c r="C4157" s="122" t="s">
        <v>2220</v>
      </c>
      <c r="D4157" s="122" t="s">
        <v>2095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75">
      <c r="A4158" s="122" t="s">
        <v>2027</v>
      </c>
      <c r="B4158" s="122">
        <v>1</v>
      </c>
      <c r="C4158" s="122" t="s">
        <v>2220</v>
      </c>
      <c r="D4158" s="122" t="s">
        <v>2096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75">
      <c r="A4159" s="122" t="s">
        <v>2027</v>
      </c>
      <c r="B4159" s="122">
        <v>1</v>
      </c>
      <c r="C4159" s="122" t="s">
        <v>2220</v>
      </c>
      <c r="D4159" s="122" t="s">
        <v>2097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75">
      <c r="A4160" s="122" t="s">
        <v>2027</v>
      </c>
      <c r="B4160" s="122">
        <v>1</v>
      </c>
      <c r="C4160" s="122" t="s">
        <v>2220</v>
      </c>
      <c r="D4160" s="122" t="s">
        <v>2098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75">
      <c r="A4161" s="122" t="s">
        <v>2027</v>
      </c>
      <c r="B4161" s="122">
        <v>1</v>
      </c>
      <c r="C4161" s="122" t="s">
        <v>2220</v>
      </c>
      <c r="D4161" s="122" t="s">
        <v>2099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75">
      <c r="A4162" s="122" t="s">
        <v>2027</v>
      </c>
      <c r="B4162" s="122">
        <v>1</v>
      </c>
      <c r="C4162" s="122" t="s">
        <v>2220</v>
      </c>
      <c r="D4162" s="122" t="s">
        <v>2100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75">
      <c r="A4163" s="122" t="s">
        <v>2027</v>
      </c>
      <c r="B4163" s="122">
        <v>1</v>
      </c>
      <c r="C4163" s="122" t="s">
        <v>2220</v>
      </c>
      <c r="D4163" s="122" t="s">
        <v>2101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75">
      <c r="A4164" s="122" t="s">
        <v>2027</v>
      </c>
      <c r="B4164" s="122">
        <v>1</v>
      </c>
      <c r="C4164" s="122" t="s">
        <v>2220</v>
      </c>
      <c r="D4164" s="122" t="s">
        <v>2102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75">
      <c r="A4165" s="122" t="s">
        <v>2027</v>
      </c>
      <c r="B4165" s="122">
        <v>1</v>
      </c>
      <c r="C4165" s="122" t="s">
        <v>2220</v>
      </c>
      <c r="D4165" s="122" t="s">
        <v>2103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75">
      <c r="A4166" s="122" t="s">
        <v>2027</v>
      </c>
      <c r="B4166" s="122">
        <v>1</v>
      </c>
      <c r="C4166" s="122" t="s">
        <v>2220</v>
      </c>
      <c r="D4166" s="122" t="s">
        <v>2137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75">
      <c r="A4167" s="122" t="s">
        <v>2027</v>
      </c>
      <c r="B4167" s="122">
        <v>1</v>
      </c>
      <c r="C4167" s="122" t="s">
        <v>2220</v>
      </c>
      <c r="D4167" s="122" t="s">
        <v>2104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75">
      <c r="A4168" s="122" t="s">
        <v>2027</v>
      </c>
      <c r="B4168" s="122">
        <v>1</v>
      </c>
      <c r="C4168" s="122" t="s">
        <v>2220</v>
      </c>
      <c r="D4168" s="122" t="s">
        <v>2105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75">
      <c r="A4169" s="122" t="s">
        <v>2027</v>
      </c>
      <c r="B4169" s="122">
        <v>1</v>
      </c>
      <c r="C4169" s="122" t="s">
        <v>2220</v>
      </c>
      <c r="D4169" s="122" t="s">
        <v>2106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75">
      <c r="A4170" s="122" t="s">
        <v>2027</v>
      </c>
      <c r="B4170" s="122">
        <v>1</v>
      </c>
      <c r="C4170" s="122" t="s">
        <v>2220</v>
      </c>
      <c r="D4170" s="122" t="s">
        <v>2107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75">
      <c r="A4171" s="122" t="s">
        <v>2027</v>
      </c>
      <c r="B4171" s="122">
        <v>1</v>
      </c>
      <c r="C4171" s="122" t="s">
        <v>2220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75">
      <c r="A4172" s="122" t="s">
        <v>2027</v>
      </c>
      <c r="B4172" s="122">
        <v>1</v>
      </c>
      <c r="C4172" s="122" t="s">
        <v>2220</v>
      </c>
      <c r="D4172" s="122" t="s">
        <v>2108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75">
      <c r="A4173" s="122" t="s">
        <v>2027</v>
      </c>
      <c r="B4173" s="122">
        <v>1</v>
      </c>
      <c r="C4173" s="122" t="s">
        <v>2220</v>
      </c>
      <c r="D4173" s="122" t="s">
        <v>2109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75">
      <c r="A4174" s="122" t="s">
        <v>2027</v>
      </c>
      <c r="B4174" s="122">
        <v>1</v>
      </c>
      <c r="C4174" s="122" t="s">
        <v>2220</v>
      </c>
      <c r="D4174" s="122" t="s">
        <v>2110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75">
      <c r="A4175" s="122" t="s">
        <v>2027</v>
      </c>
      <c r="B4175" s="122">
        <v>1</v>
      </c>
      <c r="C4175" s="122" t="s">
        <v>2220</v>
      </c>
      <c r="D4175" s="122" t="s">
        <v>2111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75">
      <c r="A4176" s="122" t="s">
        <v>2027</v>
      </c>
      <c r="B4176" s="122">
        <v>1</v>
      </c>
      <c r="C4176" s="122" t="s">
        <v>2220</v>
      </c>
      <c r="D4176" s="122" t="s">
        <v>2112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75">
      <c r="A4177" s="122" t="s">
        <v>2027</v>
      </c>
      <c r="B4177" s="122">
        <v>1</v>
      </c>
      <c r="C4177" s="122" t="s">
        <v>2220</v>
      </c>
      <c r="D4177" s="122" t="s">
        <v>2113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75">
      <c r="A4178" s="122" t="s">
        <v>2027</v>
      </c>
      <c r="B4178" s="122">
        <v>1</v>
      </c>
      <c r="C4178" s="122" t="s">
        <v>2220</v>
      </c>
      <c r="D4178" s="122" t="s">
        <v>2114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75">
      <c r="A4179" s="122" t="s">
        <v>2027</v>
      </c>
      <c r="B4179" s="122">
        <v>1</v>
      </c>
      <c r="C4179" s="122" t="s">
        <v>2220</v>
      </c>
      <c r="D4179" s="122" t="s">
        <v>2115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75">
      <c r="A4180" s="122" t="s">
        <v>2027</v>
      </c>
      <c r="B4180" s="122">
        <v>1</v>
      </c>
      <c r="C4180" s="122" t="s">
        <v>2220</v>
      </c>
      <c r="D4180" s="122" t="s">
        <v>2116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75">
      <c r="A4181" s="122" t="s">
        <v>2027</v>
      </c>
      <c r="B4181" s="122">
        <v>1</v>
      </c>
      <c r="C4181" s="122" t="s">
        <v>2220</v>
      </c>
      <c r="D4181" s="122" t="s">
        <v>2138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75">
      <c r="A4182" s="122" t="s">
        <v>2027</v>
      </c>
      <c r="B4182" s="122">
        <v>1</v>
      </c>
      <c r="C4182" s="122" t="s">
        <v>2220</v>
      </c>
      <c r="D4182" s="122" t="s">
        <v>2117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75">
      <c r="A4183" s="122" t="s">
        <v>2027</v>
      </c>
      <c r="B4183" s="122">
        <v>1</v>
      </c>
      <c r="C4183" s="122" t="s">
        <v>2220</v>
      </c>
      <c r="D4183" s="122" t="s">
        <v>2118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75">
      <c r="A4184" s="122" t="s">
        <v>2027</v>
      </c>
      <c r="B4184" s="122">
        <v>1</v>
      </c>
      <c r="C4184" s="122" t="s">
        <v>2220</v>
      </c>
      <c r="D4184" s="122" t="s">
        <v>2119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75">
      <c r="A4185" s="122" t="s">
        <v>2027</v>
      </c>
      <c r="B4185" s="122">
        <v>1</v>
      </c>
      <c r="C4185" s="122" t="s">
        <v>2220</v>
      </c>
      <c r="D4185" s="122" t="s">
        <v>2120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75">
      <c r="A4186" s="122" t="s">
        <v>2027</v>
      </c>
      <c r="B4186" s="122">
        <v>1</v>
      </c>
      <c r="C4186" s="122" t="s">
        <v>2220</v>
      </c>
      <c r="D4186" s="122" t="s">
        <v>2121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75">
      <c r="A4187" s="122" t="s">
        <v>2027</v>
      </c>
      <c r="B4187" s="122">
        <v>1</v>
      </c>
      <c r="C4187" s="122" t="s">
        <v>2220</v>
      </c>
      <c r="D4187" s="122" t="s">
        <v>2122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75">
      <c r="A4188" s="122" t="s">
        <v>2027</v>
      </c>
      <c r="B4188" s="122">
        <v>1</v>
      </c>
      <c r="C4188" s="122" t="s">
        <v>2220</v>
      </c>
      <c r="D4188" s="122" t="s">
        <v>2123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75">
      <c r="A4189" s="122" t="s">
        <v>2027</v>
      </c>
      <c r="B4189" s="122">
        <v>1</v>
      </c>
      <c r="C4189" s="122" t="s">
        <v>2220</v>
      </c>
      <c r="D4189" s="122" t="s">
        <v>2140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75">
      <c r="A4190" s="122" t="s">
        <v>2027</v>
      </c>
      <c r="B4190" s="122">
        <v>1</v>
      </c>
      <c r="C4190" s="122" t="s">
        <v>2220</v>
      </c>
      <c r="D4190" s="122" t="s">
        <v>2124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75">
      <c r="A4191" s="122" t="s">
        <v>2027</v>
      </c>
      <c r="B4191" s="122">
        <v>1</v>
      </c>
      <c r="C4191" s="122" t="s">
        <v>2220</v>
      </c>
      <c r="D4191" s="122" t="s">
        <v>2125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75">
      <c r="A4192" s="122" t="s">
        <v>2027</v>
      </c>
      <c r="B4192" s="122">
        <v>1</v>
      </c>
      <c r="C4192" s="122" t="s">
        <v>2220</v>
      </c>
      <c r="D4192" s="122" t="s">
        <v>2126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75">
      <c r="A4193" s="122" t="s">
        <v>2027</v>
      </c>
      <c r="B4193" s="122">
        <v>1</v>
      </c>
      <c r="C4193" s="122" t="s">
        <v>2220</v>
      </c>
      <c r="D4193" s="122" t="s">
        <v>2127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75">
      <c r="A4194" s="122" t="s">
        <v>2027</v>
      </c>
      <c r="B4194" s="122">
        <v>1</v>
      </c>
      <c r="C4194" s="122" t="s">
        <v>2220</v>
      </c>
      <c r="D4194" s="122" t="s">
        <v>2128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75">
      <c r="A4195" s="122" t="s">
        <v>2027</v>
      </c>
      <c r="B4195" s="122">
        <v>1</v>
      </c>
      <c r="C4195" s="122" t="s">
        <v>2221</v>
      </c>
      <c r="D4195" s="122" t="s">
        <v>2080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75">
      <c r="A4196" s="122" t="s">
        <v>2027</v>
      </c>
      <c r="B4196" s="122">
        <v>1</v>
      </c>
      <c r="C4196" s="122" t="s">
        <v>2221</v>
      </c>
      <c r="D4196" s="122" t="s">
        <v>2081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75">
      <c r="A4197" s="122" t="s">
        <v>2027</v>
      </c>
      <c r="B4197" s="122">
        <v>1</v>
      </c>
      <c r="C4197" s="122" t="s">
        <v>2221</v>
      </c>
      <c r="D4197" s="122" t="s">
        <v>2082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75">
      <c r="A4198" s="122" t="s">
        <v>2027</v>
      </c>
      <c r="B4198" s="122">
        <v>1</v>
      </c>
      <c r="C4198" s="122" t="s">
        <v>2221</v>
      </c>
      <c r="D4198" s="122" t="s">
        <v>2135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75">
      <c r="A4199" s="122" t="s">
        <v>2027</v>
      </c>
      <c r="B4199" s="122">
        <v>1</v>
      </c>
      <c r="C4199" s="122" t="s">
        <v>2221</v>
      </c>
      <c r="D4199" s="122" t="s">
        <v>2083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75">
      <c r="A4200" s="122" t="s">
        <v>2027</v>
      </c>
      <c r="B4200" s="122">
        <v>1</v>
      </c>
      <c r="C4200" s="122" t="s">
        <v>2221</v>
      </c>
      <c r="D4200" s="122" t="s">
        <v>2084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75">
      <c r="A4201" s="122" t="s">
        <v>2027</v>
      </c>
      <c r="B4201" s="122">
        <v>1</v>
      </c>
      <c r="C4201" s="122" t="s">
        <v>2221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75">
      <c r="A4202" s="122" t="s">
        <v>2027</v>
      </c>
      <c r="B4202" s="122">
        <v>1</v>
      </c>
      <c r="C4202" s="122" t="s">
        <v>2221</v>
      </c>
      <c r="D4202" s="122" t="s">
        <v>2085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75">
      <c r="A4203" s="122" t="s">
        <v>2027</v>
      </c>
      <c r="B4203" s="122">
        <v>1</v>
      </c>
      <c r="C4203" s="122" t="s">
        <v>2221</v>
      </c>
      <c r="D4203" s="122" t="s">
        <v>2086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75">
      <c r="A4204" s="122" t="s">
        <v>2027</v>
      </c>
      <c r="B4204" s="122">
        <v>1</v>
      </c>
      <c r="C4204" s="122" t="s">
        <v>2221</v>
      </c>
      <c r="D4204" s="122" t="s">
        <v>2087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75">
      <c r="A4205" s="122" t="s">
        <v>2027</v>
      </c>
      <c r="B4205" s="122">
        <v>1</v>
      </c>
      <c r="C4205" s="122" t="s">
        <v>2221</v>
      </c>
      <c r="D4205" s="122" t="s">
        <v>2088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75">
      <c r="A4206" s="122" t="s">
        <v>2027</v>
      </c>
      <c r="B4206" s="122">
        <v>1</v>
      </c>
      <c r="C4206" s="122" t="s">
        <v>2221</v>
      </c>
      <c r="D4206" s="122" t="s">
        <v>2089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75">
      <c r="A4207" s="122" t="s">
        <v>2027</v>
      </c>
      <c r="B4207" s="122">
        <v>1</v>
      </c>
      <c r="C4207" s="122" t="s">
        <v>2221</v>
      </c>
      <c r="D4207" s="122" t="s">
        <v>2136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75">
      <c r="A4208" s="122" t="s">
        <v>2027</v>
      </c>
      <c r="B4208" s="122">
        <v>1</v>
      </c>
      <c r="C4208" s="122" t="s">
        <v>2221</v>
      </c>
      <c r="D4208" s="122" t="s">
        <v>2090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75">
      <c r="A4209" s="122" t="s">
        <v>2027</v>
      </c>
      <c r="B4209" s="122">
        <v>1</v>
      </c>
      <c r="C4209" s="122" t="s">
        <v>2221</v>
      </c>
      <c r="D4209" s="122" t="s">
        <v>2091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75">
      <c r="A4210" s="122" t="s">
        <v>2027</v>
      </c>
      <c r="B4210" s="122">
        <v>1</v>
      </c>
      <c r="C4210" s="122" t="s">
        <v>2221</v>
      </c>
      <c r="D4210" s="122" t="s">
        <v>2092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75">
      <c r="A4211" s="122" t="s">
        <v>2027</v>
      </c>
      <c r="B4211" s="122">
        <v>1</v>
      </c>
      <c r="C4211" s="122" t="s">
        <v>2221</v>
      </c>
      <c r="D4211" s="122" t="s">
        <v>2093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75">
      <c r="A4212" s="122" t="s">
        <v>2027</v>
      </c>
      <c r="B4212" s="122">
        <v>1</v>
      </c>
      <c r="C4212" s="122" t="s">
        <v>2221</v>
      </c>
      <c r="D4212" s="122" t="s">
        <v>2094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75">
      <c r="A4213" s="122" t="s">
        <v>2027</v>
      </c>
      <c r="B4213" s="122">
        <v>1</v>
      </c>
      <c r="C4213" s="122" t="s">
        <v>2221</v>
      </c>
      <c r="D4213" s="122" t="s">
        <v>2095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75">
      <c r="A4214" s="122" t="s">
        <v>2027</v>
      </c>
      <c r="B4214" s="122">
        <v>1</v>
      </c>
      <c r="C4214" s="122" t="s">
        <v>2221</v>
      </c>
      <c r="D4214" s="122" t="s">
        <v>2096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75">
      <c r="A4215" s="122" t="s">
        <v>2027</v>
      </c>
      <c r="B4215" s="122">
        <v>1</v>
      </c>
      <c r="C4215" s="122" t="s">
        <v>2221</v>
      </c>
      <c r="D4215" s="122" t="s">
        <v>2097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75">
      <c r="A4216" s="122" t="s">
        <v>2027</v>
      </c>
      <c r="B4216" s="122">
        <v>1</v>
      </c>
      <c r="C4216" s="122" t="s">
        <v>2221</v>
      </c>
      <c r="D4216" s="122" t="s">
        <v>2098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75">
      <c r="A4217" s="122" t="s">
        <v>2027</v>
      </c>
      <c r="B4217" s="122">
        <v>1</v>
      </c>
      <c r="C4217" s="122" t="s">
        <v>2221</v>
      </c>
      <c r="D4217" s="122" t="s">
        <v>2099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75">
      <c r="A4218" s="122" t="s">
        <v>2027</v>
      </c>
      <c r="B4218" s="122">
        <v>1</v>
      </c>
      <c r="C4218" s="122" t="s">
        <v>2221</v>
      </c>
      <c r="D4218" s="122" t="s">
        <v>2100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75">
      <c r="A4219" s="122" t="s">
        <v>2027</v>
      </c>
      <c r="B4219" s="122">
        <v>1</v>
      </c>
      <c r="C4219" s="122" t="s">
        <v>2221</v>
      </c>
      <c r="D4219" s="122" t="s">
        <v>2101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75">
      <c r="A4220" s="122" t="s">
        <v>2027</v>
      </c>
      <c r="B4220" s="122">
        <v>1</v>
      </c>
      <c r="C4220" s="122" t="s">
        <v>2221</v>
      </c>
      <c r="D4220" s="122" t="s">
        <v>2102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75">
      <c r="A4221" s="122" t="s">
        <v>2027</v>
      </c>
      <c r="B4221" s="122">
        <v>1</v>
      </c>
      <c r="C4221" s="122" t="s">
        <v>2221</v>
      </c>
      <c r="D4221" s="122" t="s">
        <v>2103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75">
      <c r="A4222" s="122" t="s">
        <v>2027</v>
      </c>
      <c r="B4222" s="122">
        <v>1</v>
      </c>
      <c r="C4222" s="122" t="s">
        <v>2221</v>
      </c>
      <c r="D4222" s="122" t="s">
        <v>2137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75">
      <c r="A4223" s="122" t="s">
        <v>2027</v>
      </c>
      <c r="B4223" s="122">
        <v>1</v>
      </c>
      <c r="C4223" s="122" t="s">
        <v>2221</v>
      </c>
      <c r="D4223" s="122" t="s">
        <v>2104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75">
      <c r="A4224" s="122" t="s">
        <v>2027</v>
      </c>
      <c r="B4224" s="122">
        <v>1</v>
      </c>
      <c r="C4224" s="122" t="s">
        <v>2221</v>
      </c>
      <c r="D4224" s="122" t="s">
        <v>2105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75">
      <c r="A4225" s="122" t="s">
        <v>2027</v>
      </c>
      <c r="B4225" s="122">
        <v>1</v>
      </c>
      <c r="C4225" s="122" t="s">
        <v>2221</v>
      </c>
      <c r="D4225" s="122" t="s">
        <v>2106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75">
      <c r="A4226" s="122" t="s">
        <v>2027</v>
      </c>
      <c r="B4226" s="122">
        <v>1</v>
      </c>
      <c r="C4226" s="122" t="s">
        <v>2221</v>
      </c>
      <c r="D4226" s="122" t="s">
        <v>2107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75">
      <c r="A4227" s="122" t="s">
        <v>2027</v>
      </c>
      <c r="B4227" s="122">
        <v>1</v>
      </c>
      <c r="C4227" s="122" t="s">
        <v>2221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75">
      <c r="A4228" s="122" t="s">
        <v>2027</v>
      </c>
      <c r="B4228" s="122">
        <v>1</v>
      </c>
      <c r="C4228" s="122" t="s">
        <v>2221</v>
      </c>
      <c r="D4228" s="122" t="s">
        <v>2108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75">
      <c r="A4229" s="122" t="s">
        <v>2027</v>
      </c>
      <c r="B4229" s="122">
        <v>1</v>
      </c>
      <c r="C4229" s="122" t="s">
        <v>2221</v>
      </c>
      <c r="D4229" s="122" t="s">
        <v>2109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75">
      <c r="A4230" s="122" t="s">
        <v>2027</v>
      </c>
      <c r="B4230" s="122">
        <v>1</v>
      </c>
      <c r="C4230" s="122" t="s">
        <v>2221</v>
      </c>
      <c r="D4230" s="122" t="s">
        <v>2110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75">
      <c r="A4231" s="122" t="s">
        <v>2027</v>
      </c>
      <c r="B4231" s="122">
        <v>1</v>
      </c>
      <c r="C4231" s="122" t="s">
        <v>2221</v>
      </c>
      <c r="D4231" s="122" t="s">
        <v>2111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75">
      <c r="A4232" s="122" t="s">
        <v>2027</v>
      </c>
      <c r="B4232" s="122">
        <v>1</v>
      </c>
      <c r="C4232" s="122" t="s">
        <v>2221</v>
      </c>
      <c r="D4232" s="122" t="s">
        <v>2112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75">
      <c r="A4233" s="122" t="s">
        <v>2027</v>
      </c>
      <c r="B4233" s="122">
        <v>1</v>
      </c>
      <c r="C4233" s="122" t="s">
        <v>2221</v>
      </c>
      <c r="D4233" s="122" t="s">
        <v>2113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75">
      <c r="A4234" s="122" t="s">
        <v>2027</v>
      </c>
      <c r="B4234" s="122">
        <v>1</v>
      </c>
      <c r="C4234" s="122" t="s">
        <v>2221</v>
      </c>
      <c r="D4234" s="122" t="s">
        <v>2114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75">
      <c r="A4235" s="122" t="s">
        <v>2027</v>
      </c>
      <c r="B4235" s="122">
        <v>1</v>
      </c>
      <c r="C4235" s="122" t="s">
        <v>2221</v>
      </c>
      <c r="D4235" s="122" t="s">
        <v>2115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75">
      <c r="A4236" s="122" t="s">
        <v>2027</v>
      </c>
      <c r="B4236" s="122">
        <v>1</v>
      </c>
      <c r="C4236" s="122" t="s">
        <v>2221</v>
      </c>
      <c r="D4236" s="122" t="s">
        <v>2116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75">
      <c r="A4237" s="122" t="s">
        <v>2027</v>
      </c>
      <c r="B4237" s="122">
        <v>1</v>
      </c>
      <c r="C4237" s="122" t="s">
        <v>2221</v>
      </c>
      <c r="D4237" s="122" t="s">
        <v>2138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75">
      <c r="A4238" s="122" t="s">
        <v>2027</v>
      </c>
      <c r="B4238" s="122">
        <v>1</v>
      </c>
      <c r="C4238" s="122" t="s">
        <v>2221</v>
      </c>
      <c r="D4238" s="122" t="s">
        <v>2117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75">
      <c r="A4239" s="122" t="s">
        <v>2027</v>
      </c>
      <c r="B4239" s="122">
        <v>1</v>
      </c>
      <c r="C4239" s="122" t="s">
        <v>2221</v>
      </c>
      <c r="D4239" s="122" t="s">
        <v>2118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75">
      <c r="A4240" s="122" t="s">
        <v>2027</v>
      </c>
      <c r="B4240" s="122">
        <v>1</v>
      </c>
      <c r="C4240" s="122" t="s">
        <v>2221</v>
      </c>
      <c r="D4240" s="122" t="s">
        <v>2119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75">
      <c r="A4241" s="122" t="s">
        <v>2027</v>
      </c>
      <c r="B4241" s="122">
        <v>1</v>
      </c>
      <c r="C4241" s="122" t="s">
        <v>2221</v>
      </c>
      <c r="D4241" s="122" t="s">
        <v>2120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75">
      <c r="A4242" s="122" t="s">
        <v>2027</v>
      </c>
      <c r="B4242" s="122">
        <v>1</v>
      </c>
      <c r="C4242" s="122" t="s">
        <v>2221</v>
      </c>
      <c r="D4242" s="122" t="s">
        <v>2121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75">
      <c r="A4243" s="122" t="s">
        <v>2027</v>
      </c>
      <c r="B4243" s="122">
        <v>1</v>
      </c>
      <c r="C4243" s="122" t="s">
        <v>2221</v>
      </c>
      <c r="D4243" s="122" t="s">
        <v>2122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75">
      <c r="A4244" s="122" t="s">
        <v>2027</v>
      </c>
      <c r="B4244" s="122">
        <v>1</v>
      </c>
      <c r="C4244" s="122" t="s">
        <v>2221</v>
      </c>
      <c r="D4244" s="122" t="s">
        <v>2123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75">
      <c r="A4245" s="122" t="s">
        <v>2027</v>
      </c>
      <c r="B4245" s="122">
        <v>1</v>
      </c>
      <c r="C4245" s="122" t="s">
        <v>2221</v>
      </c>
      <c r="D4245" s="122" t="s">
        <v>2140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75">
      <c r="A4246" s="122" t="s">
        <v>2027</v>
      </c>
      <c r="B4246" s="122">
        <v>1</v>
      </c>
      <c r="C4246" s="122" t="s">
        <v>2221</v>
      </c>
      <c r="D4246" s="122" t="s">
        <v>2124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75">
      <c r="A4247" s="122" t="s">
        <v>2027</v>
      </c>
      <c r="B4247" s="122">
        <v>1</v>
      </c>
      <c r="C4247" s="122" t="s">
        <v>2221</v>
      </c>
      <c r="D4247" s="122" t="s">
        <v>2125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75">
      <c r="A4248" s="122" t="s">
        <v>2027</v>
      </c>
      <c r="B4248" s="122">
        <v>1</v>
      </c>
      <c r="C4248" s="122" t="s">
        <v>2221</v>
      </c>
      <c r="D4248" s="122" t="s">
        <v>2126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75">
      <c r="A4249" s="122" t="s">
        <v>2027</v>
      </c>
      <c r="B4249" s="122">
        <v>1</v>
      </c>
      <c r="C4249" s="122" t="s">
        <v>2221</v>
      </c>
      <c r="D4249" s="122" t="s">
        <v>2127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75">
      <c r="A4250" s="122" t="s">
        <v>2027</v>
      </c>
      <c r="B4250" s="122">
        <v>1</v>
      </c>
      <c r="C4250" s="122" t="s">
        <v>2221</v>
      </c>
      <c r="D4250" s="122" t="s">
        <v>2128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75">
      <c r="A4251" s="122" t="s">
        <v>2027</v>
      </c>
      <c r="B4251" s="122">
        <v>1</v>
      </c>
      <c r="C4251" s="122" t="s">
        <v>2222</v>
      </c>
      <c r="D4251" s="122" t="s">
        <v>2080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75">
      <c r="A4252" s="122" t="s">
        <v>2027</v>
      </c>
      <c r="B4252" s="122">
        <v>1</v>
      </c>
      <c r="C4252" s="122" t="s">
        <v>2222</v>
      </c>
      <c r="D4252" s="122" t="s">
        <v>2081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75">
      <c r="A4253" s="122" t="s">
        <v>2027</v>
      </c>
      <c r="B4253" s="122">
        <v>1</v>
      </c>
      <c r="C4253" s="122" t="s">
        <v>2222</v>
      </c>
      <c r="D4253" s="122" t="s">
        <v>2082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75">
      <c r="A4254" s="122" t="s">
        <v>2027</v>
      </c>
      <c r="B4254" s="122">
        <v>1</v>
      </c>
      <c r="C4254" s="122" t="s">
        <v>2222</v>
      </c>
      <c r="D4254" s="122" t="s">
        <v>2135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75">
      <c r="A4255" s="122" t="s">
        <v>2027</v>
      </c>
      <c r="B4255" s="122">
        <v>1</v>
      </c>
      <c r="C4255" s="122" t="s">
        <v>2222</v>
      </c>
      <c r="D4255" s="122" t="s">
        <v>2083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75">
      <c r="A4256" s="122" t="s">
        <v>2027</v>
      </c>
      <c r="B4256" s="122">
        <v>1</v>
      </c>
      <c r="C4256" s="122" t="s">
        <v>2222</v>
      </c>
      <c r="D4256" s="122" t="s">
        <v>2084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75">
      <c r="A4257" s="122" t="s">
        <v>2027</v>
      </c>
      <c r="B4257" s="122">
        <v>1</v>
      </c>
      <c r="C4257" s="122" t="s">
        <v>2222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75">
      <c r="A4258" s="122" t="s">
        <v>2027</v>
      </c>
      <c r="B4258" s="122">
        <v>1</v>
      </c>
      <c r="C4258" s="122" t="s">
        <v>2222</v>
      </c>
      <c r="D4258" s="122" t="s">
        <v>2085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75">
      <c r="A4259" s="122" t="s">
        <v>2027</v>
      </c>
      <c r="B4259" s="122">
        <v>1</v>
      </c>
      <c r="C4259" s="122" t="s">
        <v>2222</v>
      </c>
      <c r="D4259" s="122" t="s">
        <v>2086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75">
      <c r="A4260" s="122" t="s">
        <v>2027</v>
      </c>
      <c r="B4260" s="122">
        <v>1</v>
      </c>
      <c r="C4260" s="122" t="s">
        <v>2222</v>
      </c>
      <c r="D4260" s="122" t="s">
        <v>2087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75">
      <c r="A4261" s="122" t="s">
        <v>2027</v>
      </c>
      <c r="B4261" s="122">
        <v>1</v>
      </c>
      <c r="C4261" s="122" t="s">
        <v>2222</v>
      </c>
      <c r="D4261" s="122" t="s">
        <v>2088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75">
      <c r="A4262" s="122" t="s">
        <v>2027</v>
      </c>
      <c r="B4262" s="122">
        <v>1</v>
      </c>
      <c r="C4262" s="122" t="s">
        <v>2222</v>
      </c>
      <c r="D4262" s="122" t="s">
        <v>2089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75">
      <c r="A4263" s="122" t="s">
        <v>2027</v>
      </c>
      <c r="B4263" s="122">
        <v>1</v>
      </c>
      <c r="C4263" s="122" t="s">
        <v>2222</v>
      </c>
      <c r="D4263" s="122" t="s">
        <v>2136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75">
      <c r="A4264" s="122" t="s">
        <v>2027</v>
      </c>
      <c r="B4264" s="122">
        <v>1</v>
      </c>
      <c r="C4264" s="122" t="s">
        <v>2222</v>
      </c>
      <c r="D4264" s="122" t="s">
        <v>2090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75">
      <c r="A4265" s="122" t="s">
        <v>2027</v>
      </c>
      <c r="B4265" s="122">
        <v>1</v>
      </c>
      <c r="C4265" s="122" t="s">
        <v>2222</v>
      </c>
      <c r="D4265" s="122" t="s">
        <v>2091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75">
      <c r="A4266" s="122" t="s">
        <v>2027</v>
      </c>
      <c r="B4266" s="122">
        <v>1</v>
      </c>
      <c r="C4266" s="122" t="s">
        <v>2222</v>
      </c>
      <c r="D4266" s="122" t="s">
        <v>2092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75">
      <c r="A4267" s="122" t="s">
        <v>2027</v>
      </c>
      <c r="B4267" s="122">
        <v>1</v>
      </c>
      <c r="C4267" s="122" t="s">
        <v>2222</v>
      </c>
      <c r="D4267" s="122" t="s">
        <v>2093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75">
      <c r="A4268" s="122" t="s">
        <v>2027</v>
      </c>
      <c r="B4268" s="122">
        <v>1</v>
      </c>
      <c r="C4268" s="122" t="s">
        <v>2222</v>
      </c>
      <c r="D4268" s="122" t="s">
        <v>2094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75">
      <c r="A4269" s="122" t="s">
        <v>2027</v>
      </c>
      <c r="B4269" s="122">
        <v>1</v>
      </c>
      <c r="C4269" s="122" t="s">
        <v>2222</v>
      </c>
      <c r="D4269" s="122" t="s">
        <v>2095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75">
      <c r="A4270" s="122" t="s">
        <v>2027</v>
      </c>
      <c r="B4270" s="122">
        <v>1</v>
      </c>
      <c r="C4270" s="122" t="s">
        <v>2222</v>
      </c>
      <c r="D4270" s="122" t="s">
        <v>2096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75">
      <c r="A4271" s="122" t="s">
        <v>2027</v>
      </c>
      <c r="B4271" s="122">
        <v>1</v>
      </c>
      <c r="C4271" s="122" t="s">
        <v>2222</v>
      </c>
      <c r="D4271" s="122" t="s">
        <v>2097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75">
      <c r="A4272" s="122" t="s">
        <v>2027</v>
      </c>
      <c r="B4272" s="122">
        <v>1</v>
      </c>
      <c r="C4272" s="122" t="s">
        <v>2222</v>
      </c>
      <c r="D4272" s="122" t="s">
        <v>2098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75">
      <c r="A4273" s="122" t="s">
        <v>2027</v>
      </c>
      <c r="B4273" s="122">
        <v>1</v>
      </c>
      <c r="C4273" s="122" t="s">
        <v>2222</v>
      </c>
      <c r="D4273" s="122" t="s">
        <v>2099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75">
      <c r="A4274" s="122" t="s">
        <v>2027</v>
      </c>
      <c r="B4274" s="122">
        <v>1</v>
      </c>
      <c r="C4274" s="122" t="s">
        <v>2222</v>
      </c>
      <c r="D4274" s="122" t="s">
        <v>2100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75">
      <c r="A4275" s="122" t="s">
        <v>2027</v>
      </c>
      <c r="B4275" s="122">
        <v>1</v>
      </c>
      <c r="C4275" s="122" t="s">
        <v>2222</v>
      </c>
      <c r="D4275" s="122" t="s">
        <v>2101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75">
      <c r="A4276" s="122" t="s">
        <v>2027</v>
      </c>
      <c r="B4276" s="122">
        <v>1</v>
      </c>
      <c r="C4276" s="122" t="s">
        <v>2222</v>
      </c>
      <c r="D4276" s="122" t="s">
        <v>2102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75">
      <c r="A4277" s="122" t="s">
        <v>2027</v>
      </c>
      <c r="B4277" s="122">
        <v>1</v>
      </c>
      <c r="C4277" s="122" t="s">
        <v>2222</v>
      </c>
      <c r="D4277" s="122" t="s">
        <v>2103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75">
      <c r="A4278" s="122" t="s">
        <v>2027</v>
      </c>
      <c r="B4278" s="122">
        <v>1</v>
      </c>
      <c r="C4278" s="122" t="s">
        <v>2222</v>
      </c>
      <c r="D4278" s="122" t="s">
        <v>2137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75">
      <c r="A4279" s="122" t="s">
        <v>2027</v>
      </c>
      <c r="B4279" s="122">
        <v>1</v>
      </c>
      <c r="C4279" s="122" t="s">
        <v>2222</v>
      </c>
      <c r="D4279" s="122" t="s">
        <v>2104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75">
      <c r="A4280" s="122" t="s">
        <v>2027</v>
      </c>
      <c r="B4280" s="122">
        <v>1</v>
      </c>
      <c r="C4280" s="122" t="s">
        <v>2222</v>
      </c>
      <c r="D4280" s="122" t="s">
        <v>2105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75">
      <c r="A4281" s="122" t="s">
        <v>2027</v>
      </c>
      <c r="B4281" s="122">
        <v>1</v>
      </c>
      <c r="C4281" s="122" t="s">
        <v>2222</v>
      </c>
      <c r="D4281" s="122" t="s">
        <v>2106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75">
      <c r="A4282" s="122" t="s">
        <v>2027</v>
      </c>
      <c r="B4282" s="122">
        <v>1</v>
      </c>
      <c r="C4282" s="122" t="s">
        <v>2222</v>
      </c>
      <c r="D4282" s="122" t="s">
        <v>2107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75">
      <c r="A4283" s="122" t="s">
        <v>2027</v>
      </c>
      <c r="B4283" s="122">
        <v>1</v>
      </c>
      <c r="C4283" s="122" t="s">
        <v>2222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75">
      <c r="A4284" s="122" t="s">
        <v>2027</v>
      </c>
      <c r="B4284" s="122">
        <v>1</v>
      </c>
      <c r="C4284" s="122" t="s">
        <v>2222</v>
      </c>
      <c r="D4284" s="122" t="s">
        <v>2108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75">
      <c r="A4285" s="122" t="s">
        <v>2027</v>
      </c>
      <c r="B4285" s="122">
        <v>1</v>
      </c>
      <c r="C4285" s="122" t="s">
        <v>2222</v>
      </c>
      <c r="D4285" s="122" t="s">
        <v>2109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75">
      <c r="A4286" s="122" t="s">
        <v>2027</v>
      </c>
      <c r="B4286" s="122">
        <v>1</v>
      </c>
      <c r="C4286" s="122" t="s">
        <v>2222</v>
      </c>
      <c r="D4286" s="122" t="s">
        <v>2110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75">
      <c r="A4287" s="122" t="s">
        <v>2027</v>
      </c>
      <c r="B4287" s="122">
        <v>1</v>
      </c>
      <c r="C4287" s="122" t="s">
        <v>2222</v>
      </c>
      <c r="D4287" s="122" t="s">
        <v>2111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75">
      <c r="A4288" s="122" t="s">
        <v>2027</v>
      </c>
      <c r="B4288" s="122">
        <v>1</v>
      </c>
      <c r="C4288" s="122" t="s">
        <v>2222</v>
      </c>
      <c r="D4288" s="122" t="s">
        <v>2112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75">
      <c r="A4289" s="122" t="s">
        <v>2027</v>
      </c>
      <c r="B4289" s="122">
        <v>1</v>
      </c>
      <c r="C4289" s="122" t="s">
        <v>2222</v>
      </c>
      <c r="D4289" s="122" t="s">
        <v>2113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75">
      <c r="A4290" s="122" t="s">
        <v>2027</v>
      </c>
      <c r="B4290" s="122">
        <v>1</v>
      </c>
      <c r="C4290" s="122" t="s">
        <v>2222</v>
      </c>
      <c r="D4290" s="122" t="s">
        <v>2114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75">
      <c r="A4291" s="122" t="s">
        <v>2027</v>
      </c>
      <c r="B4291" s="122">
        <v>1</v>
      </c>
      <c r="C4291" s="122" t="s">
        <v>2222</v>
      </c>
      <c r="D4291" s="122" t="s">
        <v>2115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75">
      <c r="A4292" s="122" t="s">
        <v>2027</v>
      </c>
      <c r="B4292" s="122">
        <v>1</v>
      </c>
      <c r="C4292" s="122" t="s">
        <v>2222</v>
      </c>
      <c r="D4292" s="122" t="s">
        <v>2116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75">
      <c r="A4293" s="122" t="s">
        <v>2027</v>
      </c>
      <c r="B4293" s="122">
        <v>1</v>
      </c>
      <c r="C4293" s="122" t="s">
        <v>2222</v>
      </c>
      <c r="D4293" s="122" t="s">
        <v>2138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75">
      <c r="A4294" s="122" t="s">
        <v>2027</v>
      </c>
      <c r="B4294" s="122">
        <v>1</v>
      </c>
      <c r="C4294" s="122" t="s">
        <v>2222</v>
      </c>
      <c r="D4294" s="122" t="s">
        <v>2117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75">
      <c r="A4295" s="122" t="s">
        <v>2027</v>
      </c>
      <c r="B4295" s="122">
        <v>1</v>
      </c>
      <c r="C4295" s="122" t="s">
        <v>2222</v>
      </c>
      <c r="D4295" s="122" t="s">
        <v>2118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75">
      <c r="A4296" s="122" t="s">
        <v>2027</v>
      </c>
      <c r="B4296" s="122">
        <v>1</v>
      </c>
      <c r="C4296" s="122" t="s">
        <v>2222</v>
      </c>
      <c r="D4296" s="122" t="s">
        <v>2119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75">
      <c r="A4297" s="122" t="s">
        <v>2027</v>
      </c>
      <c r="B4297" s="122">
        <v>1</v>
      </c>
      <c r="C4297" s="122" t="s">
        <v>2222</v>
      </c>
      <c r="D4297" s="122" t="s">
        <v>2120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75">
      <c r="A4298" s="122" t="s">
        <v>2027</v>
      </c>
      <c r="B4298" s="122">
        <v>1</v>
      </c>
      <c r="C4298" s="122" t="s">
        <v>2222</v>
      </c>
      <c r="D4298" s="122" t="s">
        <v>2121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75">
      <c r="A4299" s="122" t="s">
        <v>2027</v>
      </c>
      <c r="B4299" s="122">
        <v>1</v>
      </c>
      <c r="C4299" s="122" t="s">
        <v>2222</v>
      </c>
      <c r="D4299" s="122" t="s">
        <v>2122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75">
      <c r="A4300" s="122" t="s">
        <v>2027</v>
      </c>
      <c r="B4300" s="122">
        <v>1</v>
      </c>
      <c r="C4300" s="122" t="s">
        <v>2222</v>
      </c>
      <c r="D4300" s="122" t="s">
        <v>2123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75">
      <c r="A4301" s="122" t="s">
        <v>2027</v>
      </c>
      <c r="B4301" s="122">
        <v>1</v>
      </c>
      <c r="C4301" s="122" t="s">
        <v>2222</v>
      </c>
      <c r="D4301" s="122" t="s">
        <v>2140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75">
      <c r="A4302" s="122" t="s">
        <v>2027</v>
      </c>
      <c r="B4302" s="122">
        <v>1</v>
      </c>
      <c r="C4302" s="122" t="s">
        <v>2222</v>
      </c>
      <c r="D4302" s="122" t="s">
        <v>2124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75">
      <c r="A4303" s="122" t="s">
        <v>2027</v>
      </c>
      <c r="B4303" s="122">
        <v>1</v>
      </c>
      <c r="C4303" s="122" t="s">
        <v>2222</v>
      </c>
      <c r="D4303" s="122" t="s">
        <v>2125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75">
      <c r="A4304" s="122" t="s">
        <v>2027</v>
      </c>
      <c r="B4304" s="122">
        <v>1</v>
      </c>
      <c r="C4304" s="122" t="s">
        <v>2222</v>
      </c>
      <c r="D4304" s="122" t="s">
        <v>2126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75">
      <c r="A4305" s="122" t="s">
        <v>2027</v>
      </c>
      <c r="B4305" s="122">
        <v>1</v>
      </c>
      <c r="C4305" s="122" t="s">
        <v>2222</v>
      </c>
      <c r="D4305" s="122" t="s">
        <v>2127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75">
      <c r="A4306" s="122" t="s">
        <v>2027</v>
      </c>
      <c r="B4306" s="122">
        <v>1</v>
      </c>
      <c r="C4306" s="122" t="s">
        <v>2222</v>
      </c>
      <c r="D4306" s="122" t="s">
        <v>2128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75">
      <c r="A4307" s="122" t="s">
        <v>2027</v>
      </c>
      <c r="B4307" s="122">
        <v>1</v>
      </c>
      <c r="C4307" s="122" t="s">
        <v>2223</v>
      </c>
      <c r="D4307" s="122" t="s">
        <v>2080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75">
      <c r="A4308" s="122" t="s">
        <v>2027</v>
      </c>
      <c r="B4308" s="122">
        <v>1</v>
      </c>
      <c r="C4308" s="122" t="s">
        <v>2223</v>
      </c>
      <c r="D4308" s="122" t="s">
        <v>2081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75">
      <c r="A4309" s="122" t="s">
        <v>2027</v>
      </c>
      <c r="B4309" s="122">
        <v>1</v>
      </c>
      <c r="C4309" s="122" t="s">
        <v>2223</v>
      </c>
      <c r="D4309" s="122" t="s">
        <v>2082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75">
      <c r="A4310" s="122" t="s">
        <v>2027</v>
      </c>
      <c r="B4310" s="122">
        <v>1</v>
      </c>
      <c r="C4310" s="122" t="s">
        <v>2223</v>
      </c>
      <c r="D4310" s="122" t="s">
        <v>2135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75">
      <c r="A4311" s="122" t="s">
        <v>2027</v>
      </c>
      <c r="B4311" s="122">
        <v>1</v>
      </c>
      <c r="C4311" s="122" t="s">
        <v>2223</v>
      </c>
      <c r="D4311" s="122" t="s">
        <v>2083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75">
      <c r="A4312" s="122" t="s">
        <v>2027</v>
      </c>
      <c r="B4312" s="122">
        <v>1</v>
      </c>
      <c r="C4312" s="122" t="s">
        <v>2223</v>
      </c>
      <c r="D4312" s="122" t="s">
        <v>2084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75">
      <c r="A4313" s="122" t="s">
        <v>2027</v>
      </c>
      <c r="B4313" s="122">
        <v>1</v>
      </c>
      <c r="C4313" s="122" t="s">
        <v>2223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75">
      <c r="A4314" s="122" t="s">
        <v>2027</v>
      </c>
      <c r="B4314" s="122">
        <v>1</v>
      </c>
      <c r="C4314" s="122" t="s">
        <v>2223</v>
      </c>
      <c r="D4314" s="122" t="s">
        <v>2085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75">
      <c r="A4315" s="122" t="s">
        <v>2027</v>
      </c>
      <c r="B4315" s="122">
        <v>1</v>
      </c>
      <c r="C4315" s="122" t="s">
        <v>2223</v>
      </c>
      <c r="D4315" s="122" t="s">
        <v>2086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75">
      <c r="A4316" s="122" t="s">
        <v>2027</v>
      </c>
      <c r="B4316" s="122">
        <v>1</v>
      </c>
      <c r="C4316" s="122" t="s">
        <v>2223</v>
      </c>
      <c r="D4316" s="122" t="s">
        <v>2087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75">
      <c r="A4317" s="122" t="s">
        <v>2027</v>
      </c>
      <c r="B4317" s="122">
        <v>1</v>
      </c>
      <c r="C4317" s="122" t="s">
        <v>2223</v>
      </c>
      <c r="D4317" s="122" t="s">
        <v>2088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75">
      <c r="A4318" s="122" t="s">
        <v>2027</v>
      </c>
      <c r="B4318" s="122">
        <v>1</v>
      </c>
      <c r="C4318" s="122" t="s">
        <v>2223</v>
      </c>
      <c r="D4318" s="122" t="s">
        <v>2089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75">
      <c r="A4319" s="122" t="s">
        <v>2027</v>
      </c>
      <c r="B4319" s="122">
        <v>1</v>
      </c>
      <c r="C4319" s="122" t="s">
        <v>2223</v>
      </c>
      <c r="D4319" s="122" t="s">
        <v>2136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75">
      <c r="A4320" s="122" t="s">
        <v>2027</v>
      </c>
      <c r="B4320" s="122">
        <v>1</v>
      </c>
      <c r="C4320" s="122" t="s">
        <v>2223</v>
      </c>
      <c r="D4320" s="122" t="s">
        <v>2090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75">
      <c r="A4321" s="122" t="s">
        <v>2027</v>
      </c>
      <c r="B4321" s="122">
        <v>1</v>
      </c>
      <c r="C4321" s="122" t="s">
        <v>2223</v>
      </c>
      <c r="D4321" s="122" t="s">
        <v>2091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75">
      <c r="A4322" s="122" t="s">
        <v>2027</v>
      </c>
      <c r="B4322" s="122">
        <v>1</v>
      </c>
      <c r="C4322" s="122" t="s">
        <v>2223</v>
      </c>
      <c r="D4322" s="122" t="s">
        <v>2092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75">
      <c r="A4323" s="122" t="s">
        <v>2027</v>
      </c>
      <c r="B4323" s="122">
        <v>1</v>
      </c>
      <c r="C4323" s="122" t="s">
        <v>2223</v>
      </c>
      <c r="D4323" s="122" t="s">
        <v>2093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75">
      <c r="A4324" s="122" t="s">
        <v>2027</v>
      </c>
      <c r="B4324" s="122">
        <v>1</v>
      </c>
      <c r="C4324" s="122" t="s">
        <v>2223</v>
      </c>
      <c r="D4324" s="122" t="s">
        <v>2094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75">
      <c r="A4325" s="122" t="s">
        <v>2027</v>
      </c>
      <c r="B4325" s="122">
        <v>1</v>
      </c>
      <c r="C4325" s="122" t="s">
        <v>2223</v>
      </c>
      <c r="D4325" s="122" t="s">
        <v>2095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75">
      <c r="A4326" s="122" t="s">
        <v>2027</v>
      </c>
      <c r="B4326" s="122">
        <v>1</v>
      </c>
      <c r="C4326" s="122" t="s">
        <v>2223</v>
      </c>
      <c r="D4326" s="122" t="s">
        <v>2096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75">
      <c r="A4327" s="122" t="s">
        <v>2027</v>
      </c>
      <c r="B4327" s="122">
        <v>1</v>
      </c>
      <c r="C4327" s="122" t="s">
        <v>2223</v>
      </c>
      <c r="D4327" s="122" t="s">
        <v>2097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75">
      <c r="A4328" s="122" t="s">
        <v>2027</v>
      </c>
      <c r="B4328" s="122">
        <v>1</v>
      </c>
      <c r="C4328" s="122" t="s">
        <v>2223</v>
      </c>
      <c r="D4328" s="122" t="s">
        <v>2098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75">
      <c r="A4329" s="122" t="s">
        <v>2027</v>
      </c>
      <c r="B4329" s="122">
        <v>1</v>
      </c>
      <c r="C4329" s="122" t="s">
        <v>2223</v>
      </c>
      <c r="D4329" s="122" t="s">
        <v>2099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75">
      <c r="A4330" s="122" t="s">
        <v>2027</v>
      </c>
      <c r="B4330" s="122">
        <v>1</v>
      </c>
      <c r="C4330" s="122" t="s">
        <v>2223</v>
      </c>
      <c r="D4330" s="122" t="s">
        <v>2100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75">
      <c r="A4331" s="122" t="s">
        <v>2027</v>
      </c>
      <c r="B4331" s="122">
        <v>1</v>
      </c>
      <c r="C4331" s="122" t="s">
        <v>2223</v>
      </c>
      <c r="D4331" s="122" t="s">
        <v>2101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75">
      <c r="A4332" s="122" t="s">
        <v>2027</v>
      </c>
      <c r="B4332" s="122">
        <v>1</v>
      </c>
      <c r="C4332" s="122" t="s">
        <v>2223</v>
      </c>
      <c r="D4332" s="122" t="s">
        <v>2102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75">
      <c r="A4333" s="122" t="s">
        <v>2027</v>
      </c>
      <c r="B4333" s="122">
        <v>1</v>
      </c>
      <c r="C4333" s="122" t="s">
        <v>2223</v>
      </c>
      <c r="D4333" s="122" t="s">
        <v>2103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75">
      <c r="A4334" s="122" t="s">
        <v>2027</v>
      </c>
      <c r="B4334" s="122">
        <v>1</v>
      </c>
      <c r="C4334" s="122" t="s">
        <v>2223</v>
      </c>
      <c r="D4334" s="122" t="s">
        <v>2137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75">
      <c r="A4335" s="122" t="s">
        <v>2027</v>
      </c>
      <c r="B4335" s="122">
        <v>1</v>
      </c>
      <c r="C4335" s="122" t="s">
        <v>2223</v>
      </c>
      <c r="D4335" s="122" t="s">
        <v>2104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75">
      <c r="A4336" s="122" t="s">
        <v>2027</v>
      </c>
      <c r="B4336" s="122">
        <v>1</v>
      </c>
      <c r="C4336" s="122" t="s">
        <v>2223</v>
      </c>
      <c r="D4336" s="122" t="s">
        <v>2105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75">
      <c r="A4337" s="122" t="s">
        <v>2027</v>
      </c>
      <c r="B4337" s="122">
        <v>1</v>
      </c>
      <c r="C4337" s="122" t="s">
        <v>2223</v>
      </c>
      <c r="D4337" s="122" t="s">
        <v>2106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75">
      <c r="A4338" s="122" t="s">
        <v>2027</v>
      </c>
      <c r="B4338" s="122">
        <v>1</v>
      </c>
      <c r="C4338" s="122" t="s">
        <v>2223</v>
      </c>
      <c r="D4338" s="122" t="s">
        <v>2107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75">
      <c r="A4339" s="122" t="s">
        <v>2027</v>
      </c>
      <c r="B4339" s="122">
        <v>1</v>
      </c>
      <c r="C4339" s="122" t="s">
        <v>2223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75">
      <c r="A4340" s="122" t="s">
        <v>2027</v>
      </c>
      <c r="B4340" s="122">
        <v>1</v>
      </c>
      <c r="C4340" s="122" t="s">
        <v>2223</v>
      </c>
      <c r="D4340" s="122" t="s">
        <v>2108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75">
      <c r="A4341" s="122" t="s">
        <v>2027</v>
      </c>
      <c r="B4341" s="122">
        <v>1</v>
      </c>
      <c r="C4341" s="122" t="s">
        <v>2223</v>
      </c>
      <c r="D4341" s="122" t="s">
        <v>2109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75">
      <c r="A4342" s="122" t="s">
        <v>2027</v>
      </c>
      <c r="B4342" s="122">
        <v>1</v>
      </c>
      <c r="C4342" s="122" t="s">
        <v>2223</v>
      </c>
      <c r="D4342" s="122" t="s">
        <v>2110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75">
      <c r="A4343" s="122" t="s">
        <v>2027</v>
      </c>
      <c r="B4343" s="122">
        <v>1</v>
      </c>
      <c r="C4343" s="122" t="s">
        <v>2223</v>
      </c>
      <c r="D4343" s="122" t="s">
        <v>2111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75">
      <c r="A4344" s="122" t="s">
        <v>2027</v>
      </c>
      <c r="B4344" s="122">
        <v>1</v>
      </c>
      <c r="C4344" s="122" t="s">
        <v>2223</v>
      </c>
      <c r="D4344" s="122" t="s">
        <v>2112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75">
      <c r="A4345" s="122" t="s">
        <v>2027</v>
      </c>
      <c r="B4345" s="122">
        <v>1</v>
      </c>
      <c r="C4345" s="122" t="s">
        <v>2223</v>
      </c>
      <c r="D4345" s="122" t="s">
        <v>2113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75">
      <c r="A4346" s="122" t="s">
        <v>2027</v>
      </c>
      <c r="B4346" s="122">
        <v>1</v>
      </c>
      <c r="C4346" s="122" t="s">
        <v>2223</v>
      </c>
      <c r="D4346" s="122" t="s">
        <v>2114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75">
      <c r="A4347" s="122" t="s">
        <v>2027</v>
      </c>
      <c r="B4347" s="122">
        <v>1</v>
      </c>
      <c r="C4347" s="122" t="s">
        <v>2223</v>
      </c>
      <c r="D4347" s="122" t="s">
        <v>2115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75">
      <c r="A4348" s="122" t="s">
        <v>2027</v>
      </c>
      <c r="B4348" s="122">
        <v>1</v>
      </c>
      <c r="C4348" s="122" t="s">
        <v>2223</v>
      </c>
      <c r="D4348" s="122" t="s">
        <v>2116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75">
      <c r="A4349" s="122" t="s">
        <v>2027</v>
      </c>
      <c r="B4349" s="122">
        <v>1</v>
      </c>
      <c r="C4349" s="122" t="s">
        <v>2223</v>
      </c>
      <c r="D4349" s="122" t="s">
        <v>2138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75">
      <c r="A4350" s="122" t="s">
        <v>2027</v>
      </c>
      <c r="B4350" s="122">
        <v>1</v>
      </c>
      <c r="C4350" s="122" t="s">
        <v>2223</v>
      </c>
      <c r="D4350" s="122" t="s">
        <v>2117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75">
      <c r="A4351" s="122" t="s">
        <v>2027</v>
      </c>
      <c r="B4351" s="122">
        <v>1</v>
      </c>
      <c r="C4351" s="122" t="s">
        <v>2223</v>
      </c>
      <c r="D4351" s="122" t="s">
        <v>2118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75">
      <c r="A4352" s="122" t="s">
        <v>2027</v>
      </c>
      <c r="B4352" s="122">
        <v>1</v>
      </c>
      <c r="C4352" s="122" t="s">
        <v>2223</v>
      </c>
      <c r="D4352" s="122" t="s">
        <v>2119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75">
      <c r="A4353" s="122" t="s">
        <v>2027</v>
      </c>
      <c r="B4353" s="122">
        <v>1</v>
      </c>
      <c r="C4353" s="122" t="s">
        <v>2223</v>
      </c>
      <c r="D4353" s="122" t="s">
        <v>2120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75">
      <c r="A4354" s="122" t="s">
        <v>2027</v>
      </c>
      <c r="B4354" s="122">
        <v>1</v>
      </c>
      <c r="C4354" s="122" t="s">
        <v>2223</v>
      </c>
      <c r="D4354" s="122" t="s">
        <v>2121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75">
      <c r="A4355" s="122" t="s">
        <v>2027</v>
      </c>
      <c r="B4355" s="122">
        <v>1</v>
      </c>
      <c r="C4355" s="122" t="s">
        <v>2223</v>
      </c>
      <c r="D4355" s="122" t="s">
        <v>2122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75">
      <c r="A4356" s="122" t="s">
        <v>2027</v>
      </c>
      <c r="B4356" s="122">
        <v>1</v>
      </c>
      <c r="C4356" s="122" t="s">
        <v>2223</v>
      </c>
      <c r="D4356" s="122" t="s">
        <v>2123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75">
      <c r="A4357" s="122" t="s">
        <v>2027</v>
      </c>
      <c r="B4357" s="122">
        <v>1</v>
      </c>
      <c r="C4357" s="122" t="s">
        <v>2223</v>
      </c>
      <c r="D4357" s="122" t="s">
        <v>2140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75">
      <c r="A4358" s="122" t="s">
        <v>2027</v>
      </c>
      <c r="B4358" s="122">
        <v>1</v>
      </c>
      <c r="C4358" s="122" t="s">
        <v>2223</v>
      </c>
      <c r="D4358" s="122" t="s">
        <v>2124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75">
      <c r="A4359" s="122" t="s">
        <v>2027</v>
      </c>
      <c r="B4359" s="122">
        <v>1</v>
      </c>
      <c r="C4359" s="122" t="s">
        <v>2223</v>
      </c>
      <c r="D4359" s="122" t="s">
        <v>2125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75">
      <c r="A4360" s="122" t="s">
        <v>2027</v>
      </c>
      <c r="B4360" s="122">
        <v>1</v>
      </c>
      <c r="C4360" s="122" t="s">
        <v>2223</v>
      </c>
      <c r="D4360" s="122" t="s">
        <v>2126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75">
      <c r="A4361" s="122" t="s">
        <v>2027</v>
      </c>
      <c r="B4361" s="122">
        <v>1</v>
      </c>
      <c r="C4361" s="122" t="s">
        <v>2223</v>
      </c>
      <c r="D4361" s="122" t="s">
        <v>2127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75">
      <c r="A4362" s="122" t="s">
        <v>2027</v>
      </c>
      <c r="B4362" s="122">
        <v>1</v>
      </c>
      <c r="C4362" s="122" t="s">
        <v>2223</v>
      </c>
      <c r="D4362" s="122" t="s">
        <v>2128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75">
      <c r="A4363" s="122" t="s">
        <v>2027</v>
      </c>
      <c r="B4363" s="122">
        <v>1</v>
      </c>
      <c r="C4363" s="122" t="s">
        <v>2224</v>
      </c>
      <c r="D4363" s="122" t="s">
        <v>2080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75">
      <c r="A4364" s="122" t="s">
        <v>2027</v>
      </c>
      <c r="B4364" s="122">
        <v>1</v>
      </c>
      <c r="C4364" s="122" t="s">
        <v>2224</v>
      </c>
      <c r="D4364" s="122" t="s">
        <v>2081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75">
      <c r="A4365" s="122" t="s">
        <v>2027</v>
      </c>
      <c r="B4365" s="122">
        <v>1</v>
      </c>
      <c r="C4365" s="122" t="s">
        <v>2224</v>
      </c>
      <c r="D4365" s="122" t="s">
        <v>2082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75">
      <c r="A4366" s="122" t="s">
        <v>2027</v>
      </c>
      <c r="B4366" s="122">
        <v>1</v>
      </c>
      <c r="C4366" s="122" t="s">
        <v>2224</v>
      </c>
      <c r="D4366" s="122" t="s">
        <v>2135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75">
      <c r="A4367" s="122" t="s">
        <v>2027</v>
      </c>
      <c r="B4367" s="122">
        <v>1</v>
      </c>
      <c r="C4367" s="122" t="s">
        <v>2224</v>
      </c>
      <c r="D4367" s="122" t="s">
        <v>2083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75">
      <c r="A4368" s="122" t="s">
        <v>2027</v>
      </c>
      <c r="B4368" s="122">
        <v>1</v>
      </c>
      <c r="C4368" s="122" t="s">
        <v>2224</v>
      </c>
      <c r="D4368" s="122" t="s">
        <v>2084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75">
      <c r="A4369" s="122" t="s">
        <v>2027</v>
      </c>
      <c r="B4369" s="122">
        <v>1</v>
      </c>
      <c r="C4369" s="122" t="s">
        <v>2224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75">
      <c r="A4370" s="122" t="s">
        <v>2027</v>
      </c>
      <c r="B4370" s="122">
        <v>1</v>
      </c>
      <c r="C4370" s="122" t="s">
        <v>2224</v>
      </c>
      <c r="D4370" s="122" t="s">
        <v>2085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75">
      <c r="A4371" s="122" t="s">
        <v>2027</v>
      </c>
      <c r="B4371" s="122">
        <v>1</v>
      </c>
      <c r="C4371" s="122" t="s">
        <v>2224</v>
      </c>
      <c r="D4371" s="122" t="s">
        <v>2086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75">
      <c r="A4372" s="122" t="s">
        <v>2027</v>
      </c>
      <c r="B4372" s="122">
        <v>1</v>
      </c>
      <c r="C4372" s="122" t="s">
        <v>2224</v>
      </c>
      <c r="D4372" s="122" t="s">
        <v>2087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75">
      <c r="A4373" s="122" t="s">
        <v>2027</v>
      </c>
      <c r="B4373" s="122">
        <v>1</v>
      </c>
      <c r="C4373" s="122" t="s">
        <v>2224</v>
      </c>
      <c r="D4373" s="122" t="s">
        <v>2088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75">
      <c r="A4374" s="122" t="s">
        <v>2027</v>
      </c>
      <c r="B4374" s="122">
        <v>1</v>
      </c>
      <c r="C4374" s="122" t="s">
        <v>2224</v>
      </c>
      <c r="D4374" s="122" t="s">
        <v>2089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75">
      <c r="A4375" s="122" t="s">
        <v>2027</v>
      </c>
      <c r="B4375" s="122">
        <v>1</v>
      </c>
      <c r="C4375" s="122" t="s">
        <v>2224</v>
      </c>
      <c r="D4375" s="122" t="s">
        <v>2136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75">
      <c r="A4376" s="122" t="s">
        <v>2027</v>
      </c>
      <c r="B4376" s="122">
        <v>1</v>
      </c>
      <c r="C4376" s="122" t="s">
        <v>2224</v>
      </c>
      <c r="D4376" s="122" t="s">
        <v>2090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75">
      <c r="A4377" s="122" t="s">
        <v>2027</v>
      </c>
      <c r="B4377" s="122">
        <v>1</v>
      </c>
      <c r="C4377" s="122" t="s">
        <v>2224</v>
      </c>
      <c r="D4377" s="122" t="s">
        <v>2091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75">
      <c r="A4378" s="122" t="s">
        <v>2027</v>
      </c>
      <c r="B4378" s="122">
        <v>1</v>
      </c>
      <c r="C4378" s="122" t="s">
        <v>2224</v>
      </c>
      <c r="D4378" s="122" t="s">
        <v>2092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75">
      <c r="A4379" s="122" t="s">
        <v>2027</v>
      </c>
      <c r="B4379" s="122">
        <v>1</v>
      </c>
      <c r="C4379" s="122" t="s">
        <v>2224</v>
      </c>
      <c r="D4379" s="122" t="s">
        <v>2093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75">
      <c r="A4380" s="122" t="s">
        <v>2027</v>
      </c>
      <c r="B4380" s="122">
        <v>1</v>
      </c>
      <c r="C4380" s="122" t="s">
        <v>2224</v>
      </c>
      <c r="D4380" s="122" t="s">
        <v>2094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75">
      <c r="A4381" s="122" t="s">
        <v>2027</v>
      </c>
      <c r="B4381" s="122">
        <v>1</v>
      </c>
      <c r="C4381" s="122" t="s">
        <v>2224</v>
      </c>
      <c r="D4381" s="122" t="s">
        <v>2095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75">
      <c r="A4382" s="122" t="s">
        <v>2027</v>
      </c>
      <c r="B4382" s="122">
        <v>1</v>
      </c>
      <c r="C4382" s="122" t="s">
        <v>2224</v>
      </c>
      <c r="D4382" s="122" t="s">
        <v>2096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75">
      <c r="A4383" s="122" t="s">
        <v>2027</v>
      </c>
      <c r="B4383" s="122">
        <v>1</v>
      </c>
      <c r="C4383" s="122" t="s">
        <v>2224</v>
      </c>
      <c r="D4383" s="122" t="s">
        <v>2097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75">
      <c r="A4384" s="122" t="s">
        <v>2027</v>
      </c>
      <c r="B4384" s="122">
        <v>1</v>
      </c>
      <c r="C4384" s="122" t="s">
        <v>2224</v>
      </c>
      <c r="D4384" s="122" t="s">
        <v>2098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75">
      <c r="A4385" s="122" t="s">
        <v>2027</v>
      </c>
      <c r="B4385" s="122">
        <v>1</v>
      </c>
      <c r="C4385" s="122" t="s">
        <v>2224</v>
      </c>
      <c r="D4385" s="122" t="s">
        <v>2099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75">
      <c r="A4386" s="122" t="s">
        <v>2027</v>
      </c>
      <c r="B4386" s="122">
        <v>1</v>
      </c>
      <c r="C4386" s="122" t="s">
        <v>2224</v>
      </c>
      <c r="D4386" s="122" t="s">
        <v>2100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75">
      <c r="A4387" s="122" t="s">
        <v>2027</v>
      </c>
      <c r="B4387" s="122">
        <v>1</v>
      </c>
      <c r="C4387" s="122" t="s">
        <v>2224</v>
      </c>
      <c r="D4387" s="122" t="s">
        <v>2101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75">
      <c r="A4388" s="122" t="s">
        <v>2027</v>
      </c>
      <c r="B4388" s="122">
        <v>1</v>
      </c>
      <c r="C4388" s="122" t="s">
        <v>2224</v>
      </c>
      <c r="D4388" s="122" t="s">
        <v>2102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75">
      <c r="A4389" s="122" t="s">
        <v>2027</v>
      </c>
      <c r="B4389" s="122">
        <v>1</v>
      </c>
      <c r="C4389" s="122" t="s">
        <v>2224</v>
      </c>
      <c r="D4389" s="122" t="s">
        <v>2103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75">
      <c r="A4390" s="122" t="s">
        <v>2027</v>
      </c>
      <c r="B4390" s="122">
        <v>1</v>
      </c>
      <c r="C4390" s="122" t="s">
        <v>2224</v>
      </c>
      <c r="D4390" s="122" t="s">
        <v>2137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75">
      <c r="A4391" s="122" t="s">
        <v>2027</v>
      </c>
      <c r="B4391" s="122">
        <v>1</v>
      </c>
      <c r="C4391" s="122" t="s">
        <v>2224</v>
      </c>
      <c r="D4391" s="122" t="s">
        <v>2104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75">
      <c r="A4392" s="122" t="s">
        <v>2027</v>
      </c>
      <c r="B4392" s="122">
        <v>1</v>
      </c>
      <c r="C4392" s="122" t="s">
        <v>2224</v>
      </c>
      <c r="D4392" s="122" t="s">
        <v>2105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75">
      <c r="A4393" s="122" t="s">
        <v>2027</v>
      </c>
      <c r="B4393" s="122">
        <v>1</v>
      </c>
      <c r="C4393" s="122" t="s">
        <v>2224</v>
      </c>
      <c r="D4393" s="122" t="s">
        <v>2106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75">
      <c r="A4394" s="122" t="s">
        <v>2027</v>
      </c>
      <c r="B4394" s="122">
        <v>1</v>
      </c>
      <c r="C4394" s="122" t="s">
        <v>2224</v>
      </c>
      <c r="D4394" s="122" t="s">
        <v>2107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75">
      <c r="A4395" s="122" t="s">
        <v>2027</v>
      </c>
      <c r="B4395" s="122">
        <v>1</v>
      </c>
      <c r="C4395" s="122" t="s">
        <v>2224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75">
      <c r="A4396" s="122" t="s">
        <v>2027</v>
      </c>
      <c r="B4396" s="122">
        <v>1</v>
      </c>
      <c r="C4396" s="122" t="s">
        <v>2224</v>
      </c>
      <c r="D4396" s="122" t="s">
        <v>2108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75">
      <c r="A4397" s="122" t="s">
        <v>2027</v>
      </c>
      <c r="B4397" s="122">
        <v>1</v>
      </c>
      <c r="C4397" s="122" t="s">
        <v>2224</v>
      </c>
      <c r="D4397" s="122" t="s">
        <v>2109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75">
      <c r="A4398" s="122" t="s">
        <v>2027</v>
      </c>
      <c r="B4398" s="122">
        <v>1</v>
      </c>
      <c r="C4398" s="122" t="s">
        <v>2224</v>
      </c>
      <c r="D4398" s="122" t="s">
        <v>2110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75">
      <c r="A4399" s="122" t="s">
        <v>2027</v>
      </c>
      <c r="B4399" s="122">
        <v>1</v>
      </c>
      <c r="C4399" s="122" t="s">
        <v>2224</v>
      </c>
      <c r="D4399" s="122" t="s">
        <v>2111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75">
      <c r="A4400" s="122" t="s">
        <v>2027</v>
      </c>
      <c r="B4400" s="122">
        <v>1</v>
      </c>
      <c r="C4400" s="122" t="s">
        <v>2224</v>
      </c>
      <c r="D4400" s="122" t="s">
        <v>2112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75">
      <c r="A4401" s="122" t="s">
        <v>2027</v>
      </c>
      <c r="B4401" s="122">
        <v>1</v>
      </c>
      <c r="C4401" s="122" t="s">
        <v>2224</v>
      </c>
      <c r="D4401" s="122" t="s">
        <v>2113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75">
      <c r="A4402" s="122" t="s">
        <v>2027</v>
      </c>
      <c r="B4402" s="122">
        <v>1</v>
      </c>
      <c r="C4402" s="122" t="s">
        <v>2224</v>
      </c>
      <c r="D4402" s="122" t="s">
        <v>2114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75">
      <c r="A4403" s="122" t="s">
        <v>2027</v>
      </c>
      <c r="B4403" s="122">
        <v>1</v>
      </c>
      <c r="C4403" s="122" t="s">
        <v>2224</v>
      </c>
      <c r="D4403" s="122" t="s">
        <v>2115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75">
      <c r="A4404" s="122" t="s">
        <v>2027</v>
      </c>
      <c r="B4404" s="122">
        <v>1</v>
      </c>
      <c r="C4404" s="122" t="s">
        <v>2224</v>
      </c>
      <c r="D4404" s="122" t="s">
        <v>2116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75">
      <c r="A4405" s="122" t="s">
        <v>2027</v>
      </c>
      <c r="B4405" s="122">
        <v>1</v>
      </c>
      <c r="C4405" s="122" t="s">
        <v>2224</v>
      </c>
      <c r="D4405" s="122" t="s">
        <v>2138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75">
      <c r="A4406" s="122" t="s">
        <v>2027</v>
      </c>
      <c r="B4406" s="122">
        <v>1</v>
      </c>
      <c r="C4406" s="122" t="s">
        <v>2224</v>
      </c>
      <c r="D4406" s="122" t="s">
        <v>2117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75">
      <c r="A4407" s="122" t="s">
        <v>2027</v>
      </c>
      <c r="B4407" s="122">
        <v>1</v>
      </c>
      <c r="C4407" s="122" t="s">
        <v>2224</v>
      </c>
      <c r="D4407" s="122" t="s">
        <v>2118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75">
      <c r="A4408" s="122" t="s">
        <v>2027</v>
      </c>
      <c r="B4408" s="122">
        <v>1</v>
      </c>
      <c r="C4408" s="122" t="s">
        <v>2224</v>
      </c>
      <c r="D4408" s="122" t="s">
        <v>2119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75">
      <c r="A4409" s="122" t="s">
        <v>2027</v>
      </c>
      <c r="B4409" s="122">
        <v>1</v>
      </c>
      <c r="C4409" s="122" t="s">
        <v>2224</v>
      </c>
      <c r="D4409" s="122" t="s">
        <v>2120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75">
      <c r="A4410" s="122" t="s">
        <v>2027</v>
      </c>
      <c r="B4410" s="122">
        <v>1</v>
      </c>
      <c r="C4410" s="122" t="s">
        <v>2224</v>
      </c>
      <c r="D4410" s="122" t="s">
        <v>2121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75">
      <c r="A4411" s="122" t="s">
        <v>2027</v>
      </c>
      <c r="B4411" s="122">
        <v>1</v>
      </c>
      <c r="C4411" s="122" t="s">
        <v>2224</v>
      </c>
      <c r="D4411" s="122" t="s">
        <v>2122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75">
      <c r="A4412" s="122" t="s">
        <v>2027</v>
      </c>
      <c r="B4412" s="122">
        <v>1</v>
      </c>
      <c r="C4412" s="122" t="s">
        <v>2224</v>
      </c>
      <c r="D4412" s="122" t="s">
        <v>2123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75">
      <c r="A4413" s="122" t="s">
        <v>2027</v>
      </c>
      <c r="B4413" s="122">
        <v>1</v>
      </c>
      <c r="C4413" s="122" t="s">
        <v>2224</v>
      </c>
      <c r="D4413" s="122" t="s">
        <v>2140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75">
      <c r="A4414" s="122" t="s">
        <v>2027</v>
      </c>
      <c r="B4414" s="122">
        <v>1</v>
      </c>
      <c r="C4414" s="122" t="s">
        <v>2224</v>
      </c>
      <c r="D4414" s="122" t="s">
        <v>2124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75">
      <c r="A4415" s="122" t="s">
        <v>2027</v>
      </c>
      <c r="B4415" s="122">
        <v>1</v>
      </c>
      <c r="C4415" s="122" t="s">
        <v>2224</v>
      </c>
      <c r="D4415" s="122" t="s">
        <v>2125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75">
      <c r="A4416" s="122" t="s">
        <v>2027</v>
      </c>
      <c r="B4416" s="122">
        <v>1</v>
      </c>
      <c r="C4416" s="122" t="s">
        <v>2224</v>
      </c>
      <c r="D4416" s="122" t="s">
        <v>2126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75">
      <c r="A4417" s="122" t="s">
        <v>2027</v>
      </c>
      <c r="B4417" s="122">
        <v>1</v>
      </c>
      <c r="C4417" s="122" t="s">
        <v>2224</v>
      </c>
      <c r="D4417" s="122" t="s">
        <v>2127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75">
      <c r="A4418" s="122" t="s">
        <v>2027</v>
      </c>
      <c r="B4418" s="122">
        <v>1</v>
      </c>
      <c r="C4418" s="122" t="s">
        <v>2224</v>
      </c>
      <c r="D4418" s="122" t="s">
        <v>2128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75">
      <c r="A4419" s="122" t="s">
        <v>2027</v>
      </c>
      <c r="B4419" s="122">
        <v>1</v>
      </c>
      <c r="C4419" s="122" t="s">
        <v>2225</v>
      </c>
      <c r="D4419" s="122" t="s">
        <v>2080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75">
      <c r="A4420" s="122" t="s">
        <v>2027</v>
      </c>
      <c r="B4420" s="122">
        <v>1</v>
      </c>
      <c r="C4420" s="122" t="s">
        <v>2225</v>
      </c>
      <c r="D4420" s="122" t="s">
        <v>2081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75">
      <c r="A4421" s="122" t="s">
        <v>2027</v>
      </c>
      <c r="B4421" s="122">
        <v>1</v>
      </c>
      <c r="C4421" s="122" t="s">
        <v>2225</v>
      </c>
      <c r="D4421" s="122" t="s">
        <v>2082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75">
      <c r="A4422" s="122" t="s">
        <v>2027</v>
      </c>
      <c r="B4422" s="122">
        <v>1</v>
      </c>
      <c r="C4422" s="122" t="s">
        <v>2225</v>
      </c>
      <c r="D4422" s="122" t="s">
        <v>2135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75">
      <c r="A4423" s="122" t="s">
        <v>2027</v>
      </c>
      <c r="B4423" s="122">
        <v>1</v>
      </c>
      <c r="C4423" s="122" t="s">
        <v>2225</v>
      </c>
      <c r="D4423" s="122" t="s">
        <v>2083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75">
      <c r="A4424" s="122" t="s">
        <v>2027</v>
      </c>
      <c r="B4424" s="122">
        <v>1</v>
      </c>
      <c r="C4424" s="122" t="s">
        <v>2225</v>
      </c>
      <c r="D4424" s="122" t="s">
        <v>2084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75">
      <c r="A4425" s="122" t="s">
        <v>2027</v>
      </c>
      <c r="B4425" s="122">
        <v>1</v>
      </c>
      <c r="C4425" s="122" t="s">
        <v>2225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75">
      <c r="A4426" s="122" t="s">
        <v>2027</v>
      </c>
      <c r="B4426" s="122">
        <v>1</v>
      </c>
      <c r="C4426" s="122" t="s">
        <v>2225</v>
      </c>
      <c r="D4426" s="122" t="s">
        <v>2085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75">
      <c r="A4427" s="122" t="s">
        <v>2027</v>
      </c>
      <c r="B4427" s="122">
        <v>1</v>
      </c>
      <c r="C4427" s="122" t="s">
        <v>2225</v>
      </c>
      <c r="D4427" s="122" t="s">
        <v>2086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75">
      <c r="A4428" s="122" t="s">
        <v>2027</v>
      </c>
      <c r="B4428" s="122">
        <v>1</v>
      </c>
      <c r="C4428" s="122" t="s">
        <v>2225</v>
      </c>
      <c r="D4428" s="122" t="s">
        <v>2087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75">
      <c r="A4429" s="122" t="s">
        <v>2027</v>
      </c>
      <c r="B4429" s="122">
        <v>1</v>
      </c>
      <c r="C4429" s="122" t="s">
        <v>2225</v>
      </c>
      <c r="D4429" s="122" t="s">
        <v>2088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75">
      <c r="A4430" s="122" t="s">
        <v>2027</v>
      </c>
      <c r="B4430" s="122">
        <v>1</v>
      </c>
      <c r="C4430" s="122" t="s">
        <v>2225</v>
      </c>
      <c r="D4430" s="122" t="s">
        <v>2089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75">
      <c r="A4431" s="122" t="s">
        <v>2027</v>
      </c>
      <c r="B4431" s="122">
        <v>1</v>
      </c>
      <c r="C4431" s="122" t="s">
        <v>2225</v>
      </c>
      <c r="D4431" s="122" t="s">
        <v>2136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75">
      <c r="A4432" s="122" t="s">
        <v>2027</v>
      </c>
      <c r="B4432" s="122">
        <v>1</v>
      </c>
      <c r="C4432" s="122" t="s">
        <v>2225</v>
      </c>
      <c r="D4432" s="122" t="s">
        <v>2090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75">
      <c r="A4433" s="122" t="s">
        <v>2027</v>
      </c>
      <c r="B4433" s="122">
        <v>1</v>
      </c>
      <c r="C4433" s="122" t="s">
        <v>2225</v>
      </c>
      <c r="D4433" s="122" t="s">
        <v>2091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75">
      <c r="A4434" s="122" t="s">
        <v>2027</v>
      </c>
      <c r="B4434" s="122">
        <v>1</v>
      </c>
      <c r="C4434" s="122" t="s">
        <v>2225</v>
      </c>
      <c r="D4434" s="122" t="s">
        <v>2092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75">
      <c r="A4435" s="122" t="s">
        <v>2027</v>
      </c>
      <c r="B4435" s="122">
        <v>1</v>
      </c>
      <c r="C4435" s="122" t="s">
        <v>2225</v>
      </c>
      <c r="D4435" s="122" t="s">
        <v>2093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75">
      <c r="A4436" s="122" t="s">
        <v>2027</v>
      </c>
      <c r="B4436" s="122">
        <v>1</v>
      </c>
      <c r="C4436" s="122" t="s">
        <v>2225</v>
      </c>
      <c r="D4436" s="122" t="s">
        <v>2094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75">
      <c r="A4437" s="122" t="s">
        <v>2027</v>
      </c>
      <c r="B4437" s="122">
        <v>1</v>
      </c>
      <c r="C4437" s="122" t="s">
        <v>2225</v>
      </c>
      <c r="D4437" s="122" t="s">
        <v>2095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75">
      <c r="A4438" s="122" t="s">
        <v>2027</v>
      </c>
      <c r="B4438" s="122">
        <v>1</v>
      </c>
      <c r="C4438" s="122" t="s">
        <v>2225</v>
      </c>
      <c r="D4438" s="122" t="s">
        <v>2096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75">
      <c r="A4439" s="122" t="s">
        <v>2027</v>
      </c>
      <c r="B4439" s="122">
        <v>1</v>
      </c>
      <c r="C4439" s="122" t="s">
        <v>2225</v>
      </c>
      <c r="D4439" s="122" t="s">
        <v>2097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75">
      <c r="A4440" s="122" t="s">
        <v>2027</v>
      </c>
      <c r="B4440" s="122">
        <v>1</v>
      </c>
      <c r="C4440" s="122" t="s">
        <v>2225</v>
      </c>
      <c r="D4440" s="122" t="s">
        <v>2098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75">
      <c r="A4441" s="122" t="s">
        <v>2027</v>
      </c>
      <c r="B4441" s="122">
        <v>1</v>
      </c>
      <c r="C4441" s="122" t="s">
        <v>2225</v>
      </c>
      <c r="D4441" s="122" t="s">
        <v>2099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75">
      <c r="A4442" s="122" t="s">
        <v>2027</v>
      </c>
      <c r="B4442" s="122">
        <v>1</v>
      </c>
      <c r="C4442" s="122" t="s">
        <v>2225</v>
      </c>
      <c r="D4442" s="122" t="s">
        <v>2100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75">
      <c r="A4443" s="122" t="s">
        <v>2027</v>
      </c>
      <c r="B4443" s="122">
        <v>1</v>
      </c>
      <c r="C4443" s="122" t="s">
        <v>2225</v>
      </c>
      <c r="D4443" s="122" t="s">
        <v>2101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75">
      <c r="A4444" s="122" t="s">
        <v>2027</v>
      </c>
      <c r="B4444" s="122">
        <v>1</v>
      </c>
      <c r="C4444" s="122" t="s">
        <v>2225</v>
      </c>
      <c r="D4444" s="122" t="s">
        <v>2102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75">
      <c r="A4445" s="122" t="s">
        <v>2027</v>
      </c>
      <c r="B4445" s="122">
        <v>1</v>
      </c>
      <c r="C4445" s="122" t="s">
        <v>2225</v>
      </c>
      <c r="D4445" s="122" t="s">
        <v>2103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75">
      <c r="A4446" s="122" t="s">
        <v>2027</v>
      </c>
      <c r="B4446" s="122">
        <v>1</v>
      </c>
      <c r="C4446" s="122" t="s">
        <v>2225</v>
      </c>
      <c r="D4446" s="122" t="s">
        <v>2137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75">
      <c r="A4447" s="122" t="s">
        <v>2027</v>
      </c>
      <c r="B4447" s="122">
        <v>1</v>
      </c>
      <c r="C4447" s="122" t="s">
        <v>2225</v>
      </c>
      <c r="D4447" s="122" t="s">
        <v>2104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75">
      <c r="A4448" s="122" t="s">
        <v>2027</v>
      </c>
      <c r="B4448" s="122">
        <v>1</v>
      </c>
      <c r="C4448" s="122" t="s">
        <v>2225</v>
      </c>
      <c r="D4448" s="122" t="s">
        <v>2105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75">
      <c r="A4449" s="122" t="s">
        <v>2027</v>
      </c>
      <c r="B4449" s="122">
        <v>1</v>
      </c>
      <c r="C4449" s="122" t="s">
        <v>2225</v>
      </c>
      <c r="D4449" s="122" t="s">
        <v>2106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75">
      <c r="A4450" s="122" t="s">
        <v>2027</v>
      </c>
      <c r="B4450" s="122">
        <v>1</v>
      </c>
      <c r="C4450" s="122" t="s">
        <v>2225</v>
      </c>
      <c r="D4450" s="122" t="s">
        <v>2107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75">
      <c r="A4451" s="122" t="s">
        <v>2027</v>
      </c>
      <c r="B4451" s="122">
        <v>1</v>
      </c>
      <c r="C4451" s="122" t="s">
        <v>2225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75">
      <c r="A4452" s="122" t="s">
        <v>2027</v>
      </c>
      <c r="B4452" s="122">
        <v>1</v>
      </c>
      <c r="C4452" s="122" t="s">
        <v>2225</v>
      </c>
      <c r="D4452" s="122" t="s">
        <v>2108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75">
      <c r="A4453" s="122" t="s">
        <v>2027</v>
      </c>
      <c r="B4453" s="122">
        <v>1</v>
      </c>
      <c r="C4453" s="122" t="s">
        <v>2225</v>
      </c>
      <c r="D4453" s="122" t="s">
        <v>2109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75">
      <c r="A4454" s="122" t="s">
        <v>2027</v>
      </c>
      <c r="B4454" s="122">
        <v>1</v>
      </c>
      <c r="C4454" s="122" t="s">
        <v>2225</v>
      </c>
      <c r="D4454" s="122" t="s">
        <v>2110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75">
      <c r="A4455" s="122" t="s">
        <v>2027</v>
      </c>
      <c r="B4455" s="122">
        <v>1</v>
      </c>
      <c r="C4455" s="122" t="s">
        <v>2225</v>
      </c>
      <c r="D4455" s="122" t="s">
        <v>2111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75">
      <c r="A4456" s="122" t="s">
        <v>2027</v>
      </c>
      <c r="B4456" s="122">
        <v>1</v>
      </c>
      <c r="C4456" s="122" t="s">
        <v>2225</v>
      </c>
      <c r="D4456" s="122" t="s">
        <v>2112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75">
      <c r="A4457" s="122" t="s">
        <v>2027</v>
      </c>
      <c r="B4457" s="122">
        <v>1</v>
      </c>
      <c r="C4457" s="122" t="s">
        <v>2225</v>
      </c>
      <c r="D4457" s="122" t="s">
        <v>2113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75">
      <c r="A4458" s="122" t="s">
        <v>2027</v>
      </c>
      <c r="B4458" s="122">
        <v>1</v>
      </c>
      <c r="C4458" s="122" t="s">
        <v>2225</v>
      </c>
      <c r="D4458" s="122" t="s">
        <v>2114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75">
      <c r="A4459" s="122" t="s">
        <v>2027</v>
      </c>
      <c r="B4459" s="122">
        <v>1</v>
      </c>
      <c r="C4459" s="122" t="s">
        <v>2225</v>
      </c>
      <c r="D4459" s="122" t="s">
        <v>2115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75">
      <c r="A4460" s="122" t="s">
        <v>2027</v>
      </c>
      <c r="B4460" s="122">
        <v>1</v>
      </c>
      <c r="C4460" s="122" t="s">
        <v>2225</v>
      </c>
      <c r="D4460" s="122" t="s">
        <v>2116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75">
      <c r="A4461" s="122" t="s">
        <v>2027</v>
      </c>
      <c r="B4461" s="122">
        <v>1</v>
      </c>
      <c r="C4461" s="122" t="s">
        <v>2225</v>
      </c>
      <c r="D4461" s="122" t="s">
        <v>2138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75">
      <c r="A4462" s="122" t="s">
        <v>2027</v>
      </c>
      <c r="B4462" s="122">
        <v>1</v>
      </c>
      <c r="C4462" s="122" t="s">
        <v>2225</v>
      </c>
      <c r="D4462" s="122" t="s">
        <v>2117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75">
      <c r="A4463" s="122" t="s">
        <v>2027</v>
      </c>
      <c r="B4463" s="122">
        <v>1</v>
      </c>
      <c r="C4463" s="122" t="s">
        <v>2225</v>
      </c>
      <c r="D4463" s="122" t="s">
        <v>2118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75">
      <c r="A4464" s="122" t="s">
        <v>2027</v>
      </c>
      <c r="B4464" s="122">
        <v>1</v>
      </c>
      <c r="C4464" s="122" t="s">
        <v>2225</v>
      </c>
      <c r="D4464" s="122" t="s">
        <v>2119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75">
      <c r="A4465" s="122" t="s">
        <v>2027</v>
      </c>
      <c r="B4465" s="122">
        <v>1</v>
      </c>
      <c r="C4465" s="122" t="s">
        <v>2225</v>
      </c>
      <c r="D4465" s="122" t="s">
        <v>2120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75">
      <c r="A4466" s="122" t="s">
        <v>2027</v>
      </c>
      <c r="B4466" s="122">
        <v>1</v>
      </c>
      <c r="C4466" s="122" t="s">
        <v>2225</v>
      </c>
      <c r="D4466" s="122" t="s">
        <v>2121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75">
      <c r="A4467" s="122" t="s">
        <v>2027</v>
      </c>
      <c r="B4467" s="122">
        <v>1</v>
      </c>
      <c r="C4467" s="122" t="s">
        <v>2225</v>
      </c>
      <c r="D4467" s="122" t="s">
        <v>2122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75">
      <c r="A4468" s="122" t="s">
        <v>2027</v>
      </c>
      <c r="B4468" s="122">
        <v>1</v>
      </c>
      <c r="C4468" s="122" t="s">
        <v>2225</v>
      </c>
      <c r="D4468" s="122" t="s">
        <v>2123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75">
      <c r="A4469" s="122" t="s">
        <v>2027</v>
      </c>
      <c r="B4469" s="122">
        <v>1</v>
      </c>
      <c r="C4469" s="122" t="s">
        <v>2225</v>
      </c>
      <c r="D4469" s="122" t="s">
        <v>2140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75">
      <c r="A4470" s="122" t="s">
        <v>2027</v>
      </c>
      <c r="B4470" s="122">
        <v>1</v>
      </c>
      <c r="C4470" s="122" t="s">
        <v>2225</v>
      </c>
      <c r="D4470" s="122" t="s">
        <v>2124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75">
      <c r="A4471" s="122" t="s">
        <v>2027</v>
      </c>
      <c r="B4471" s="122">
        <v>1</v>
      </c>
      <c r="C4471" s="122" t="s">
        <v>2225</v>
      </c>
      <c r="D4471" s="122" t="s">
        <v>2125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75">
      <c r="A4472" s="122" t="s">
        <v>2027</v>
      </c>
      <c r="B4472" s="122">
        <v>1</v>
      </c>
      <c r="C4472" s="122" t="s">
        <v>2225</v>
      </c>
      <c r="D4472" s="122" t="s">
        <v>2126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75">
      <c r="A4473" s="122" t="s">
        <v>2027</v>
      </c>
      <c r="B4473" s="122">
        <v>1</v>
      </c>
      <c r="C4473" s="122" t="s">
        <v>2225</v>
      </c>
      <c r="D4473" s="122" t="s">
        <v>2127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75">
      <c r="A4474" s="122" t="s">
        <v>2027</v>
      </c>
      <c r="B4474" s="122">
        <v>1</v>
      </c>
      <c r="C4474" s="122" t="s">
        <v>2225</v>
      </c>
      <c r="D4474" s="122" t="s">
        <v>2128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75">
      <c r="A4475" s="122" t="s">
        <v>2027</v>
      </c>
      <c r="B4475" s="122">
        <v>1</v>
      </c>
      <c r="C4475" s="122" t="s">
        <v>2226</v>
      </c>
      <c r="D4475" s="122" t="s">
        <v>2080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75">
      <c r="A4476" s="122" t="s">
        <v>2027</v>
      </c>
      <c r="B4476" s="122">
        <v>1</v>
      </c>
      <c r="C4476" s="122" t="s">
        <v>2226</v>
      </c>
      <c r="D4476" s="122" t="s">
        <v>2081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75">
      <c r="A4477" s="122" t="s">
        <v>2027</v>
      </c>
      <c r="B4477" s="122">
        <v>1</v>
      </c>
      <c r="C4477" s="122" t="s">
        <v>2226</v>
      </c>
      <c r="D4477" s="122" t="s">
        <v>2082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75">
      <c r="A4478" s="122" t="s">
        <v>2027</v>
      </c>
      <c r="B4478" s="122">
        <v>1</v>
      </c>
      <c r="C4478" s="122" t="s">
        <v>2226</v>
      </c>
      <c r="D4478" s="122" t="s">
        <v>2135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75">
      <c r="A4479" s="122" t="s">
        <v>2027</v>
      </c>
      <c r="B4479" s="122">
        <v>1</v>
      </c>
      <c r="C4479" s="122" t="s">
        <v>2226</v>
      </c>
      <c r="D4479" s="122" t="s">
        <v>2083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75">
      <c r="A4480" s="122" t="s">
        <v>2027</v>
      </c>
      <c r="B4480" s="122">
        <v>1</v>
      </c>
      <c r="C4480" s="122" t="s">
        <v>2226</v>
      </c>
      <c r="D4480" s="122" t="s">
        <v>2084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75">
      <c r="A4481" s="122" t="s">
        <v>2027</v>
      </c>
      <c r="B4481" s="122">
        <v>1</v>
      </c>
      <c r="C4481" s="122" t="s">
        <v>2226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75">
      <c r="A4482" s="122" t="s">
        <v>2027</v>
      </c>
      <c r="B4482" s="122">
        <v>1</v>
      </c>
      <c r="C4482" s="122" t="s">
        <v>2226</v>
      </c>
      <c r="D4482" s="122" t="s">
        <v>2085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75">
      <c r="A4483" s="122" t="s">
        <v>2027</v>
      </c>
      <c r="B4483" s="122">
        <v>1</v>
      </c>
      <c r="C4483" s="122" t="s">
        <v>2226</v>
      </c>
      <c r="D4483" s="122" t="s">
        <v>2086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75">
      <c r="A4484" s="122" t="s">
        <v>2027</v>
      </c>
      <c r="B4484" s="122">
        <v>1</v>
      </c>
      <c r="C4484" s="122" t="s">
        <v>2226</v>
      </c>
      <c r="D4484" s="122" t="s">
        <v>2087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75">
      <c r="A4485" s="122" t="s">
        <v>2027</v>
      </c>
      <c r="B4485" s="122">
        <v>1</v>
      </c>
      <c r="C4485" s="122" t="s">
        <v>2226</v>
      </c>
      <c r="D4485" s="122" t="s">
        <v>2088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75">
      <c r="A4486" s="122" t="s">
        <v>2027</v>
      </c>
      <c r="B4486" s="122">
        <v>1</v>
      </c>
      <c r="C4486" s="122" t="s">
        <v>2226</v>
      </c>
      <c r="D4486" s="122" t="s">
        <v>2089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75">
      <c r="A4487" s="122" t="s">
        <v>2027</v>
      </c>
      <c r="B4487" s="122">
        <v>1</v>
      </c>
      <c r="C4487" s="122" t="s">
        <v>2226</v>
      </c>
      <c r="D4487" s="122" t="s">
        <v>2136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75">
      <c r="A4488" s="122" t="s">
        <v>2027</v>
      </c>
      <c r="B4488" s="122">
        <v>1</v>
      </c>
      <c r="C4488" s="122" t="s">
        <v>2226</v>
      </c>
      <c r="D4488" s="122" t="s">
        <v>2090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75">
      <c r="A4489" s="122" t="s">
        <v>2027</v>
      </c>
      <c r="B4489" s="122">
        <v>1</v>
      </c>
      <c r="C4489" s="122" t="s">
        <v>2226</v>
      </c>
      <c r="D4489" s="122" t="s">
        <v>2091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75">
      <c r="A4490" s="122" t="s">
        <v>2027</v>
      </c>
      <c r="B4490" s="122">
        <v>1</v>
      </c>
      <c r="C4490" s="122" t="s">
        <v>2226</v>
      </c>
      <c r="D4490" s="122" t="s">
        <v>2092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75">
      <c r="A4491" s="122" t="s">
        <v>2027</v>
      </c>
      <c r="B4491" s="122">
        <v>1</v>
      </c>
      <c r="C4491" s="122" t="s">
        <v>2226</v>
      </c>
      <c r="D4491" s="122" t="s">
        <v>2093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75">
      <c r="A4492" s="122" t="s">
        <v>2027</v>
      </c>
      <c r="B4492" s="122">
        <v>1</v>
      </c>
      <c r="C4492" s="122" t="s">
        <v>2226</v>
      </c>
      <c r="D4492" s="122" t="s">
        <v>2094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75">
      <c r="A4493" s="122" t="s">
        <v>2027</v>
      </c>
      <c r="B4493" s="122">
        <v>1</v>
      </c>
      <c r="C4493" s="122" t="s">
        <v>2226</v>
      </c>
      <c r="D4493" s="122" t="s">
        <v>2095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75">
      <c r="A4494" s="122" t="s">
        <v>2027</v>
      </c>
      <c r="B4494" s="122">
        <v>1</v>
      </c>
      <c r="C4494" s="122" t="s">
        <v>2226</v>
      </c>
      <c r="D4494" s="122" t="s">
        <v>2096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75">
      <c r="A4495" s="122" t="s">
        <v>2027</v>
      </c>
      <c r="B4495" s="122">
        <v>1</v>
      </c>
      <c r="C4495" s="122" t="s">
        <v>2226</v>
      </c>
      <c r="D4495" s="122" t="s">
        <v>2097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75">
      <c r="A4496" s="122" t="s">
        <v>2027</v>
      </c>
      <c r="B4496" s="122">
        <v>1</v>
      </c>
      <c r="C4496" s="122" t="s">
        <v>2226</v>
      </c>
      <c r="D4496" s="122" t="s">
        <v>2098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75">
      <c r="A4497" s="122" t="s">
        <v>2027</v>
      </c>
      <c r="B4497" s="122">
        <v>1</v>
      </c>
      <c r="C4497" s="122" t="s">
        <v>2226</v>
      </c>
      <c r="D4497" s="122" t="s">
        <v>2099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75">
      <c r="A4498" s="122" t="s">
        <v>2027</v>
      </c>
      <c r="B4498" s="122">
        <v>1</v>
      </c>
      <c r="C4498" s="122" t="s">
        <v>2226</v>
      </c>
      <c r="D4498" s="122" t="s">
        <v>2100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75">
      <c r="A4499" s="122" t="s">
        <v>2027</v>
      </c>
      <c r="B4499" s="122">
        <v>1</v>
      </c>
      <c r="C4499" s="122" t="s">
        <v>2226</v>
      </c>
      <c r="D4499" s="122" t="s">
        <v>2101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75">
      <c r="A4500" s="122" t="s">
        <v>2027</v>
      </c>
      <c r="B4500" s="122">
        <v>1</v>
      </c>
      <c r="C4500" s="122" t="s">
        <v>2226</v>
      </c>
      <c r="D4500" s="122" t="s">
        <v>2102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75">
      <c r="A4501" s="122" t="s">
        <v>2027</v>
      </c>
      <c r="B4501" s="122">
        <v>1</v>
      </c>
      <c r="C4501" s="122" t="s">
        <v>2226</v>
      </c>
      <c r="D4501" s="122" t="s">
        <v>2103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75">
      <c r="A4502" s="122" t="s">
        <v>2027</v>
      </c>
      <c r="B4502" s="122">
        <v>1</v>
      </c>
      <c r="C4502" s="122" t="s">
        <v>2226</v>
      </c>
      <c r="D4502" s="122" t="s">
        <v>2137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75">
      <c r="A4503" s="122" t="s">
        <v>2027</v>
      </c>
      <c r="B4503" s="122">
        <v>1</v>
      </c>
      <c r="C4503" s="122" t="s">
        <v>2226</v>
      </c>
      <c r="D4503" s="122" t="s">
        <v>2104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75">
      <c r="A4504" s="122" t="s">
        <v>2027</v>
      </c>
      <c r="B4504" s="122">
        <v>1</v>
      </c>
      <c r="C4504" s="122" t="s">
        <v>2226</v>
      </c>
      <c r="D4504" s="122" t="s">
        <v>2105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75">
      <c r="A4505" s="122" t="s">
        <v>2027</v>
      </c>
      <c r="B4505" s="122">
        <v>1</v>
      </c>
      <c r="C4505" s="122" t="s">
        <v>2226</v>
      </c>
      <c r="D4505" s="122" t="s">
        <v>2106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75">
      <c r="A4506" s="122" t="s">
        <v>2027</v>
      </c>
      <c r="B4506" s="122">
        <v>1</v>
      </c>
      <c r="C4506" s="122" t="s">
        <v>2226</v>
      </c>
      <c r="D4506" s="122" t="s">
        <v>2107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75">
      <c r="A4507" s="122" t="s">
        <v>2027</v>
      </c>
      <c r="B4507" s="122">
        <v>1</v>
      </c>
      <c r="C4507" s="122" t="s">
        <v>2226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75">
      <c r="A4508" s="122" t="s">
        <v>2027</v>
      </c>
      <c r="B4508" s="122">
        <v>1</v>
      </c>
      <c r="C4508" s="122" t="s">
        <v>2226</v>
      </c>
      <c r="D4508" s="122" t="s">
        <v>2108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75">
      <c r="A4509" s="122" t="s">
        <v>2027</v>
      </c>
      <c r="B4509" s="122">
        <v>1</v>
      </c>
      <c r="C4509" s="122" t="s">
        <v>2226</v>
      </c>
      <c r="D4509" s="122" t="s">
        <v>2109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75">
      <c r="A4510" s="122" t="s">
        <v>2027</v>
      </c>
      <c r="B4510" s="122">
        <v>1</v>
      </c>
      <c r="C4510" s="122" t="s">
        <v>2226</v>
      </c>
      <c r="D4510" s="122" t="s">
        <v>2110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75">
      <c r="A4511" s="122" t="s">
        <v>2027</v>
      </c>
      <c r="B4511" s="122">
        <v>1</v>
      </c>
      <c r="C4511" s="122" t="s">
        <v>2226</v>
      </c>
      <c r="D4511" s="122" t="s">
        <v>2111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75">
      <c r="A4512" s="122" t="s">
        <v>2027</v>
      </c>
      <c r="B4512" s="122">
        <v>1</v>
      </c>
      <c r="C4512" s="122" t="s">
        <v>2226</v>
      </c>
      <c r="D4512" s="122" t="s">
        <v>2112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75">
      <c r="A4513" s="122" t="s">
        <v>2027</v>
      </c>
      <c r="B4513" s="122">
        <v>1</v>
      </c>
      <c r="C4513" s="122" t="s">
        <v>2226</v>
      </c>
      <c r="D4513" s="122" t="s">
        <v>2113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75">
      <c r="A4514" s="122" t="s">
        <v>2027</v>
      </c>
      <c r="B4514" s="122">
        <v>1</v>
      </c>
      <c r="C4514" s="122" t="s">
        <v>2226</v>
      </c>
      <c r="D4514" s="122" t="s">
        <v>2114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75">
      <c r="A4515" s="122" t="s">
        <v>2027</v>
      </c>
      <c r="B4515" s="122">
        <v>1</v>
      </c>
      <c r="C4515" s="122" t="s">
        <v>2226</v>
      </c>
      <c r="D4515" s="122" t="s">
        <v>2115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75">
      <c r="A4516" s="122" t="s">
        <v>2027</v>
      </c>
      <c r="B4516" s="122">
        <v>1</v>
      </c>
      <c r="C4516" s="122" t="s">
        <v>2226</v>
      </c>
      <c r="D4516" s="122" t="s">
        <v>2116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75">
      <c r="A4517" s="122" t="s">
        <v>2027</v>
      </c>
      <c r="B4517" s="122">
        <v>1</v>
      </c>
      <c r="C4517" s="122" t="s">
        <v>2226</v>
      </c>
      <c r="D4517" s="122" t="s">
        <v>2138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75">
      <c r="A4518" s="122" t="s">
        <v>2027</v>
      </c>
      <c r="B4518" s="122">
        <v>1</v>
      </c>
      <c r="C4518" s="122" t="s">
        <v>2226</v>
      </c>
      <c r="D4518" s="122" t="s">
        <v>2117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75">
      <c r="A4519" s="122" t="s">
        <v>2027</v>
      </c>
      <c r="B4519" s="122">
        <v>1</v>
      </c>
      <c r="C4519" s="122" t="s">
        <v>2226</v>
      </c>
      <c r="D4519" s="122" t="s">
        <v>2118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75">
      <c r="A4520" s="122" t="s">
        <v>2027</v>
      </c>
      <c r="B4520" s="122">
        <v>1</v>
      </c>
      <c r="C4520" s="122" t="s">
        <v>2226</v>
      </c>
      <c r="D4520" s="122" t="s">
        <v>2119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75">
      <c r="A4521" s="122" t="s">
        <v>2027</v>
      </c>
      <c r="B4521" s="122">
        <v>1</v>
      </c>
      <c r="C4521" s="122" t="s">
        <v>2226</v>
      </c>
      <c r="D4521" s="122" t="s">
        <v>2120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75">
      <c r="A4522" s="122" t="s">
        <v>2027</v>
      </c>
      <c r="B4522" s="122">
        <v>1</v>
      </c>
      <c r="C4522" s="122" t="s">
        <v>2226</v>
      </c>
      <c r="D4522" s="122" t="s">
        <v>2121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75">
      <c r="A4523" s="122" t="s">
        <v>2027</v>
      </c>
      <c r="B4523" s="122">
        <v>1</v>
      </c>
      <c r="C4523" s="122" t="s">
        <v>2226</v>
      </c>
      <c r="D4523" s="122" t="s">
        <v>2122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75">
      <c r="A4524" s="122" t="s">
        <v>2027</v>
      </c>
      <c r="B4524" s="122">
        <v>1</v>
      </c>
      <c r="C4524" s="122" t="s">
        <v>2226</v>
      </c>
      <c r="D4524" s="122" t="s">
        <v>2123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75">
      <c r="A4525" s="122" t="s">
        <v>2027</v>
      </c>
      <c r="B4525" s="122">
        <v>1</v>
      </c>
      <c r="C4525" s="122" t="s">
        <v>2226</v>
      </c>
      <c r="D4525" s="122" t="s">
        <v>2140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75">
      <c r="A4526" s="122" t="s">
        <v>2027</v>
      </c>
      <c r="B4526" s="122">
        <v>1</v>
      </c>
      <c r="C4526" s="122" t="s">
        <v>2226</v>
      </c>
      <c r="D4526" s="122" t="s">
        <v>2124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75">
      <c r="A4527" s="122" t="s">
        <v>2027</v>
      </c>
      <c r="B4527" s="122">
        <v>1</v>
      </c>
      <c r="C4527" s="122" t="s">
        <v>2226</v>
      </c>
      <c r="D4527" s="122" t="s">
        <v>2125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75">
      <c r="A4528" s="122" t="s">
        <v>2027</v>
      </c>
      <c r="B4528" s="122">
        <v>1</v>
      </c>
      <c r="C4528" s="122" t="s">
        <v>2226</v>
      </c>
      <c r="D4528" s="122" t="s">
        <v>2126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75">
      <c r="A4529" s="122" t="s">
        <v>2027</v>
      </c>
      <c r="B4529" s="122">
        <v>1</v>
      </c>
      <c r="C4529" s="122" t="s">
        <v>2226</v>
      </c>
      <c r="D4529" s="122" t="s">
        <v>2127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75">
      <c r="A4530" s="122" t="s">
        <v>2027</v>
      </c>
      <c r="B4530" s="122">
        <v>1</v>
      </c>
      <c r="C4530" s="122" t="s">
        <v>2226</v>
      </c>
      <c r="D4530" s="122" t="s">
        <v>2128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75">
      <c r="A4531" s="122" t="s">
        <v>2027</v>
      </c>
      <c r="B4531" s="122">
        <v>1</v>
      </c>
      <c r="C4531" s="122" t="s">
        <v>2227</v>
      </c>
      <c r="D4531" s="122" t="s">
        <v>2080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75">
      <c r="A4532" s="122" t="s">
        <v>2027</v>
      </c>
      <c r="B4532" s="122">
        <v>1</v>
      </c>
      <c r="C4532" s="122" t="s">
        <v>2227</v>
      </c>
      <c r="D4532" s="122" t="s">
        <v>2081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75">
      <c r="A4533" s="122" t="s">
        <v>2027</v>
      </c>
      <c r="B4533" s="122">
        <v>1</v>
      </c>
      <c r="C4533" s="122" t="s">
        <v>2227</v>
      </c>
      <c r="D4533" s="122" t="s">
        <v>2082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75">
      <c r="A4534" s="122" t="s">
        <v>2027</v>
      </c>
      <c r="B4534" s="122">
        <v>1</v>
      </c>
      <c r="C4534" s="122" t="s">
        <v>2227</v>
      </c>
      <c r="D4534" s="122" t="s">
        <v>2135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75">
      <c r="A4535" s="122" t="s">
        <v>2027</v>
      </c>
      <c r="B4535" s="122">
        <v>1</v>
      </c>
      <c r="C4535" s="122" t="s">
        <v>2227</v>
      </c>
      <c r="D4535" s="122" t="s">
        <v>2083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75">
      <c r="A4536" s="122" t="s">
        <v>2027</v>
      </c>
      <c r="B4536" s="122">
        <v>1</v>
      </c>
      <c r="C4536" s="122" t="s">
        <v>2227</v>
      </c>
      <c r="D4536" s="122" t="s">
        <v>2084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75">
      <c r="A4537" s="122" t="s">
        <v>2027</v>
      </c>
      <c r="B4537" s="122">
        <v>1</v>
      </c>
      <c r="C4537" s="122" t="s">
        <v>2227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75">
      <c r="A4538" s="122" t="s">
        <v>2027</v>
      </c>
      <c r="B4538" s="122">
        <v>1</v>
      </c>
      <c r="C4538" s="122" t="s">
        <v>2227</v>
      </c>
      <c r="D4538" s="122" t="s">
        <v>2085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75">
      <c r="A4539" s="122" t="s">
        <v>2027</v>
      </c>
      <c r="B4539" s="122">
        <v>1</v>
      </c>
      <c r="C4539" s="122" t="s">
        <v>2227</v>
      </c>
      <c r="D4539" s="122" t="s">
        <v>2086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75">
      <c r="A4540" s="122" t="s">
        <v>2027</v>
      </c>
      <c r="B4540" s="122">
        <v>1</v>
      </c>
      <c r="C4540" s="122" t="s">
        <v>2227</v>
      </c>
      <c r="D4540" s="122" t="s">
        <v>2087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75">
      <c r="A4541" s="122" t="s">
        <v>2027</v>
      </c>
      <c r="B4541" s="122">
        <v>1</v>
      </c>
      <c r="C4541" s="122" t="s">
        <v>2227</v>
      </c>
      <c r="D4541" s="122" t="s">
        <v>2088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75">
      <c r="A4542" s="122" t="s">
        <v>2027</v>
      </c>
      <c r="B4542" s="122">
        <v>1</v>
      </c>
      <c r="C4542" s="122" t="s">
        <v>2227</v>
      </c>
      <c r="D4542" s="122" t="s">
        <v>2089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75">
      <c r="A4543" s="122" t="s">
        <v>2027</v>
      </c>
      <c r="B4543" s="122">
        <v>1</v>
      </c>
      <c r="C4543" s="122" t="s">
        <v>2227</v>
      </c>
      <c r="D4543" s="122" t="s">
        <v>2136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75">
      <c r="A4544" s="122" t="s">
        <v>2027</v>
      </c>
      <c r="B4544" s="122">
        <v>1</v>
      </c>
      <c r="C4544" s="122" t="s">
        <v>2227</v>
      </c>
      <c r="D4544" s="122" t="s">
        <v>2090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75">
      <c r="A4545" s="122" t="s">
        <v>2027</v>
      </c>
      <c r="B4545" s="122">
        <v>1</v>
      </c>
      <c r="C4545" s="122" t="s">
        <v>2227</v>
      </c>
      <c r="D4545" s="122" t="s">
        <v>2091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75">
      <c r="A4546" s="122" t="s">
        <v>2027</v>
      </c>
      <c r="B4546" s="122">
        <v>1</v>
      </c>
      <c r="C4546" s="122" t="s">
        <v>2227</v>
      </c>
      <c r="D4546" s="122" t="s">
        <v>2092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75">
      <c r="A4547" s="122" t="s">
        <v>2027</v>
      </c>
      <c r="B4547" s="122">
        <v>1</v>
      </c>
      <c r="C4547" s="122" t="s">
        <v>2227</v>
      </c>
      <c r="D4547" s="122" t="s">
        <v>2093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75">
      <c r="A4548" s="122" t="s">
        <v>2027</v>
      </c>
      <c r="B4548" s="122">
        <v>1</v>
      </c>
      <c r="C4548" s="122" t="s">
        <v>2227</v>
      </c>
      <c r="D4548" s="122" t="s">
        <v>2094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75">
      <c r="A4549" s="122" t="s">
        <v>2027</v>
      </c>
      <c r="B4549" s="122">
        <v>1</v>
      </c>
      <c r="C4549" s="122" t="s">
        <v>2227</v>
      </c>
      <c r="D4549" s="122" t="s">
        <v>2095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75">
      <c r="A4550" s="122" t="s">
        <v>2027</v>
      </c>
      <c r="B4550" s="122">
        <v>1</v>
      </c>
      <c r="C4550" s="122" t="s">
        <v>2227</v>
      </c>
      <c r="D4550" s="122" t="s">
        <v>2096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75">
      <c r="A4551" s="122" t="s">
        <v>2027</v>
      </c>
      <c r="B4551" s="122">
        <v>1</v>
      </c>
      <c r="C4551" s="122" t="s">
        <v>2227</v>
      </c>
      <c r="D4551" s="122" t="s">
        <v>2097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75">
      <c r="A4552" s="122" t="s">
        <v>2027</v>
      </c>
      <c r="B4552" s="122">
        <v>1</v>
      </c>
      <c r="C4552" s="122" t="s">
        <v>2227</v>
      </c>
      <c r="D4552" s="122" t="s">
        <v>2098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75">
      <c r="A4553" s="122" t="s">
        <v>2027</v>
      </c>
      <c r="B4553" s="122">
        <v>1</v>
      </c>
      <c r="C4553" s="122" t="s">
        <v>2227</v>
      </c>
      <c r="D4553" s="122" t="s">
        <v>2099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75">
      <c r="A4554" s="122" t="s">
        <v>2027</v>
      </c>
      <c r="B4554" s="122">
        <v>1</v>
      </c>
      <c r="C4554" s="122" t="s">
        <v>2227</v>
      </c>
      <c r="D4554" s="122" t="s">
        <v>2100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75">
      <c r="A4555" s="122" t="s">
        <v>2027</v>
      </c>
      <c r="B4555" s="122">
        <v>1</v>
      </c>
      <c r="C4555" s="122" t="s">
        <v>2227</v>
      </c>
      <c r="D4555" s="122" t="s">
        <v>2101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75">
      <c r="A4556" s="122" t="s">
        <v>2027</v>
      </c>
      <c r="B4556" s="122">
        <v>1</v>
      </c>
      <c r="C4556" s="122" t="s">
        <v>2227</v>
      </c>
      <c r="D4556" s="122" t="s">
        <v>2102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75">
      <c r="A4557" s="122" t="s">
        <v>2027</v>
      </c>
      <c r="B4557" s="122">
        <v>1</v>
      </c>
      <c r="C4557" s="122" t="s">
        <v>2227</v>
      </c>
      <c r="D4557" s="122" t="s">
        <v>2103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75">
      <c r="A4558" s="122" t="s">
        <v>2027</v>
      </c>
      <c r="B4558" s="122">
        <v>1</v>
      </c>
      <c r="C4558" s="122" t="s">
        <v>2227</v>
      </c>
      <c r="D4558" s="122" t="s">
        <v>2137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75">
      <c r="A4559" s="122" t="s">
        <v>2027</v>
      </c>
      <c r="B4559" s="122">
        <v>1</v>
      </c>
      <c r="C4559" s="122" t="s">
        <v>2227</v>
      </c>
      <c r="D4559" s="122" t="s">
        <v>2104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75">
      <c r="A4560" s="122" t="s">
        <v>2027</v>
      </c>
      <c r="B4560" s="122">
        <v>1</v>
      </c>
      <c r="C4560" s="122" t="s">
        <v>2227</v>
      </c>
      <c r="D4560" s="122" t="s">
        <v>2105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75">
      <c r="A4561" s="122" t="s">
        <v>2027</v>
      </c>
      <c r="B4561" s="122">
        <v>1</v>
      </c>
      <c r="C4561" s="122" t="s">
        <v>2227</v>
      </c>
      <c r="D4561" s="122" t="s">
        <v>2106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75">
      <c r="A4562" s="122" t="s">
        <v>2027</v>
      </c>
      <c r="B4562" s="122">
        <v>1</v>
      </c>
      <c r="C4562" s="122" t="s">
        <v>2227</v>
      </c>
      <c r="D4562" s="122" t="s">
        <v>2107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75">
      <c r="A4563" s="122" t="s">
        <v>2027</v>
      </c>
      <c r="B4563" s="122">
        <v>1</v>
      </c>
      <c r="C4563" s="122" t="s">
        <v>2227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75">
      <c r="A4564" s="122" t="s">
        <v>2027</v>
      </c>
      <c r="B4564" s="122">
        <v>1</v>
      </c>
      <c r="C4564" s="122" t="s">
        <v>2227</v>
      </c>
      <c r="D4564" s="122" t="s">
        <v>2108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75">
      <c r="A4565" s="122" t="s">
        <v>2027</v>
      </c>
      <c r="B4565" s="122">
        <v>1</v>
      </c>
      <c r="C4565" s="122" t="s">
        <v>2227</v>
      </c>
      <c r="D4565" s="122" t="s">
        <v>2109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75">
      <c r="A4566" s="122" t="s">
        <v>2027</v>
      </c>
      <c r="B4566" s="122">
        <v>1</v>
      </c>
      <c r="C4566" s="122" t="s">
        <v>2227</v>
      </c>
      <c r="D4566" s="122" t="s">
        <v>2110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75">
      <c r="A4567" s="122" t="s">
        <v>2027</v>
      </c>
      <c r="B4567" s="122">
        <v>1</v>
      </c>
      <c r="C4567" s="122" t="s">
        <v>2227</v>
      </c>
      <c r="D4567" s="122" t="s">
        <v>2111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75">
      <c r="A4568" s="122" t="s">
        <v>2027</v>
      </c>
      <c r="B4568" s="122">
        <v>1</v>
      </c>
      <c r="C4568" s="122" t="s">
        <v>2227</v>
      </c>
      <c r="D4568" s="122" t="s">
        <v>2112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75">
      <c r="A4569" s="122" t="s">
        <v>2027</v>
      </c>
      <c r="B4569" s="122">
        <v>1</v>
      </c>
      <c r="C4569" s="122" t="s">
        <v>2227</v>
      </c>
      <c r="D4569" s="122" t="s">
        <v>2113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75">
      <c r="A4570" s="122" t="s">
        <v>2027</v>
      </c>
      <c r="B4570" s="122">
        <v>1</v>
      </c>
      <c r="C4570" s="122" t="s">
        <v>2227</v>
      </c>
      <c r="D4570" s="122" t="s">
        <v>2114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75">
      <c r="A4571" s="122" t="s">
        <v>2027</v>
      </c>
      <c r="B4571" s="122">
        <v>1</v>
      </c>
      <c r="C4571" s="122" t="s">
        <v>2227</v>
      </c>
      <c r="D4571" s="122" t="s">
        <v>2115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75">
      <c r="A4572" s="122" t="s">
        <v>2027</v>
      </c>
      <c r="B4572" s="122">
        <v>1</v>
      </c>
      <c r="C4572" s="122" t="s">
        <v>2227</v>
      </c>
      <c r="D4572" s="122" t="s">
        <v>2116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75">
      <c r="A4573" s="122" t="s">
        <v>2027</v>
      </c>
      <c r="B4573" s="122">
        <v>1</v>
      </c>
      <c r="C4573" s="122" t="s">
        <v>2227</v>
      </c>
      <c r="D4573" s="122" t="s">
        <v>2138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75">
      <c r="A4574" s="122" t="s">
        <v>2027</v>
      </c>
      <c r="B4574" s="122">
        <v>1</v>
      </c>
      <c r="C4574" s="122" t="s">
        <v>2227</v>
      </c>
      <c r="D4574" s="122" t="s">
        <v>2117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75">
      <c r="A4575" s="122" t="s">
        <v>2027</v>
      </c>
      <c r="B4575" s="122">
        <v>1</v>
      </c>
      <c r="C4575" s="122" t="s">
        <v>2227</v>
      </c>
      <c r="D4575" s="122" t="s">
        <v>2118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75">
      <c r="A4576" s="122" t="s">
        <v>2027</v>
      </c>
      <c r="B4576" s="122">
        <v>1</v>
      </c>
      <c r="C4576" s="122" t="s">
        <v>2227</v>
      </c>
      <c r="D4576" s="122" t="s">
        <v>2119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75">
      <c r="A4577" s="122" t="s">
        <v>2027</v>
      </c>
      <c r="B4577" s="122">
        <v>1</v>
      </c>
      <c r="C4577" s="122" t="s">
        <v>2227</v>
      </c>
      <c r="D4577" s="122" t="s">
        <v>2120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75">
      <c r="A4578" s="122" t="s">
        <v>2027</v>
      </c>
      <c r="B4578" s="122">
        <v>1</v>
      </c>
      <c r="C4578" s="122" t="s">
        <v>2227</v>
      </c>
      <c r="D4578" s="122" t="s">
        <v>2121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75">
      <c r="A4579" s="122" t="s">
        <v>2027</v>
      </c>
      <c r="B4579" s="122">
        <v>1</v>
      </c>
      <c r="C4579" s="122" t="s">
        <v>2227</v>
      </c>
      <c r="D4579" s="122" t="s">
        <v>2122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75">
      <c r="A4580" s="122" t="s">
        <v>2027</v>
      </c>
      <c r="B4580" s="122">
        <v>1</v>
      </c>
      <c r="C4580" s="122" t="s">
        <v>2227</v>
      </c>
      <c r="D4580" s="122" t="s">
        <v>2123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75">
      <c r="A4581" s="122" t="s">
        <v>2027</v>
      </c>
      <c r="B4581" s="122">
        <v>1</v>
      </c>
      <c r="C4581" s="122" t="s">
        <v>2227</v>
      </c>
      <c r="D4581" s="122" t="s">
        <v>2140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75">
      <c r="A4582" s="122" t="s">
        <v>2027</v>
      </c>
      <c r="B4582" s="122">
        <v>1</v>
      </c>
      <c r="C4582" s="122" t="s">
        <v>2227</v>
      </c>
      <c r="D4582" s="122" t="s">
        <v>2124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75">
      <c r="A4583" s="122" t="s">
        <v>2027</v>
      </c>
      <c r="B4583" s="122">
        <v>1</v>
      </c>
      <c r="C4583" s="122" t="s">
        <v>2227</v>
      </c>
      <c r="D4583" s="122" t="s">
        <v>2125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75">
      <c r="A4584" s="122" t="s">
        <v>2027</v>
      </c>
      <c r="B4584" s="122">
        <v>1</v>
      </c>
      <c r="C4584" s="122" t="s">
        <v>2227</v>
      </c>
      <c r="D4584" s="122" t="s">
        <v>2126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75">
      <c r="A4585" s="122" t="s">
        <v>2027</v>
      </c>
      <c r="B4585" s="122">
        <v>1</v>
      </c>
      <c r="C4585" s="122" t="s">
        <v>2227</v>
      </c>
      <c r="D4585" s="122" t="s">
        <v>2127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75">
      <c r="A4586" s="122" t="s">
        <v>2027</v>
      </c>
      <c r="B4586" s="122">
        <v>1</v>
      </c>
      <c r="C4586" s="122" t="s">
        <v>2227</v>
      </c>
      <c r="D4586" s="122" t="s">
        <v>2128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75">
      <c r="A4587" s="122" t="s">
        <v>2027</v>
      </c>
      <c r="B4587" s="122">
        <v>1</v>
      </c>
      <c r="C4587" s="122" t="s">
        <v>2228</v>
      </c>
      <c r="D4587" s="122" t="s">
        <v>2080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75">
      <c r="A4588" s="122" t="s">
        <v>2027</v>
      </c>
      <c r="B4588" s="122">
        <v>1</v>
      </c>
      <c r="C4588" s="122" t="s">
        <v>2228</v>
      </c>
      <c r="D4588" s="122" t="s">
        <v>2081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75">
      <c r="A4589" s="122" t="s">
        <v>2027</v>
      </c>
      <c r="B4589" s="122">
        <v>1</v>
      </c>
      <c r="C4589" s="122" t="s">
        <v>2228</v>
      </c>
      <c r="D4589" s="122" t="s">
        <v>2082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75">
      <c r="A4590" s="122" t="s">
        <v>2027</v>
      </c>
      <c r="B4590" s="122">
        <v>1</v>
      </c>
      <c r="C4590" s="122" t="s">
        <v>2228</v>
      </c>
      <c r="D4590" s="122" t="s">
        <v>2135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75">
      <c r="A4591" s="122" t="s">
        <v>2027</v>
      </c>
      <c r="B4591" s="122">
        <v>1</v>
      </c>
      <c r="C4591" s="122" t="s">
        <v>2228</v>
      </c>
      <c r="D4591" s="122" t="s">
        <v>2083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75">
      <c r="A4592" s="122" t="s">
        <v>2027</v>
      </c>
      <c r="B4592" s="122">
        <v>1</v>
      </c>
      <c r="C4592" s="122" t="s">
        <v>2228</v>
      </c>
      <c r="D4592" s="122" t="s">
        <v>2084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75">
      <c r="A4593" s="122" t="s">
        <v>2027</v>
      </c>
      <c r="B4593" s="122">
        <v>1</v>
      </c>
      <c r="C4593" s="122" t="s">
        <v>2228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75">
      <c r="A4594" s="122" t="s">
        <v>2027</v>
      </c>
      <c r="B4594" s="122">
        <v>1</v>
      </c>
      <c r="C4594" s="122" t="s">
        <v>2228</v>
      </c>
      <c r="D4594" s="122" t="s">
        <v>2085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75">
      <c r="A4595" s="122" t="s">
        <v>2027</v>
      </c>
      <c r="B4595" s="122">
        <v>1</v>
      </c>
      <c r="C4595" s="122" t="s">
        <v>2228</v>
      </c>
      <c r="D4595" s="122" t="s">
        <v>2086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75">
      <c r="A4596" s="122" t="s">
        <v>2027</v>
      </c>
      <c r="B4596" s="122">
        <v>1</v>
      </c>
      <c r="C4596" s="122" t="s">
        <v>2228</v>
      </c>
      <c r="D4596" s="122" t="s">
        <v>2087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75">
      <c r="A4597" s="122" t="s">
        <v>2027</v>
      </c>
      <c r="B4597" s="122">
        <v>1</v>
      </c>
      <c r="C4597" s="122" t="s">
        <v>2228</v>
      </c>
      <c r="D4597" s="122" t="s">
        <v>2088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75">
      <c r="A4598" s="122" t="s">
        <v>2027</v>
      </c>
      <c r="B4598" s="122">
        <v>1</v>
      </c>
      <c r="C4598" s="122" t="s">
        <v>2228</v>
      </c>
      <c r="D4598" s="122" t="s">
        <v>2089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75">
      <c r="A4599" s="122" t="s">
        <v>2027</v>
      </c>
      <c r="B4599" s="122">
        <v>1</v>
      </c>
      <c r="C4599" s="122" t="s">
        <v>2228</v>
      </c>
      <c r="D4599" s="122" t="s">
        <v>2136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75">
      <c r="A4600" s="122" t="s">
        <v>2027</v>
      </c>
      <c r="B4600" s="122">
        <v>1</v>
      </c>
      <c r="C4600" s="122" t="s">
        <v>2228</v>
      </c>
      <c r="D4600" s="122" t="s">
        <v>2090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75">
      <c r="A4601" s="122" t="s">
        <v>2027</v>
      </c>
      <c r="B4601" s="122">
        <v>1</v>
      </c>
      <c r="C4601" s="122" t="s">
        <v>2228</v>
      </c>
      <c r="D4601" s="122" t="s">
        <v>2091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75">
      <c r="A4602" s="122" t="s">
        <v>2027</v>
      </c>
      <c r="B4602" s="122">
        <v>1</v>
      </c>
      <c r="C4602" s="122" t="s">
        <v>2228</v>
      </c>
      <c r="D4602" s="122" t="s">
        <v>2092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75">
      <c r="A4603" s="122" t="s">
        <v>2027</v>
      </c>
      <c r="B4603" s="122">
        <v>1</v>
      </c>
      <c r="C4603" s="122" t="s">
        <v>2228</v>
      </c>
      <c r="D4603" s="122" t="s">
        <v>2093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75">
      <c r="A4604" s="122" t="s">
        <v>2027</v>
      </c>
      <c r="B4604" s="122">
        <v>1</v>
      </c>
      <c r="C4604" s="122" t="s">
        <v>2228</v>
      </c>
      <c r="D4604" s="122" t="s">
        <v>2094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75">
      <c r="A4605" s="122" t="s">
        <v>2027</v>
      </c>
      <c r="B4605" s="122">
        <v>1</v>
      </c>
      <c r="C4605" s="122" t="s">
        <v>2228</v>
      </c>
      <c r="D4605" s="122" t="s">
        <v>2095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75">
      <c r="A4606" s="122" t="s">
        <v>2027</v>
      </c>
      <c r="B4606" s="122">
        <v>1</v>
      </c>
      <c r="C4606" s="122" t="s">
        <v>2228</v>
      </c>
      <c r="D4606" s="122" t="s">
        <v>2096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75">
      <c r="A4607" s="122" t="s">
        <v>2027</v>
      </c>
      <c r="B4607" s="122">
        <v>1</v>
      </c>
      <c r="C4607" s="122" t="s">
        <v>2228</v>
      </c>
      <c r="D4607" s="122" t="s">
        <v>2097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75">
      <c r="A4608" s="122" t="s">
        <v>2027</v>
      </c>
      <c r="B4608" s="122">
        <v>1</v>
      </c>
      <c r="C4608" s="122" t="s">
        <v>2228</v>
      </c>
      <c r="D4608" s="122" t="s">
        <v>2098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75">
      <c r="A4609" s="122" t="s">
        <v>2027</v>
      </c>
      <c r="B4609" s="122">
        <v>1</v>
      </c>
      <c r="C4609" s="122" t="s">
        <v>2228</v>
      </c>
      <c r="D4609" s="122" t="s">
        <v>2099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75">
      <c r="A4610" s="122" t="s">
        <v>2027</v>
      </c>
      <c r="B4610" s="122">
        <v>1</v>
      </c>
      <c r="C4610" s="122" t="s">
        <v>2228</v>
      </c>
      <c r="D4610" s="122" t="s">
        <v>2100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75">
      <c r="A4611" s="122" t="s">
        <v>2027</v>
      </c>
      <c r="B4611" s="122">
        <v>1</v>
      </c>
      <c r="C4611" s="122" t="s">
        <v>2228</v>
      </c>
      <c r="D4611" s="122" t="s">
        <v>2101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75">
      <c r="A4612" s="122" t="s">
        <v>2027</v>
      </c>
      <c r="B4612" s="122">
        <v>1</v>
      </c>
      <c r="C4612" s="122" t="s">
        <v>2228</v>
      </c>
      <c r="D4612" s="122" t="s">
        <v>2102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75">
      <c r="A4613" s="122" t="s">
        <v>2027</v>
      </c>
      <c r="B4613" s="122">
        <v>1</v>
      </c>
      <c r="C4613" s="122" t="s">
        <v>2228</v>
      </c>
      <c r="D4613" s="122" t="s">
        <v>2103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75">
      <c r="A4614" s="122" t="s">
        <v>2027</v>
      </c>
      <c r="B4614" s="122">
        <v>1</v>
      </c>
      <c r="C4614" s="122" t="s">
        <v>2228</v>
      </c>
      <c r="D4614" s="122" t="s">
        <v>2137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75">
      <c r="A4615" s="122" t="s">
        <v>2027</v>
      </c>
      <c r="B4615" s="122">
        <v>1</v>
      </c>
      <c r="C4615" s="122" t="s">
        <v>2228</v>
      </c>
      <c r="D4615" s="122" t="s">
        <v>2104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75">
      <c r="A4616" s="122" t="s">
        <v>2027</v>
      </c>
      <c r="B4616" s="122">
        <v>1</v>
      </c>
      <c r="C4616" s="122" t="s">
        <v>2228</v>
      </c>
      <c r="D4616" s="122" t="s">
        <v>2105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75">
      <c r="A4617" s="122" t="s">
        <v>2027</v>
      </c>
      <c r="B4617" s="122">
        <v>1</v>
      </c>
      <c r="C4617" s="122" t="s">
        <v>2228</v>
      </c>
      <c r="D4617" s="122" t="s">
        <v>2106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75">
      <c r="A4618" s="122" t="s">
        <v>2027</v>
      </c>
      <c r="B4618" s="122">
        <v>1</v>
      </c>
      <c r="C4618" s="122" t="s">
        <v>2228</v>
      </c>
      <c r="D4618" s="122" t="s">
        <v>2107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75">
      <c r="A4619" s="122" t="s">
        <v>2027</v>
      </c>
      <c r="B4619" s="122">
        <v>1</v>
      </c>
      <c r="C4619" s="122" t="s">
        <v>2228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75">
      <c r="A4620" s="122" t="s">
        <v>2027</v>
      </c>
      <c r="B4620" s="122">
        <v>1</v>
      </c>
      <c r="C4620" s="122" t="s">
        <v>2228</v>
      </c>
      <c r="D4620" s="122" t="s">
        <v>2108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75">
      <c r="A4621" s="122" t="s">
        <v>2027</v>
      </c>
      <c r="B4621" s="122">
        <v>1</v>
      </c>
      <c r="C4621" s="122" t="s">
        <v>2228</v>
      </c>
      <c r="D4621" s="122" t="s">
        <v>2109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75">
      <c r="A4622" s="122" t="s">
        <v>2027</v>
      </c>
      <c r="B4622" s="122">
        <v>1</v>
      </c>
      <c r="C4622" s="122" t="s">
        <v>2228</v>
      </c>
      <c r="D4622" s="122" t="s">
        <v>2110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75">
      <c r="A4623" s="122" t="s">
        <v>2027</v>
      </c>
      <c r="B4623" s="122">
        <v>1</v>
      </c>
      <c r="C4623" s="122" t="s">
        <v>2228</v>
      </c>
      <c r="D4623" s="122" t="s">
        <v>2111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75">
      <c r="A4624" s="122" t="s">
        <v>2027</v>
      </c>
      <c r="B4624" s="122">
        <v>1</v>
      </c>
      <c r="C4624" s="122" t="s">
        <v>2228</v>
      </c>
      <c r="D4624" s="122" t="s">
        <v>2112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75">
      <c r="A4625" s="122" t="s">
        <v>2027</v>
      </c>
      <c r="B4625" s="122">
        <v>1</v>
      </c>
      <c r="C4625" s="122" t="s">
        <v>2228</v>
      </c>
      <c r="D4625" s="122" t="s">
        <v>2113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75">
      <c r="A4626" s="122" t="s">
        <v>2027</v>
      </c>
      <c r="B4626" s="122">
        <v>1</v>
      </c>
      <c r="C4626" s="122" t="s">
        <v>2228</v>
      </c>
      <c r="D4626" s="122" t="s">
        <v>2114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75">
      <c r="A4627" s="122" t="s">
        <v>2027</v>
      </c>
      <c r="B4627" s="122">
        <v>1</v>
      </c>
      <c r="C4627" s="122" t="s">
        <v>2228</v>
      </c>
      <c r="D4627" s="122" t="s">
        <v>2115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75">
      <c r="A4628" s="122" t="s">
        <v>2027</v>
      </c>
      <c r="B4628" s="122">
        <v>1</v>
      </c>
      <c r="C4628" s="122" t="s">
        <v>2228</v>
      </c>
      <c r="D4628" s="122" t="s">
        <v>2116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75">
      <c r="A4629" s="122" t="s">
        <v>2027</v>
      </c>
      <c r="B4629" s="122">
        <v>1</v>
      </c>
      <c r="C4629" s="122" t="s">
        <v>2228</v>
      </c>
      <c r="D4629" s="122" t="s">
        <v>2138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75">
      <c r="A4630" s="122" t="s">
        <v>2027</v>
      </c>
      <c r="B4630" s="122">
        <v>1</v>
      </c>
      <c r="C4630" s="122" t="s">
        <v>2228</v>
      </c>
      <c r="D4630" s="122" t="s">
        <v>2117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75">
      <c r="A4631" s="122" t="s">
        <v>2027</v>
      </c>
      <c r="B4631" s="122">
        <v>1</v>
      </c>
      <c r="C4631" s="122" t="s">
        <v>2228</v>
      </c>
      <c r="D4631" s="122" t="s">
        <v>2118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75">
      <c r="A4632" s="122" t="s">
        <v>2027</v>
      </c>
      <c r="B4632" s="122">
        <v>1</v>
      </c>
      <c r="C4632" s="122" t="s">
        <v>2228</v>
      </c>
      <c r="D4632" s="122" t="s">
        <v>2119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75">
      <c r="A4633" s="122" t="s">
        <v>2027</v>
      </c>
      <c r="B4633" s="122">
        <v>1</v>
      </c>
      <c r="C4633" s="122" t="s">
        <v>2228</v>
      </c>
      <c r="D4633" s="122" t="s">
        <v>2120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75">
      <c r="A4634" s="122" t="s">
        <v>2027</v>
      </c>
      <c r="B4634" s="122">
        <v>1</v>
      </c>
      <c r="C4634" s="122" t="s">
        <v>2228</v>
      </c>
      <c r="D4634" s="122" t="s">
        <v>2121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75">
      <c r="A4635" s="122" t="s">
        <v>2027</v>
      </c>
      <c r="B4635" s="122">
        <v>1</v>
      </c>
      <c r="C4635" s="122" t="s">
        <v>2228</v>
      </c>
      <c r="D4635" s="122" t="s">
        <v>2122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75">
      <c r="A4636" s="122" t="s">
        <v>2027</v>
      </c>
      <c r="B4636" s="122">
        <v>1</v>
      </c>
      <c r="C4636" s="122" t="s">
        <v>2228</v>
      </c>
      <c r="D4636" s="122" t="s">
        <v>2123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75">
      <c r="A4637" s="122" t="s">
        <v>2027</v>
      </c>
      <c r="B4637" s="122">
        <v>1</v>
      </c>
      <c r="C4637" s="122" t="s">
        <v>2228</v>
      </c>
      <c r="D4637" s="122" t="s">
        <v>2140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75">
      <c r="A4638" s="122" t="s">
        <v>2027</v>
      </c>
      <c r="B4638" s="122">
        <v>1</v>
      </c>
      <c r="C4638" s="122" t="s">
        <v>2228</v>
      </c>
      <c r="D4638" s="122" t="s">
        <v>2124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75">
      <c r="A4639" s="122" t="s">
        <v>2027</v>
      </c>
      <c r="B4639" s="122">
        <v>1</v>
      </c>
      <c r="C4639" s="122" t="s">
        <v>2228</v>
      </c>
      <c r="D4639" s="122" t="s">
        <v>2125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75">
      <c r="A4640" s="122" t="s">
        <v>2027</v>
      </c>
      <c r="B4640" s="122">
        <v>1</v>
      </c>
      <c r="C4640" s="122" t="s">
        <v>2228</v>
      </c>
      <c r="D4640" s="122" t="s">
        <v>2126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75">
      <c r="A4641" s="122" t="s">
        <v>2027</v>
      </c>
      <c r="B4641" s="122">
        <v>1</v>
      </c>
      <c r="C4641" s="122" t="s">
        <v>2228</v>
      </c>
      <c r="D4641" s="122" t="s">
        <v>2127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75">
      <c r="A4642" s="122" t="s">
        <v>2027</v>
      </c>
      <c r="B4642" s="122">
        <v>1</v>
      </c>
      <c r="C4642" s="122" t="s">
        <v>2228</v>
      </c>
      <c r="D4642" s="122" t="s">
        <v>2128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75">
      <c r="A4643" s="122" t="s">
        <v>2027</v>
      </c>
      <c r="B4643" s="122">
        <v>1</v>
      </c>
      <c r="C4643" s="122" t="s">
        <v>2229</v>
      </c>
      <c r="D4643" s="122" t="s">
        <v>2080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75">
      <c r="A4644" s="122" t="s">
        <v>2027</v>
      </c>
      <c r="B4644" s="122">
        <v>1</v>
      </c>
      <c r="C4644" s="122" t="s">
        <v>2229</v>
      </c>
      <c r="D4644" s="122" t="s">
        <v>2081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75">
      <c r="A4645" s="122" t="s">
        <v>2027</v>
      </c>
      <c r="B4645" s="122">
        <v>1</v>
      </c>
      <c r="C4645" s="122" t="s">
        <v>2229</v>
      </c>
      <c r="D4645" s="122" t="s">
        <v>2082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75">
      <c r="A4646" s="122" t="s">
        <v>2027</v>
      </c>
      <c r="B4646" s="122">
        <v>1</v>
      </c>
      <c r="C4646" s="122" t="s">
        <v>2229</v>
      </c>
      <c r="D4646" s="122" t="s">
        <v>2135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75">
      <c r="A4647" s="122" t="s">
        <v>2027</v>
      </c>
      <c r="B4647" s="122">
        <v>1</v>
      </c>
      <c r="C4647" s="122" t="s">
        <v>2229</v>
      </c>
      <c r="D4647" s="122" t="s">
        <v>2083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75">
      <c r="A4648" s="122" t="s">
        <v>2027</v>
      </c>
      <c r="B4648" s="122">
        <v>1</v>
      </c>
      <c r="C4648" s="122" t="s">
        <v>2229</v>
      </c>
      <c r="D4648" s="122" t="s">
        <v>2084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75">
      <c r="A4649" s="122" t="s">
        <v>2027</v>
      </c>
      <c r="B4649" s="122">
        <v>1</v>
      </c>
      <c r="C4649" s="122" t="s">
        <v>2229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75">
      <c r="A4650" s="122" t="s">
        <v>2027</v>
      </c>
      <c r="B4650" s="122">
        <v>1</v>
      </c>
      <c r="C4650" s="122" t="s">
        <v>2229</v>
      </c>
      <c r="D4650" s="122" t="s">
        <v>2085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75">
      <c r="A4651" s="122" t="s">
        <v>2027</v>
      </c>
      <c r="B4651" s="122">
        <v>1</v>
      </c>
      <c r="C4651" s="122" t="s">
        <v>2229</v>
      </c>
      <c r="D4651" s="122" t="s">
        <v>2086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75">
      <c r="A4652" s="122" t="s">
        <v>2027</v>
      </c>
      <c r="B4652" s="122">
        <v>1</v>
      </c>
      <c r="C4652" s="122" t="s">
        <v>2229</v>
      </c>
      <c r="D4652" s="122" t="s">
        <v>2087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75">
      <c r="A4653" s="122" t="s">
        <v>2027</v>
      </c>
      <c r="B4653" s="122">
        <v>1</v>
      </c>
      <c r="C4653" s="122" t="s">
        <v>2229</v>
      </c>
      <c r="D4653" s="122" t="s">
        <v>2088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75">
      <c r="A4654" s="122" t="s">
        <v>2027</v>
      </c>
      <c r="B4654" s="122">
        <v>1</v>
      </c>
      <c r="C4654" s="122" t="s">
        <v>2229</v>
      </c>
      <c r="D4654" s="122" t="s">
        <v>2089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75">
      <c r="A4655" s="122" t="s">
        <v>2027</v>
      </c>
      <c r="B4655" s="122">
        <v>1</v>
      </c>
      <c r="C4655" s="122" t="s">
        <v>2229</v>
      </c>
      <c r="D4655" s="122" t="s">
        <v>2136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75">
      <c r="A4656" s="122" t="s">
        <v>2027</v>
      </c>
      <c r="B4656" s="122">
        <v>1</v>
      </c>
      <c r="C4656" s="122" t="s">
        <v>2229</v>
      </c>
      <c r="D4656" s="122" t="s">
        <v>2090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75">
      <c r="A4657" s="122" t="s">
        <v>2027</v>
      </c>
      <c r="B4657" s="122">
        <v>1</v>
      </c>
      <c r="C4657" s="122" t="s">
        <v>2229</v>
      </c>
      <c r="D4657" s="122" t="s">
        <v>2091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75">
      <c r="A4658" s="122" t="s">
        <v>2027</v>
      </c>
      <c r="B4658" s="122">
        <v>1</v>
      </c>
      <c r="C4658" s="122" t="s">
        <v>2229</v>
      </c>
      <c r="D4658" s="122" t="s">
        <v>2092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75">
      <c r="A4659" s="122" t="s">
        <v>2027</v>
      </c>
      <c r="B4659" s="122">
        <v>1</v>
      </c>
      <c r="C4659" s="122" t="s">
        <v>2229</v>
      </c>
      <c r="D4659" s="122" t="s">
        <v>2093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75">
      <c r="A4660" s="122" t="s">
        <v>2027</v>
      </c>
      <c r="B4660" s="122">
        <v>1</v>
      </c>
      <c r="C4660" s="122" t="s">
        <v>2229</v>
      </c>
      <c r="D4660" s="122" t="s">
        <v>2094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75">
      <c r="A4661" s="122" t="s">
        <v>2027</v>
      </c>
      <c r="B4661" s="122">
        <v>1</v>
      </c>
      <c r="C4661" s="122" t="s">
        <v>2229</v>
      </c>
      <c r="D4661" s="122" t="s">
        <v>2095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75">
      <c r="A4662" s="122" t="s">
        <v>2027</v>
      </c>
      <c r="B4662" s="122">
        <v>1</v>
      </c>
      <c r="C4662" s="122" t="s">
        <v>2229</v>
      </c>
      <c r="D4662" s="122" t="s">
        <v>2096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75">
      <c r="A4663" s="122" t="s">
        <v>2027</v>
      </c>
      <c r="B4663" s="122">
        <v>1</v>
      </c>
      <c r="C4663" s="122" t="s">
        <v>2229</v>
      </c>
      <c r="D4663" s="122" t="s">
        <v>2097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75">
      <c r="A4664" s="122" t="s">
        <v>2027</v>
      </c>
      <c r="B4664" s="122">
        <v>1</v>
      </c>
      <c r="C4664" s="122" t="s">
        <v>2229</v>
      </c>
      <c r="D4664" s="122" t="s">
        <v>2098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75">
      <c r="A4665" s="122" t="s">
        <v>2027</v>
      </c>
      <c r="B4665" s="122">
        <v>1</v>
      </c>
      <c r="C4665" s="122" t="s">
        <v>2229</v>
      </c>
      <c r="D4665" s="122" t="s">
        <v>2099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75">
      <c r="A4666" s="122" t="s">
        <v>2027</v>
      </c>
      <c r="B4666" s="122">
        <v>1</v>
      </c>
      <c r="C4666" s="122" t="s">
        <v>2229</v>
      </c>
      <c r="D4666" s="122" t="s">
        <v>2100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75">
      <c r="A4667" s="122" t="s">
        <v>2027</v>
      </c>
      <c r="B4667" s="122">
        <v>1</v>
      </c>
      <c r="C4667" s="122" t="s">
        <v>2229</v>
      </c>
      <c r="D4667" s="122" t="s">
        <v>2101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75">
      <c r="A4668" s="122" t="s">
        <v>2027</v>
      </c>
      <c r="B4668" s="122">
        <v>1</v>
      </c>
      <c r="C4668" s="122" t="s">
        <v>2229</v>
      </c>
      <c r="D4668" s="122" t="s">
        <v>2102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75">
      <c r="A4669" s="122" t="s">
        <v>2027</v>
      </c>
      <c r="B4669" s="122">
        <v>1</v>
      </c>
      <c r="C4669" s="122" t="s">
        <v>2229</v>
      </c>
      <c r="D4669" s="122" t="s">
        <v>2103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75">
      <c r="A4670" s="122" t="s">
        <v>2027</v>
      </c>
      <c r="B4670" s="122">
        <v>1</v>
      </c>
      <c r="C4670" s="122" t="s">
        <v>2229</v>
      </c>
      <c r="D4670" s="122" t="s">
        <v>2137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75">
      <c r="A4671" s="122" t="s">
        <v>2027</v>
      </c>
      <c r="B4671" s="122">
        <v>1</v>
      </c>
      <c r="C4671" s="122" t="s">
        <v>2229</v>
      </c>
      <c r="D4671" s="122" t="s">
        <v>2104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75">
      <c r="A4672" s="122" t="s">
        <v>2027</v>
      </c>
      <c r="B4672" s="122">
        <v>1</v>
      </c>
      <c r="C4672" s="122" t="s">
        <v>2229</v>
      </c>
      <c r="D4672" s="122" t="s">
        <v>2105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75">
      <c r="A4673" s="122" t="s">
        <v>2027</v>
      </c>
      <c r="B4673" s="122">
        <v>1</v>
      </c>
      <c r="C4673" s="122" t="s">
        <v>2229</v>
      </c>
      <c r="D4673" s="122" t="s">
        <v>2106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75">
      <c r="A4674" s="122" t="s">
        <v>2027</v>
      </c>
      <c r="B4674" s="122">
        <v>1</v>
      </c>
      <c r="C4674" s="122" t="s">
        <v>2229</v>
      </c>
      <c r="D4674" s="122" t="s">
        <v>2107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75">
      <c r="A4675" s="122" t="s">
        <v>2027</v>
      </c>
      <c r="B4675" s="122">
        <v>1</v>
      </c>
      <c r="C4675" s="122" t="s">
        <v>2229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75">
      <c r="A4676" s="122" t="s">
        <v>2027</v>
      </c>
      <c r="B4676" s="122">
        <v>1</v>
      </c>
      <c r="C4676" s="122" t="s">
        <v>2229</v>
      </c>
      <c r="D4676" s="122" t="s">
        <v>2108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75">
      <c r="A4677" s="122" t="s">
        <v>2027</v>
      </c>
      <c r="B4677" s="122">
        <v>1</v>
      </c>
      <c r="C4677" s="122" t="s">
        <v>2229</v>
      </c>
      <c r="D4677" s="122" t="s">
        <v>2109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75">
      <c r="A4678" s="122" t="s">
        <v>2027</v>
      </c>
      <c r="B4678" s="122">
        <v>1</v>
      </c>
      <c r="C4678" s="122" t="s">
        <v>2229</v>
      </c>
      <c r="D4678" s="122" t="s">
        <v>2110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75">
      <c r="A4679" s="122" t="s">
        <v>2027</v>
      </c>
      <c r="B4679" s="122">
        <v>1</v>
      </c>
      <c r="C4679" s="122" t="s">
        <v>2229</v>
      </c>
      <c r="D4679" s="122" t="s">
        <v>2111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75">
      <c r="A4680" s="122" t="s">
        <v>2027</v>
      </c>
      <c r="B4680" s="122">
        <v>1</v>
      </c>
      <c r="C4680" s="122" t="s">
        <v>2229</v>
      </c>
      <c r="D4680" s="122" t="s">
        <v>2112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75">
      <c r="A4681" s="122" t="s">
        <v>2027</v>
      </c>
      <c r="B4681" s="122">
        <v>1</v>
      </c>
      <c r="C4681" s="122" t="s">
        <v>2229</v>
      </c>
      <c r="D4681" s="122" t="s">
        <v>2113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75">
      <c r="A4682" s="122" t="s">
        <v>2027</v>
      </c>
      <c r="B4682" s="122">
        <v>1</v>
      </c>
      <c r="C4682" s="122" t="s">
        <v>2229</v>
      </c>
      <c r="D4682" s="122" t="s">
        <v>2114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75">
      <c r="A4683" s="122" t="s">
        <v>2027</v>
      </c>
      <c r="B4683" s="122">
        <v>1</v>
      </c>
      <c r="C4683" s="122" t="s">
        <v>2229</v>
      </c>
      <c r="D4683" s="122" t="s">
        <v>2115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75">
      <c r="A4684" s="122" t="s">
        <v>2027</v>
      </c>
      <c r="B4684" s="122">
        <v>1</v>
      </c>
      <c r="C4684" s="122" t="s">
        <v>2229</v>
      </c>
      <c r="D4684" s="122" t="s">
        <v>2116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75">
      <c r="A4685" s="122" t="s">
        <v>2027</v>
      </c>
      <c r="B4685" s="122">
        <v>1</v>
      </c>
      <c r="C4685" s="122" t="s">
        <v>2229</v>
      </c>
      <c r="D4685" s="122" t="s">
        <v>2138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75">
      <c r="A4686" s="122" t="s">
        <v>2027</v>
      </c>
      <c r="B4686" s="122">
        <v>1</v>
      </c>
      <c r="C4686" s="122" t="s">
        <v>2229</v>
      </c>
      <c r="D4686" s="122" t="s">
        <v>2117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75">
      <c r="A4687" s="122" t="s">
        <v>2027</v>
      </c>
      <c r="B4687" s="122">
        <v>1</v>
      </c>
      <c r="C4687" s="122" t="s">
        <v>2229</v>
      </c>
      <c r="D4687" s="122" t="s">
        <v>2118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75">
      <c r="A4688" s="122" t="s">
        <v>2027</v>
      </c>
      <c r="B4688" s="122">
        <v>1</v>
      </c>
      <c r="C4688" s="122" t="s">
        <v>2229</v>
      </c>
      <c r="D4688" s="122" t="s">
        <v>2119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75">
      <c r="A4689" s="122" t="s">
        <v>2027</v>
      </c>
      <c r="B4689" s="122">
        <v>1</v>
      </c>
      <c r="C4689" s="122" t="s">
        <v>2229</v>
      </c>
      <c r="D4689" s="122" t="s">
        <v>2120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75">
      <c r="A4690" s="122" t="s">
        <v>2027</v>
      </c>
      <c r="B4690" s="122">
        <v>1</v>
      </c>
      <c r="C4690" s="122" t="s">
        <v>2229</v>
      </c>
      <c r="D4690" s="122" t="s">
        <v>2121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75">
      <c r="A4691" s="122" t="s">
        <v>2027</v>
      </c>
      <c r="B4691" s="122">
        <v>1</v>
      </c>
      <c r="C4691" s="122" t="s">
        <v>2229</v>
      </c>
      <c r="D4691" s="122" t="s">
        <v>2122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75">
      <c r="A4692" s="122" t="s">
        <v>2027</v>
      </c>
      <c r="B4692" s="122">
        <v>1</v>
      </c>
      <c r="C4692" s="122" t="s">
        <v>2229</v>
      </c>
      <c r="D4692" s="122" t="s">
        <v>2123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75">
      <c r="A4693" s="122" t="s">
        <v>2027</v>
      </c>
      <c r="B4693" s="122">
        <v>1</v>
      </c>
      <c r="C4693" s="122" t="s">
        <v>2229</v>
      </c>
      <c r="D4693" s="122" t="s">
        <v>2140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75">
      <c r="A4694" s="122" t="s">
        <v>2027</v>
      </c>
      <c r="B4694" s="122">
        <v>1</v>
      </c>
      <c r="C4694" s="122" t="s">
        <v>2229</v>
      </c>
      <c r="D4694" s="122" t="s">
        <v>2124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75">
      <c r="A4695" s="122" t="s">
        <v>2027</v>
      </c>
      <c r="B4695" s="122">
        <v>1</v>
      </c>
      <c r="C4695" s="122" t="s">
        <v>2229</v>
      </c>
      <c r="D4695" s="122" t="s">
        <v>2125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75">
      <c r="A4696" s="122" t="s">
        <v>2027</v>
      </c>
      <c r="B4696" s="122">
        <v>1</v>
      </c>
      <c r="C4696" s="122" t="s">
        <v>2229</v>
      </c>
      <c r="D4696" s="122" t="s">
        <v>2126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75">
      <c r="A4697" s="122" t="s">
        <v>2027</v>
      </c>
      <c r="B4697" s="122">
        <v>1</v>
      </c>
      <c r="C4697" s="122" t="s">
        <v>2229</v>
      </c>
      <c r="D4697" s="122" t="s">
        <v>2127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75">
      <c r="A4698" s="122" t="s">
        <v>2027</v>
      </c>
      <c r="B4698" s="122">
        <v>1</v>
      </c>
      <c r="C4698" s="122" t="s">
        <v>2229</v>
      </c>
      <c r="D4698" s="122" t="s">
        <v>2128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75">
      <c r="A4699" s="122" t="s">
        <v>2027</v>
      </c>
      <c r="B4699" s="122">
        <v>1</v>
      </c>
      <c r="C4699" s="122" t="s">
        <v>2230</v>
      </c>
      <c r="D4699" s="122" t="s">
        <v>2080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75">
      <c r="A4700" s="122" t="s">
        <v>2027</v>
      </c>
      <c r="B4700" s="122">
        <v>1</v>
      </c>
      <c r="C4700" s="122" t="s">
        <v>2230</v>
      </c>
      <c r="D4700" s="122" t="s">
        <v>2081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75">
      <c r="A4701" s="122" t="s">
        <v>2027</v>
      </c>
      <c r="B4701" s="122">
        <v>1</v>
      </c>
      <c r="C4701" s="122" t="s">
        <v>2230</v>
      </c>
      <c r="D4701" s="122" t="s">
        <v>2082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75">
      <c r="A4702" s="122" t="s">
        <v>2027</v>
      </c>
      <c r="B4702" s="122">
        <v>1</v>
      </c>
      <c r="C4702" s="122" t="s">
        <v>2230</v>
      </c>
      <c r="D4702" s="122" t="s">
        <v>2135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75">
      <c r="A4703" s="122" t="s">
        <v>2027</v>
      </c>
      <c r="B4703" s="122">
        <v>1</v>
      </c>
      <c r="C4703" s="122" t="s">
        <v>2230</v>
      </c>
      <c r="D4703" s="122" t="s">
        <v>2083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75">
      <c r="A4704" s="122" t="s">
        <v>2027</v>
      </c>
      <c r="B4704" s="122">
        <v>1</v>
      </c>
      <c r="C4704" s="122" t="s">
        <v>2230</v>
      </c>
      <c r="D4704" s="122" t="s">
        <v>2084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75">
      <c r="A4705" s="122" t="s">
        <v>2027</v>
      </c>
      <c r="B4705" s="122">
        <v>1</v>
      </c>
      <c r="C4705" s="122" t="s">
        <v>2230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75">
      <c r="A4706" s="122" t="s">
        <v>2027</v>
      </c>
      <c r="B4706" s="122">
        <v>1</v>
      </c>
      <c r="C4706" s="122" t="s">
        <v>2230</v>
      </c>
      <c r="D4706" s="122" t="s">
        <v>2085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75">
      <c r="A4707" s="122" t="s">
        <v>2027</v>
      </c>
      <c r="B4707" s="122">
        <v>1</v>
      </c>
      <c r="C4707" s="122" t="s">
        <v>2230</v>
      </c>
      <c r="D4707" s="122" t="s">
        <v>2086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75">
      <c r="A4708" s="122" t="s">
        <v>2027</v>
      </c>
      <c r="B4708" s="122">
        <v>1</v>
      </c>
      <c r="C4708" s="122" t="s">
        <v>2230</v>
      </c>
      <c r="D4708" s="122" t="s">
        <v>2087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75">
      <c r="A4709" s="122" t="s">
        <v>2027</v>
      </c>
      <c r="B4709" s="122">
        <v>1</v>
      </c>
      <c r="C4709" s="122" t="s">
        <v>2230</v>
      </c>
      <c r="D4709" s="122" t="s">
        <v>2088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75">
      <c r="A4710" s="122" t="s">
        <v>2027</v>
      </c>
      <c r="B4710" s="122">
        <v>1</v>
      </c>
      <c r="C4710" s="122" t="s">
        <v>2230</v>
      </c>
      <c r="D4710" s="122" t="s">
        <v>2089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75">
      <c r="A4711" s="122" t="s">
        <v>2027</v>
      </c>
      <c r="B4711" s="122">
        <v>1</v>
      </c>
      <c r="C4711" s="122" t="s">
        <v>2230</v>
      </c>
      <c r="D4711" s="122" t="s">
        <v>2136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75">
      <c r="A4712" s="122" t="s">
        <v>2027</v>
      </c>
      <c r="B4712" s="122">
        <v>1</v>
      </c>
      <c r="C4712" s="122" t="s">
        <v>2230</v>
      </c>
      <c r="D4712" s="122" t="s">
        <v>2090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75">
      <c r="A4713" s="122" t="s">
        <v>2027</v>
      </c>
      <c r="B4713" s="122">
        <v>1</v>
      </c>
      <c r="C4713" s="122" t="s">
        <v>2230</v>
      </c>
      <c r="D4713" s="122" t="s">
        <v>2091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75">
      <c r="A4714" s="122" t="s">
        <v>2027</v>
      </c>
      <c r="B4714" s="122">
        <v>1</v>
      </c>
      <c r="C4714" s="122" t="s">
        <v>2230</v>
      </c>
      <c r="D4714" s="122" t="s">
        <v>2092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75">
      <c r="A4715" s="122" t="s">
        <v>2027</v>
      </c>
      <c r="B4715" s="122">
        <v>1</v>
      </c>
      <c r="C4715" s="122" t="s">
        <v>2230</v>
      </c>
      <c r="D4715" s="122" t="s">
        <v>2093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75">
      <c r="A4716" s="122" t="s">
        <v>2027</v>
      </c>
      <c r="B4716" s="122">
        <v>1</v>
      </c>
      <c r="C4716" s="122" t="s">
        <v>2230</v>
      </c>
      <c r="D4716" s="122" t="s">
        <v>2094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75">
      <c r="A4717" s="122" t="s">
        <v>2027</v>
      </c>
      <c r="B4717" s="122">
        <v>1</v>
      </c>
      <c r="C4717" s="122" t="s">
        <v>2230</v>
      </c>
      <c r="D4717" s="122" t="s">
        <v>2095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75">
      <c r="A4718" s="122" t="s">
        <v>2027</v>
      </c>
      <c r="B4718" s="122">
        <v>1</v>
      </c>
      <c r="C4718" s="122" t="s">
        <v>2230</v>
      </c>
      <c r="D4718" s="122" t="s">
        <v>2096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75">
      <c r="A4719" s="122" t="s">
        <v>2027</v>
      </c>
      <c r="B4719" s="122">
        <v>1</v>
      </c>
      <c r="C4719" s="122" t="s">
        <v>2230</v>
      </c>
      <c r="D4719" s="122" t="s">
        <v>2097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75">
      <c r="A4720" s="122" t="s">
        <v>2027</v>
      </c>
      <c r="B4720" s="122">
        <v>1</v>
      </c>
      <c r="C4720" s="122" t="s">
        <v>2230</v>
      </c>
      <c r="D4720" s="122" t="s">
        <v>2098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75">
      <c r="A4721" s="122" t="s">
        <v>2027</v>
      </c>
      <c r="B4721" s="122">
        <v>1</v>
      </c>
      <c r="C4721" s="122" t="s">
        <v>2230</v>
      </c>
      <c r="D4721" s="122" t="s">
        <v>2099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75">
      <c r="A4722" s="122" t="s">
        <v>2027</v>
      </c>
      <c r="B4722" s="122">
        <v>1</v>
      </c>
      <c r="C4722" s="122" t="s">
        <v>2230</v>
      </c>
      <c r="D4722" s="122" t="s">
        <v>2100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75">
      <c r="A4723" s="122" t="s">
        <v>2027</v>
      </c>
      <c r="B4723" s="122">
        <v>1</v>
      </c>
      <c r="C4723" s="122" t="s">
        <v>2230</v>
      </c>
      <c r="D4723" s="122" t="s">
        <v>2101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75">
      <c r="A4724" s="122" t="s">
        <v>2027</v>
      </c>
      <c r="B4724" s="122">
        <v>1</v>
      </c>
      <c r="C4724" s="122" t="s">
        <v>2230</v>
      </c>
      <c r="D4724" s="122" t="s">
        <v>2102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75">
      <c r="A4725" s="122" t="s">
        <v>2027</v>
      </c>
      <c r="B4725" s="122">
        <v>1</v>
      </c>
      <c r="C4725" s="122" t="s">
        <v>2230</v>
      </c>
      <c r="D4725" s="122" t="s">
        <v>2103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75">
      <c r="A4726" s="122" t="s">
        <v>2027</v>
      </c>
      <c r="B4726" s="122">
        <v>1</v>
      </c>
      <c r="C4726" s="122" t="s">
        <v>2230</v>
      </c>
      <c r="D4726" s="122" t="s">
        <v>2137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75">
      <c r="A4727" s="122" t="s">
        <v>2027</v>
      </c>
      <c r="B4727" s="122">
        <v>1</v>
      </c>
      <c r="C4727" s="122" t="s">
        <v>2230</v>
      </c>
      <c r="D4727" s="122" t="s">
        <v>2104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75">
      <c r="A4728" s="122" t="s">
        <v>2027</v>
      </c>
      <c r="B4728" s="122">
        <v>1</v>
      </c>
      <c r="C4728" s="122" t="s">
        <v>2230</v>
      </c>
      <c r="D4728" s="122" t="s">
        <v>2105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75">
      <c r="A4729" s="122" t="s">
        <v>2027</v>
      </c>
      <c r="B4729" s="122">
        <v>1</v>
      </c>
      <c r="C4729" s="122" t="s">
        <v>2230</v>
      </c>
      <c r="D4729" s="122" t="s">
        <v>2106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75">
      <c r="A4730" s="122" t="s">
        <v>2027</v>
      </c>
      <c r="B4730" s="122">
        <v>1</v>
      </c>
      <c r="C4730" s="122" t="s">
        <v>2230</v>
      </c>
      <c r="D4730" s="122" t="s">
        <v>2107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75">
      <c r="A4731" s="122" t="s">
        <v>2027</v>
      </c>
      <c r="B4731" s="122">
        <v>1</v>
      </c>
      <c r="C4731" s="122" t="s">
        <v>2230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75">
      <c r="A4732" s="122" t="s">
        <v>2027</v>
      </c>
      <c r="B4732" s="122">
        <v>1</v>
      </c>
      <c r="C4732" s="122" t="s">
        <v>2230</v>
      </c>
      <c r="D4732" s="122" t="s">
        <v>2108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75">
      <c r="A4733" s="122" t="s">
        <v>2027</v>
      </c>
      <c r="B4733" s="122">
        <v>1</v>
      </c>
      <c r="C4733" s="122" t="s">
        <v>2230</v>
      </c>
      <c r="D4733" s="122" t="s">
        <v>2109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75">
      <c r="A4734" s="122" t="s">
        <v>2027</v>
      </c>
      <c r="B4734" s="122">
        <v>1</v>
      </c>
      <c r="C4734" s="122" t="s">
        <v>2230</v>
      </c>
      <c r="D4734" s="122" t="s">
        <v>2110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75">
      <c r="A4735" s="122" t="s">
        <v>2027</v>
      </c>
      <c r="B4735" s="122">
        <v>1</v>
      </c>
      <c r="C4735" s="122" t="s">
        <v>2230</v>
      </c>
      <c r="D4735" s="122" t="s">
        <v>2111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75">
      <c r="A4736" s="122" t="s">
        <v>2027</v>
      </c>
      <c r="B4736" s="122">
        <v>1</v>
      </c>
      <c r="C4736" s="122" t="s">
        <v>2230</v>
      </c>
      <c r="D4736" s="122" t="s">
        <v>2112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75">
      <c r="A4737" s="122" t="s">
        <v>2027</v>
      </c>
      <c r="B4737" s="122">
        <v>1</v>
      </c>
      <c r="C4737" s="122" t="s">
        <v>2230</v>
      </c>
      <c r="D4737" s="122" t="s">
        <v>2113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75">
      <c r="A4738" s="122" t="s">
        <v>2027</v>
      </c>
      <c r="B4738" s="122">
        <v>1</v>
      </c>
      <c r="C4738" s="122" t="s">
        <v>2230</v>
      </c>
      <c r="D4738" s="122" t="s">
        <v>2114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75">
      <c r="A4739" s="122" t="s">
        <v>2027</v>
      </c>
      <c r="B4739" s="122">
        <v>1</v>
      </c>
      <c r="C4739" s="122" t="s">
        <v>2230</v>
      </c>
      <c r="D4739" s="122" t="s">
        <v>2115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75">
      <c r="A4740" s="122" t="s">
        <v>2027</v>
      </c>
      <c r="B4740" s="122">
        <v>1</v>
      </c>
      <c r="C4740" s="122" t="s">
        <v>2230</v>
      </c>
      <c r="D4740" s="122" t="s">
        <v>2116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75">
      <c r="A4741" s="122" t="s">
        <v>2027</v>
      </c>
      <c r="B4741" s="122">
        <v>1</v>
      </c>
      <c r="C4741" s="122" t="s">
        <v>2230</v>
      </c>
      <c r="D4741" s="122" t="s">
        <v>2138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75">
      <c r="A4742" s="122" t="s">
        <v>2027</v>
      </c>
      <c r="B4742" s="122">
        <v>1</v>
      </c>
      <c r="C4742" s="122" t="s">
        <v>2230</v>
      </c>
      <c r="D4742" s="122" t="s">
        <v>2117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75">
      <c r="A4743" s="122" t="s">
        <v>2027</v>
      </c>
      <c r="B4743" s="122">
        <v>1</v>
      </c>
      <c r="C4743" s="122" t="s">
        <v>2230</v>
      </c>
      <c r="D4743" s="122" t="s">
        <v>2118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75">
      <c r="A4744" s="122" t="s">
        <v>2027</v>
      </c>
      <c r="B4744" s="122">
        <v>1</v>
      </c>
      <c r="C4744" s="122" t="s">
        <v>2230</v>
      </c>
      <c r="D4744" s="122" t="s">
        <v>2119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75">
      <c r="A4745" s="122" t="s">
        <v>2027</v>
      </c>
      <c r="B4745" s="122">
        <v>1</v>
      </c>
      <c r="C4745" s="122" t="s">
        <v>2230</v>
      </c>
      <c r="D4745" s="122" t="s">
        <v>2120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75">
      <c r="A4746" s="122" t="s">
        <v>2027</v>
      </c>
      <c r="B4746" s="122">
        <v>1</v>
      </c>
      <c r="C4746" s="122" t="s">
        <v>2230</v>
      </c>
      <c r="D4746" s="122" t="s">
        <v>2121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75">
      <c r="A4747" s="122" t="s">
        <v>2027</v>
      </c>
      <c r="B4747" s="122">
        <v>1</v>
      </c>
      <c r="C4747" s="122" t="s">
        <v>2230</v>
      </c>
      <c r="D4747" s="122" t="s">
        <v>2122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75">
      <c r="A4748" s="122" t="s">
        <v>2027</v>
      </c>
      <c r="B4748" s="122">
        <v>1</v>
      </c>
      <c r="C4748" s="122" t="s">
        <v>2230</v>
      </c>
      <c r="D4748" s="122" t="s">
        <v>2123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75">
      <c r="A4749" s="122" t="s">
        <v>2027</v>
      </c>
      <c r="B4749" s="122">
        <v>1</v>
      </c>
      <c r="C4749" s="122" t="s">
        <v>2230</v>
      </c>
      <c r="D4749" s="122" t="s">
        <v>2140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75">
      <c r="A4750" s="122" t="s">
        <v>2027</v>
      </c>
      <c r="B4750" s="122">
        <v>1</v>
      </c>
      <c r="C4750" s="122" t="s">
        <v>2230</v>
      </c>
      <c r="D4750" s="122" t="s">
        <v>2124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75">
      <c r="A4751" s="122" t="s">
        <v>2027</v>
      </c>
      <c r="B4751" s="122">
        <v>1</v>
      </c>
      <c r="C4751" s="122" t="s">
        <v>2230</v>
      </c>
      <c r="D4751" s="122" t="s">
        <v>2125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75">
      <c r="A4752" s="122" t="s">
        <v>2027</v>
      </c>
      <c r="B4752" s="122">
        <v>1</v>
      </c>
      <c r="C4752" s="122" t="s">
        <v>2230</v>
      </c>
      <c r="D4752" s="122" t="s">
        <v>2126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75">
      <c r="A4753" s="122" t="s">
        <v>2027</v>
      </c>
      <c r="B4753" s="122">
        <v>1</v>
      </c>
      <c r="C4753" s="122" t="s">
        <v>2230</v>
      </c>
      <c r="D4753" s="122" t="s">
        <v>2127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75">
      <c r="A4754" s="122" t="s">
        <v>2027</v>
      </c>
      <c r="B4754" s="122">
        <v>1</v>
      </c>
      <c r="C4754" s="122" t="s">
        <v>2230</v>
      </c>
      <c r="D4754" s="122" t="s">
        <v>2128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75">
      <c r="A4755" s="122" t="s">
        <v>2027</v>
      </c>
      <c r="B4755" s="122">
        <v>1</v>
      </c>
      <c r="C4755" s="122" t="s">
        <v>2231</v>
      </c>
      <c r="D4755" s="122" t="s">
        <v>2080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75">
      <c r="A4756" s="122" t="s">
        <v>2027</v>
      </c>
      <c r="B4756" s="122">
        <v>1</v>
      </c>
      <c r="C4756" s="122" t="s">
        <v>2231</v>
      </c>
      <c r="D4756" s="122" t="s">
        <v>2081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75">
      <c r="A4757" s="122" t="s">
        <v>2027</v>
      </c>
      <c r="B4757" s="122">
        <v>1</v>
      </c>
      <c r="C4757" s="122" t="s">
        <v>2231</v>
      </c>
      <c r="D4757" s="122" t="s">
        <v>2082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75">
      <c r="A4758" s="122" t="s">
        <v>2027</v>
      </c>
      <c r="B4758" s="122">
        <v>1</v>
      </c>
      <c r="C4758" s="122" t="s">
        <v>2231</v>
      </c>
      <c r="D4758" s="122" t="s">
        <v>2135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75">
      <c r="A4759" s="122" t="s">
        <v>2027</v>
      </c>
      <c r="B4759" s="122">
        <v>1</v>
      </c>
      <c r="C4759" s="122" t="s">
        <v>2231</v>
      </c>
      <c r="D4759" s="122" t="s">
        <v>2083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75">
      <c r="A4760" s="122" t="s">
        <v>2027</v>
      </c>
      <c r="B4760" s="122">
        <v>1</v>
      </c>
      <c r="C4760" s="122" t="s">
        <v>2231</v>
      </c>
      <c r="D4760" s="122" t="s">
        <v>2084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75">
      <c r="A4761" s="122" t="s">
        <v>2027</v>
      </c>
      <c r="B4761" s="122">
        <v>1</v>
      </c>
      <c r="C4761" s="122" t="s">
        <v>2231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75">
      <c r="A4762" s="122" t="s">
        <v>2027</v>
      </c>
      <c r="B4762" s="122">
        <v>1</v>
      </c>
      <c r="C4762" s="122" t="s">
        <v>2231</v>
      </c>
      <c r="D4762" s="122" t="s">
        <v>2085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75">
      <c r="A4763" s="122" t="s">
        <v>2027</v>
      </c>
      <c r="B4763" s="122">
        <v>1</v>
      </c>
      <c r="C4763" s="122" t="s">
        <v>2231</v>
      </c>
      <c r="D4763" s="122" t="s">
        <v>2086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75">
      <c r="A4764" s="122" t="s">
        <v>2027</v>
      </c>
      <c r="B4764" s="122">
        <v>1</v>
      </c>
      <c r="C4764" s="122" t="s">
        <v>2231</v>
      </c>
      <c r="D4764" s="122" t="s">
        <v>2087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75">
      <c r="A4765" s="122" t="s">
        <v>2027</v>
      </c>
      <c r="B4765" s="122">
        <v>1</v>
      </c>
      <c r="C4765" s="122" t="s">
        <v>2231</v>
      </c>
      <c r="D4765" s="122" t="s">
        <v>2088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75">
      <c r="A4766" s="122" t="s">
        <v>2027</v>
      </c>
      <c r="B4766" s="122">
        <v>1</v>
      </c>
      <c r="C4766" s="122" t="s">
        <v>2231</v>
      </c>
      <c r="D4766" s="122" t="s">
        <v>2089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75">
      <c r="A4767" s="122" t="s">
        <v>2027</v>
      </c>
      <c r="B4767" s="122">
        <v>1</v>
      </c>
      <c r="C4767" s="122" t="s">
        <v>2231</v>
      </c>
      <c r="D4767" s="122" t="s">
        <v>2136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75">
      <c r="A4768" s="122" t="s">
        <v>2027</v>
      </c>
      <c r="B4768" s="122">
        <v>1</v>
      </c>
      <c r="C4768" s="122" t="s">
        <v>2231</v>
      </c>
      <c r="D4768" s="122" t="s">
        <v>2090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75">
      <c r="A4769" s="122" t="s">
        <v>2027</v>
      </c>
      <c r="B4769" s="122">
        <v>1</v>
      </c>
      <c r="C4769" s="122" t="s">
        <v>2231</v>
      </c>
      <c r="D4769" s="122" t="s">
        <v>2091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75">
      <c r="A4770" s="122" t="s">
        <v>2027</v>
      </c>
      <c r="B4770" s="122">
        <v>1</v>
      </c>
      <c r="C4770" s="122" t="s">
        <v>2231</v>
      </c>
      <c r="D4770" s="122" t="s">
        <v>2092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75">
      <c r="A4771" s="122" t="s">
        <v>2027</v>
      </c>
      <c r="B4771" s="122">
        <v>1</v>
      </c>
      <c r="C4771" s="122" t="s">
        <v>2231</v>
      </c>
      <c r="D4771" s="122" t="s">
        <v>2093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75">
      <c r="A4772" s="122" t="s">
        <v>2027</v>
      </c>
      <c r="B4772" s="122">
        <v>1</v>
      </c>
      <c r="C4772" s="122" t="s">
        <v>2231</v>
      </c>
      <c r="D4772" s="122" t="s">
        <v>2094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75">
      <c r="A4773" s="122" t="s">
        <v>2027</v>
      </c>
      <c r="B4773" s="122">
        <v>1</v>
      </c>
      <c r="C4773" s="122" t="s">
        <v>2231</v>
      </c>
      <c r="D4773" s="122" t="s">
        <v>2095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75">
      <c r="A4774" s="122" t="s">
        <v>2027</v>
      </c>
      <c r="B4774" s="122">
        <v>1</v>
      </c>
      <c r="C4774" s="122" t="s">
        <v>2231</v>
      </c>
      <c r="D4774" s="122" t="s">
        <v>2096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75">
      <c r="A4775" s="122" t="s">
        <v>2027</v>
      </c>
      <c r="B4775" s="122">
        <v>1</v>
      </c>
      <c r="C4775" s="122" t="s">
        <v>2231</v>
      </c>
      <c r="D4775" s="122" t="s">
        <v>2097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75">
      <c r="A4776" s="122" t="s">
        <v>2027</v>
      </c>
      <c r="B4776" s="122">
        <v>1</v>
      </c>
      <c r="C4776" s="122" t="s">
        <v>2231</v>
      </c>
      <c r="D4776" s="122" t="s">
        <v>2098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75">
      <c r="A4777" s="122" t="s">
        <v>2027</v>
      </c>
      <c r="B4777" s="122">
        <v>1</v>
      </c>
      <c r="C4777" s="122" t="s">
        <v>2231</v>
      </c>
      <c r="D4777" s="122" t="s">
        <v>2099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75">
      <c r="A4778" s="122" t="s">
        <v>2027</v>
      </c>
      <c r="B4778" s="122">
        <v>1</v>
      </c>
      <c r="C4778" s="122" t="s">
        <v>2231</v>
      </c>
      <c r="D4778" s="122" t="s">
        <v>2100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75">
      <c r="A4779" s="122" t="s">
        <v>2027</v>
      </c>
      <c r="B4779" s="122">
        <v>1</v>
      </c>
      <c r="C4779" s="122" t="s">
        <v>2231</v>
      </c>
      <c r="D4779" s="122" t="s">
        <v>2101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75">
      <c r="A4780" s="122" t="s">
        <v>2027</v>
      </c>
      <c r="B4780" s="122">
        <v>1</v>
      </c>
      <c r="C4780" s="122" t="s">
        <v>2231</v>
      </c>
      <c r="D4780" s="122" t="s">
        <v>2102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75">
      <c r="A4781" s="122" t="s">
        <v>2027</v>
      </c>
      <c r="B4781" s="122">
        <v>1</v>
      </c>
      <c r="C4781" s="122" t="s">
        <v>2231</v>
      </c>
      <c r="D4781" s="122" t="s">
        <v>2103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75">
      <c r="A4782" s="122" t="s">
        <v>2027</v>
      </c>
      <c r="B4782" s="122">
        <v>1</v>
      </c>
      <c r="C4782" s="122" t="s">
        <v>2231</v>
      </c>
      <c r="D4782" s="122" t="s">
        <v>2137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75">
      <c r="A4783" s="122" t="s">
        <v>2027</v>
      </c>
      <c r="B4783" s="122">
        <v>1</v>
      </c>
      <c r="C4783" s="122" t="s">
        <v>2231</v>
      </c>
      <c r="D4783" s="122" t="s">
        <v>2104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75">
      <c r="A4784" s="122" t="s">
        <v>2027</v>
      </c>
      <c r="B4784" s="122">
        <v>1</v>
      </c>
      <c r="C4784" s="122" t="s">
        <v>2231</v>
      </c>
      <c r="D4784" s="122" t="s">
        <v>2105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75">
      <c r="A4785" s="122" t="s">
        <v>2027</v>
      </c>
      <c r="B4785" s="122">
        <v>1</v>
      </c>
      <c r="C4785" s="122" t="s">
        <v>2231</v>
      </c>
      <c r="D4785" s="122" t="s">
        <v>2106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75">
      <c r="A4786" s="122" t="s">
        <v>2027</v>
      </c>
      <c r="B4786" s="122">
        <v>1</v>
      </c>
      <c r="C4786" s="122" t="s">
        <v>2231</v>
      </c>
      <c r="D4786" s="122" t="s">
        <v>2107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75">
      <c r="A4787" s="122" t="s">
        <v>2027</v>
      </c>
      <c r="B4787" s="122">
        <v>1</v>
      </c>
      <c r="C4787" s="122" t="s">
        <v>2231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75">
      <c r="A4788" s="122" t="s">
        <v>2027</v>
      </c>
      <c r="B4788" s="122">
        <v>1</v>
      </c>
      <c r="C4788" s="122" t="s">
        <v>2231</v>
      </c>
      <c r="D4788" s="122" t="s">
        <v>2108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75">
      <c r="A4789" s="122" t="s">
        <v>2027</v>
      </c>
      <c r="B4789" s="122">
        <v>1</v>
      </c>
      <c r="C4789" s="122" t="s">
        <v>2231</v>
      </c>
      <c r="D4789" s="122" t="s">
        <v>2109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75">
      <c r="A4790" s="122" t="s">
        <v>2027</v>
      </c>
      <c r="B4790" s="122">
        <v>1</v>
      </c>
      <c r="C4790" s="122" t="s">
        <v>2231</v>
      </c>
      <c r="D4790" s="122" t="s">
        <v>2110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75">
      <c r="A4791" s="122" t="s">
        <v>2027</v>
      </c>
      <c r="B4791" s="122">
        <v>1</v>
      </c>
      <c r="C4791" s="122" t="s">
        <v>2231</v>
      </c>
      <c r="D4791" s="122" t="s">
        <v>2111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75">
      <c r="A4792" s="122" t="s">
        <v>2027</v>
      </c>
      <c r="B4792" s="122">
        <v>1</v>
      </c>
      <c r="C4792" s="122" t="s">
        <v>2231</v>
      </c>
      <c r="D4792" s="122" t="s">
        <v>2112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75">
      <c r="A4793" s="122" t="s">
        <v>2027</v>
      </c>
      <c r="B4793" s="122">
        <v>1</v>
      </c>
      <c r="C4793" s="122" t="s">
        <v>2231</v>
      </c>
      <c r="D4793" s="122" t="s">
        <v>2113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75">
      <c r="A4794" s="122" t="s">
        <v>2027</v>
      </c>
      <c r="B4794" s="122">
        <v>1</v>
      </c>
      <c r="C4794" s="122" t="s">
        <v>2231</v>
      </c>
      <c r="D4794" s="122" t="s">
        <v>2114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75">
      <c r="A4795" s="122" t="s">
        <v>2027</v>
      </c>
      <c r="B4795" s="122">
        <v>1</v>
      </c>
      <c r="C4795" s="122" t="s">
        <v>2231</v>
      </c>
      <c r="D4795" s="122" t="s">
        <v>2115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75">
      <c r="A4796" s="122" t="s">
        <v>2027</v>
      </c>
      <c r="B4796" s="122">
        <v>1</v>
      </c>
      <c r="C4796" s="122" t="s">
        <v>2231</v>
      </c>
      <c r="D4796" s="122" t="s">
        <v>2116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75">
      <c r="A4797" s="122" t="s">
        <v>2027</v>
      </c>
      <c r="B4797" s="122">
        <v>1</v>
      </c>
      <c r="C4797" s="122" t="s">
        <v>2231</v>
      </c>
      <c r="D4797" s="122" t="s">
        <v>2138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75">
      <c r="A4798" s="122" t="s">
        <v>2027</v>
      </c>
      <c r="B4798" s="122">
        <v>1</v>
      </c>
      <c r="C4798" s="122" t="s">
        <v>2231</v>
      </c>
      <c r="D4798" s="122" t="s">
        <v>2117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75">
      <c r="A4799" s="122" t="s">
        <v>2027</v>
      </c>
      <c r="B4799" s="122">
        <v>1</v>
      </c>
      <c r="C4799" s="122" t="s">
        <v>2231</v>
      </c>
      <c r="D4799" s="122" t="s">
        <v>2118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75">
      <c r="A4800" s="122" t="s">
        <v>2027</v>
      </c>
      <c r="B4800" s="122">
        <v>1</v>
      </c>
      <c r="C4800" s="122" t="s">
        <v>2231</v>
      </c>
      <c r="D4800" s="122" t="s">
        <v>2119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75">
      <c r="A4801" s="122" t="s">
        <v>2027</v>
      </c>
      <c r="B4801" s="122">
        <v>1</v>
      </c>
      <c r="C4801" s="122" t="s">
        <v>2231</v>
      </c>
      <c r="D4801" s="122" t="s">
        <v>2120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75">
      <c r="A4802" s="122" t="s">
        <v>2027</v>
      </c>
      <c r="B4802" s="122">
        <v>1</v>
      </c>
      <c r="C4802" s="122" t="s">
        <v>2231</v>
      </c>
      <c r="D4802" s="122" t="s">
        <v>2121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75">
      <c r="A4803" s="122" t="s">
        <v>2027</v>
      </c>
      <c r="B4803" s="122">
        <v>1</v>
      </c>
      <c r="C4803" s="122" t="s">
        <v>2231</v>
      </c>
      <c r="D4803" s="122" t="s">
        <v>2122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75">
      <c r="A4804" s="122" t="s">
        <v>2027</v>
      </c>
      <c r="B4804" s="122">
        <v>1</v>
      </c>
      <c r="C4804" s="122" t="s">
        <v>2231</v>
      </c>
      <c r="D4804" s="122" t="s">
        <v>2123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75">
      <c r="A4805" s="122" t="s">
        <v>2027</v>
      </c>
      <c r="B4805" s="122">
        <v>1</v>
      </c>
      <c r="C4805" s="122" t="s">
        <v>2231</v>
      </c>
      <c r="D4805" s="122" t="s">
        <v>2140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75">
      <c r="A4806" s="122" t="s">
        <v>2027</v>
      </c>
      <c r="B4806" s="122">
        <v>1</v>
      </c>
      <c r="C4806" s="122" t="s">
        <v>2231</v>
      </c>
      <c r="D4806" s="122" t="s">
        <v>2124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75">
      <c r="A4807" s="122" t="s">
        <v>2027</v>
      </c>
      <c r="B4807" s="122">
        <v>1</v>
      </c>
      <c r="C4807" s="122" t="s">
        <v>2231</v>
      </c>
      <c r="D4807" s="122" t="s">
        <v>2125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75">
      <c r="A4808" s="122" t="s">
        <v>2027</v>
      </c>
      <c r="B4808" s="122">
        <v>1</v>
      </c>
      <c r="C4808" s="122" t="s">
        <v>2231</v>
      </c>
      <c r="D4808" s="122" t="s">
        <v>2126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75">
      <c r="A4809" s="122" t="s">
        <v>2027</v>
      </c>
      <c r="B4809" s="122">
        <v>1</v>
      </c>
      <c r="C4809" s="122" t="s">
        <v>2231</v>
      </c>
      <c r="D4809" s="122" t="s">
        <v>2127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75">
      <c r="A4810" s="122" t="s">
        <v>2027</v>
      </c>
      <c r="B4810" s="122">
        <v>1</v>
      </c>
      <c r="C4810" s="122" t="s">
        <v>2231</v>
      </c>
      <c r="D4810" s="122" t="s">
        <v>2128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75">
      <c r="A4811" s="122" t="s">
        <v>2027</v>
      </c>
      <c r="B4811" s="122">
        <v>1</v>
      </c>
      <c r="C4811" s="122" t="s">
        <v>2232</v>
      </c>
      <c r="D4811" s="122" t="s">
        <v>2080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75">
      <c r="A4812" s="122" t="s">
        <v>2027</v>
      </c>
      <c r="B4812" s="122">
        <v>1</v>
      </c>
      <c r="C4812" s="122" t="s">
        <v>2232</v>
      </c>
      <c r="D4812" s="122" t="s">
        <v>2081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75">
      <c r="A4813" s="122" t="s">
        <v>2027</v>
      </c>
      <c r="B4813" s="122">
        <v>1</v>
      </c>
      <c r="C4813" s="122" t="s">
        <v>2232</v>
      </c>
      <c r="D4813" s="122" t="s">
        <v>2082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75">
      <c r="A4814" s="122" t="s">
        <v>2027</v>
      </c>
      <c r="B4814" s="122">
        <v>1</v>
      </c>
      <c r="C4814" s="122" t="s">
        <v>2232</v>
      </c>
      <c r="D4814" s="122" t="s">
        <v>2135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75">
      <c r="A4815" s="122" t="s">
        <v>2027</v>
      </c>
      <c r="B4815" s="122">
        <v>1</v>
      </c>
      <c r="C4815" s="122" t="s">
        <v>2232</v>
      </c>
      <c r="D4815" s="122" t="s">
        <v>2083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75">
      <c r="A4816" s="122" t="s">
        <v>2027</v>
      </c>
      <c r="B4816" s="122">
        <v>1</v>
      </c>
      <c r="C4816" s="122" t="s">
        <v>2232</v>
      </c>
      <c r="D4816" s="122" t="s">
        <v>2084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75">
      <c r="A4817" s="122" t="s">
        <v>2027</v>
      </c>
      <c r="B4817" s="122">
        <v>1</v>
      </c>
      <c r="C4817" s="122" t="s">
        <v>2232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75">
      <c r="A4818" s="122" t="s">
        <v>2027</v>
      </c>
      <c r="B4818" s="122">
        <v>1</v>
      </c>
      <c r="C4818" s="122" t="s">
        <v>2232</v>
      </c>
      <c r="D4818" s="122" t="s">
        <v>2085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75">
      <c r="A4819" s="122" t="s">
        <v>2027</v>
      </c>
      <c r="B4819" s="122">
        <v>1</v>
      </c>
      <c r="C4819" s="122" t="s">
        <v>2232</v>
      </c>
      <c r="D4819" s="122" t="s">
        <v>2086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75">
      <c r="A4820" s="122" t="s">
        <v>2027</v>
      </c>
      <c r="B4820" s="122">
        <v>1</v>
      </c>
      <c r="C4820" s="122" t="s">
        <v>2232</v>
      </c>
      <c r="D4820" s="122" t="s">
        <v>2087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75">
      <c r="A4821" s="122" t="s">
        <v>2027</v>
      </c>
      <c r="B4821" s="122">
        <v>1</v>
      </c>
      <c r="C4821" s="122" t="s">
        <v>2232</v>
      </c>
      <c r="D4821" s="122" t="s">
        <v>2088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75">
      <c r="A4822" s="122" t="s">
        <v>2027</v>
      </c>
      <c r="B4822" s="122">
        <v>1</v>
      </c>
      <c r="C4822" s="122" t="s">
        <v>2232</v>
      </c>
      <c r="D4822" s="122" t="s">
        <v>2089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75">
      <c r="A4823" s="122" t="s">
        <v>2027</v>
      </c>
      <c r="B4823" s="122">
        <v>1</v>
      </c>
      <c r="C4823" s="122" t="s">
        <v>2232</v>
      </c>
      <c r="D4823" s="122" t="s">
        <v>2136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75">
      <c r="A4824" s="122" t="s">
        <v>2027</v>
      </c>
      <c r="B4824" s="122">
        <v>1</v>
      </c>
      <c r="C4824" s="122" t="s">
        <v>2232</v>
      </c>
      <c r="D4824" s="122" t="s">
        <v>2090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75">
      <c r="A4825" s="122" t="s">
        <v>2027</v>
      </c>
      <c r="B4825" s="122">
        <v>1</v>
      </c>
      <c r="C4825" s="122" t="s">
        <v>2232</v>
      </c>
      <c r="D4825" s="122" t="s">
        <v>2091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75">
      <c r="A4826" s="122" t="s">
        <v>2027</v>
      </c>
      <c r="B4826" s="122">
        <v>1</v>
      </c>
      <c r="C4826" s="122" t="s">
        <v>2232</v>
      </c>
      <c r="D4826" s="122" t="s">
        <v>2092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75">
      <c r="A4827" s="122" t="s">
        <v>2027</v>
      </c>
      <c r="B4827" s="122">
        <v>1</v>
      </c>
      <c r="C4827" s="122" t="s">
        <v>2232</v>
      </c>
      <c r="D4827" s="122" t="s">
        <v>2093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75">
      <c r="A4828" s="122" t="s">
        <v>2027</v>
      </c>
      <c r="B4828" s="122">
        <v>1</v>
      </c>
      <c r="C4828" s="122" t="s">
        <v>2232</v>
      </c>
      <c r="D4828" s="122" t="s">
        <v>2094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75">
      <c r="A4829" s="122" t="s">
        <v>2027</v>
      </c>
      <c r="B4829" s="122">
        <v>1</v>
      </c>
      <c r="C4829" s="122" t="s">
        <v>2232</v>
      </c>
      <c r="D4829" s="122" t="s">
        <v>2095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75">
      <c r="A4830" s="122" t="s">
        <v>2027</v>
      </c>
      <c r="B4830" s="122">
        <v>1</v>
      </c>
      <c r="C4830" s="122" t="s">
        <v>2232</v>
      </c>
      <c r="D4830" s="122" t="s">
        <v>2096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75">
      <c r="A4831" s="122" t="s">
        <v>2027</v>
      </c>
      <c r="B4831" s="122">
        <v>1</v>
      </c>
      <c r="C4831" s="122" t="s">
        <v>2232</v>
      </c>
      <c r="D4831" s="122" t="s">
        <v>2097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75">
      <c r="A4832" s="122" t="s">
        <v>2027</v>
      </c>
      <c r="B4832" s="122">
        <v>1</v>
      </c>
      <c r="C4832" s="122" t="s">
        <v>2232</v>
      </c>
      <c r="D4832" s="122" t="s">
        <v>2098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75">
      <c r="A4833" s="122" t="s">
        <v>2027</v>
      </c>
      <c r="B4833" s="122">
        <v>1</v>
      </c>
      <c r="C4833" s="122" t="s">
        <v>2232</v>
      </c>
      <c r="D4833" s="122" t="s">
        <v>2099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75">
      <c r="A4834" s="122" t="s">
        <v>2027</v>
      </c>
      <c r="B4834" s="122">
        <v>1</v>
      </c>
      <c r="C4834" s="122" t="s">
        <v>2232</v>
      </c>
      <c r="D4834" s="122" t="s">
        <v>2100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75">
      <c r="A4835" s="122" t="s">
        <v>2027</v>
      </c>
      <c r="B4835" s="122">
        <v>1</v>
      </c>
      <c r="C4835" s="122" t="s">
        <v>2232</v>
      </c>
      <c r="D4835" s="122" t="s">
        <v>2101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75">
      <c r="A4836" s="122" t="s">
        <v>2027</v>
      </c>
      <c r="B4836" s="122">
        <v>1</v>
      </c>
      <c r="C4836" s="122" t="s">
        <v>2232</v>
      </c>
      <c r="D4836" s="122" t="s">
        <v>2102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75">
      <c r="A4837" s="122" t="s">
        <v>2027</v>
      </c>
      <c r="B4837" s="122">
        <v>1</v>
      </c>
      <c r="C4837" s="122" t="s">
        <v>2232</v>
      </c>
      <c r="D4837" s="122" t="s">
        <v>2103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75">
      <c r="A4838" s="122" t="s">
        <v>2027</v>
      </c>
      <c r="B4838" s="122">
        <v>1</v>
      </c>
      <c r="C4838" s="122" t="s">
        <v>2232</v>
      </c>
      <c r="D4838" s="122" t="s">
        <v>2137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75">
      <c r="A4839" s="122" t="s">
        <v>2027</v>
      </c>
      <c r="B4839" s="122">
        <v>1</v>
      </c>
      <c r="C4839" s="122" t="s">
        <v>2232</v>
      </c>
      <c r="D4839" s="122" t="s">
        <v>2104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75">
      <c r="A4840" s="122" t="s">
        <v>2027</v>
      </c>
      <c r="B4840" s="122">
        <v>1</v>
      </c>
      <c r="C4840" s="122" t="s">
        <v>2232</v>
      </c>
      <c r="D4840" s="122" t="s">
        <v>2105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75">
      <c r="A4841" s="122" t="s">
        <v>2027</v>
      </c>
      <c r="B4841" s="122">
        <v>1</v>
      </c>
      <c r="C4841" s="122" t="s">
        <v>2232</v>
      </c>
      <c r="D4841" s="122" t="s">
        <v>2106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75">
      <c r="A4842" s="122" t="s">
        <v>2027</v>
      </c>
      <c r="B4842" s="122">
        <v>1</v>
      </c>
      <c r="C4842" s="122" t="s">
        <v>2232</v>
      </c>
      <c r="D4842" s="122" t="s">
        <v>2107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75">
      <c r="A4843" s="122" t="s">
        <v>2027</v>
      </c>
      <c r="B4843" s="122">
        <v>1</v>
      </c>
      <c r="C4843" s="122" t="s">
        <v>2232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75">
      <c r="A4844" s="122" t="s">
        <v>2027</v>
      </c>
      <c r="B4844" s="122">
        <v>1</v>
      </c>
      <c r="C4844" s="122" t="s">
        <v>2232</v>
      </c>
      <c r="D4844" s="122" t="s">
        <v>2108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75">
      <c r="A4845" s="122" t="s">
        <v>2027</v>
      </c>
      <c r="B4845" s="122">
        <v>1</v>
      </c>
      <c r="C4845" s="122" t="s">
        <v>2232</v>
      </c>
      <c r="D4845" s="122" t="s">
        <v>2109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75">
      <c r="A4846" s="122" t="s">
        <v>2027</v>
      </c>
      <c r="B4846" s="122">
        <v>1</v>
      </c>
      <c r="C4846" s="122" t="s">
        <v>2232</v>
      </c>
      <c r="D4846" s="122" t="s">
        <v>2110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75">
      <c r="A4847" s="122" t="s">
        <v>2027</v>
      </c>
      <c r="B4847" s="122">
        <v>1</v>
      </c>
      <c r="C4847" s="122" t="s">
        <v>2232</v>
      </c>
      <c r="D4847" s="122" t="s">
        <v>2111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75">
      <c r="A4848" s="122" t="s">
        <v>2027</v>
      </c>
      <c r="B4848" s="122">
        <v>1</v>
      </c>
      <c r="C4848" s="122" t="s">
        <v>2232</v>
      </c>
      <c r="D4848" s="122" t="s">
        <v>2112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75">
      <c r="A4849" s="122" t="s">
        <v>2027</v>
      </c>
      <c r="B4849" s="122">
        <v>1</v>
      </c>
      <c r="C4849" s="122" t="s">
        <v>2232</v>
      </c>
      <c r="D4849" s="122" t="s">
        <v>2113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75">
      <c r="A4850" s="122" t="s">
        <v>2027</v>
      </c>
      <c r="B4850" s="122">
        <v>1</v>
      </c>
      <c r="C4850" s="122" t="s">
        <v>2232</v>
      </c>
      <c r="D4850" s="122" t="s">
        <v>2114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75">
      <c r="A4851" s="122" t="s">
        <v>2027</v>
      </c>
      <c r="B4851" s="122">
        <v>1</v>
      </c>
      <c r="C4851" s="122" t="s">
        <v>2232</v>
      </c>
      <c r="D4851" s="122" t="s">
        <v>2115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75">
      <c r="A4852" s="122" t="s">
        <v>2027</v>
      </c>
      <c r="B4852" s="122">
        <v>1</v>
      </c>
      <c r="C4852" s="122" t="s">
        <v>2232</v>
      </c>
      <c r="D4852" s="122" t="s">
        <v>2116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75">
      <c r="A4853" s="122" t="s">
        <v>2027</v>
      </c>
      <c r="B4853" s="122">
        <v>1</v>
      </c>
      <c r="C4853" s="122" t="s">
        <v>2232</v>
      </c>
      <c r="D4853" s="122" t="s">
        <v>2138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75">
      <c r="A4854" s="122" t="s">
        <v>2027</v>
      </c>
      <c r="B4854" s="122">
        <v>1</v>
      </c>
      <c r="C4854" s="122" t="s">
        <v>2232</v>
      </c>
      <c r="D4854" s="122" t="s">
        <v>2117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75">
      <c r="A4855" s="122" t="s">
        <v>2027</v>
      </c>
      <c r="B4855" s="122">
        <v>1</v>
      </c>
      <c r="C4855" s="122" t="s">
        <v>2232</v>
      </c>
      <c r="D4855" s="122" t="s">
        <v>2118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75">
      <c r="A4856" s="122" t="s">
        <v>2027</v>
      </c>
      <c r="B4856" s="122">
        <v>1</v>
      </c>
      <c r="C4856" s="122" t="s">
        <v>2232</v>
      </c>
      <c r="D4856" s="122" t="s">
        <v>2119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75">
      <c r="A4857" s="122" t="s">
        <v>2027</v>
      </c>
      <c r="B4857" s="122">
        <v>1</v>
      </c>
      <c r="C4857" s="122" t="s">
        <v>2232</v>
      </c>
      <c r="D4857" s="122" t="s">
        <v>2120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75">
      <c r="A4858" s="122" t="s">
        <v>2027</v>
      </c>
      <c r="B4858" s="122">
        <v>1</v>
      </c>
      <c r="C4858" s="122" t="s">
        <v>2232</v>
      </c>
      <c r="D4858" s="122" t="s">
        <v>2121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75">
      <c r="A4859" s="122" t="s">
        <v>2027</v>
      </c>
      <c r="B4859" s="122">
        <v>1</v>
      </c>
      <c r="C4859" s="122" t="s">
        <v>2232</v>
      </c>
      <c r="D4859" s="122" t="s">
        <v>2122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75">
      <c r="A4860" s="122" t="s">
        <v>2027</v>
      </c>
      <c r="B4860" s="122">
        <v>1</v>
      </c>
      <c r="C4860" s="122" t="s">
        <v>2232</v>
      </c>
      <c r="D4860" s="122" t="s">
        <v>2123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75">
      <c r="A4861" s="122" t="s">
        <v>2027</v>
      </c>
      <c r="B4861" s="122">
        <v>1</v>
      </c>
      <c r="C4861" s="122" t="s">
        <v>2232</v>
      </c>
      <c r="D4861" s="122" t="s">
        <v>2140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75">
      <c r="A4862" s="122" t="s">
        <v>2027</v>
      </c>
      <c r="B4862" s="122">
        <v>1</v>
      </c>
      <c r="C4862" s="122" t="s">
        <v>2232</v>
      </c>
      <c r="D4862" s="122" t="s">
        <v>2124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75">
      <c r="A4863" s="122" t="s">
        <v>2027</v>
      </c>
      <c r="B4863" s="122">
        <v>1</v>
      </c>
      <c r="C4863" s="122" t="s">
        <v>2232</v>
      </c>
      <c r="D4863" s="122" t="s">
        <v>2125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75">
      <c r="A4864" s="122" t="s">
        <v>2027</v>
      </c>
      <c r="B4864" s="122">
        <v>1</v>
      </c>
      <c r="C4864" s="122" t="s">
        <v>2232</v>
      </c>
      <c r="D4864" s="122" t="s">
        <v>2126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75">
      <c r="A4865" s="122" t="s">
        <v>2027</v>
      </c>
      <c r="B4865" s="122">
        <v>1</v>
      </c>
      <c r="C4865" s="122" t="s">
        <v>2232</v>
      </c>
      <c r="D4865" s="122" t="s">
        <v>2127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75">
      <c r="A4866" s="122" t="s">
        <v>2027</v>
      </c>
      <c r="B4866" s="122">
        <v>1</v>
      </c>
      <c r="C4866" s="122" t="s">
        <v>2232</v>
      </c>
      <c r="D4866" s="122" t="s">
        <v>2128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75">
      <c r="A4867" s="122" t="s">
        <v>2027</v>
      </c>
      <c r="B4867" s="122">
        <v>1</v>
      </c>
      <c r="C4867" s="122" t="s">
        <v>2233</v>
      </c>
      <c r="D4867" s="122" t="s">
        <v>2080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75">
      <c r="A4868" s="122" t="s">
        <v>2027</v>
      </c>
      <c r="B4868" s="122">
        <v>1</v>
      </c>
      <c r="C4868" s="122" t="s">
        <v>2233</v>
      </c>
      <c r="D4868" s="122" t="s">
        <v>2081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75">
      <c r="A4869" s="122" t="s">
        <v>2027</v>
      </c>
      <c r="B4869" s="122">
        <v>1</v>
      </c>
      <c r="C4869" s="122" t="s">
        <v>2233</v>
      </c>
      <c r="D4869" s="122" t="s">
        <v>2082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75">
      <c r="A4870" s="122" t="s">
        <v>2027</v>
      </c>
      <c r="B4870" s="122">
        <v>1</v>
      </c>
      <c r="C4870" s="122" t="s">
        <v>2233</v>
      </c>
      <c r="D4870" s="122" t="s">
        <v>2135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75">
      <c r="A4871" s="122" t="s">
        <v>2027</v>
      </c>
      <c r="B4871" s="122">
        <v>1</v>
      </c>
      <c r="C4871" s="122" t="s">
        <v>2233</v>
      </c>
      <c r="D4871" s="122" t="s">
        <v>2083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75">
      <c r="A4872" s="122" t="s">
        <v>2027</v>
      </c>
      <c r="B4872" s="122">
        <v>1</v>
      </c>
      <c r="C4872" s="122" t="s">
        <v>2233</v>
      </c>
      <c r="D4872" s="122" t="s">
        <v>2084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75">
      <c r="A4873" s="122" t="s">
        <v>2027</v>
      </c>
      <c r="B4873" s="122">
        <v>1</v>
      </c>
      <c r="C4873" s="122" t="s">
        <v>2233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75">
      <c r="A4874" s="122" t="s">
        <v>2027</v>
      </c>
      <c r="B4874" s="122">
        <v>1</v>
      </c>
      <c r="C4874" s="122" t="s">
        <v>2233</v>
      </c>
      <c r="D4874" s="122" t="s">
        <v>2085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75">
      <c r="A4875" s="122" t="s">
        <v>2027</v>
      </c>
      <c r="B4875" s="122">
        <v>1</v>
      </c>
      <c r="C4875" s="122" t="s">
        <v>2233</v>
      </c>
      <c r="D4875" s="122" t="s">
        <v>2086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75">
      <c r="A4876" s="122" t="s">
        <v>2027</v>
      </c>
      <c r="B4876" s="122">
        <v>1</v>
      </c>
      <c r="C4876" s="122" t="s">
        <v>2233</v>
      </c>
      <c r="D4876" s="122" t="s">
        <v>2087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75">
      <c r="A4877" s="122" t="s">
        <v>2027</v>
      </c>
      <c r="B4877" s="122">
        <v>1</v>
      </c>
      <c r="C4877" s="122" t="s">
        <v>2233</v>
      </c>
      <c r="D4877" s="122" t="s">
        <v>2088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75">
      <c r="A4878" s="122" t="s">
        <v>2027</v>
      </c>
      <c r="B4878" s="122">
        <v>1</v>
      </c>
      <c r="C4878" s="122" t="s">
        <v>2233</v>
      </c>
      <c r="D4878" s="122" t="s">
        <v>2089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75">
      <c r="A4879" s="122" t="s">
        <v>2027</v>
      </c>
      <c r="B4879" s="122">
        <v>1</v>
      </c>
      <c r="C4879" s="122" t="s">
        <v>2233</v>
      </c>
      <c r="D4879" s="122" t="s">
        <v>2136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75">
      <c r="A4880" s="122" t="s">
        <v>2027</v>
      </c>
      <c r="B4880" s="122">
        <v>1</v>
      </c>
      <c r="C4880" s="122" t="s">
        <v>2233</v>
      </c>
      <c r="D4880" s="122" t="s">
        <v>2090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75">
      <c r="A4881" s="122" t="s">
        <v>2027</v>
      </c>
      <c r="B4881" s="122">
        <v>1</v>
      </c>
      <c r="C4881" s="122" t="s">
        <v>2233</v>
      </c>
      <c r="D4881" s="122" t="s">
        <v>2091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75">
      <c r="A4882" s="122" t="s">
        <v>2027</v>
      </c>
      <c r="B4882" s="122">
        <v>1</v>
      </c>
      <c r="C4882" s="122" t="s">
        <v>2233</v>
      </c>
      <c r="D4882" s="122" t="s">
        <v>2092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75">
      <c r="A4883" s="122" t="s">
        <v>2027</v>
      </c>
      <c r="B4883" s="122">
        <v>1</v>
      </c>
      <c r="C4883" s="122" t="s">
        <v>2233</v>
      </c>
      <c r="D4883" s="122" t="s">
        <v>2093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75">
      <c r="A4884" s="122" t="s">
        <v>2027</v>
      </c>
      <c r="B4884" s="122">
        <v>1</v>
      </c>
      <c r="C4884" s="122" t="s">
        <v>2233</v>
      </c>
      <c r="D4884" s="122" t="s">
        <v>2094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75">
      <c r="A4885" s="122" t="s">
        <v>2027</v>
      </c>
      <c r="B4885" s="122">
        <v>1</v>
      </c>
      <c r="C4885" s="122" t="s">
        <v>2233</v>
      </c>
      <c r="D4885" s="122" t="s">
        <v>2095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75">
      <c r="A4886" s="122" t="s">
        <v>2027</v>
      </c>
      <c r="B4886" s="122">
        <v>1</v>
      </c>
      <c r="C4886" s="122" t="s">
        <v>2233</v>
      </c>
      <c r="D4886" s="122" t="s">
        <v>2096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75">
      <c r="A4887" s="122" t="s">
        <v>2027</v>
      </c>
      <c r="B4887" s="122">
        <v>1</v>
      </c>
      <c r="C4887" s="122" t="s">
        <v>2233</v>
      </c>
      <c r="D4887" s="122" t="s">
        <v>2097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75">
      <c r="A4888" s="122" t="s">
        <v>2027</v>
      </c>
      <c r="B4888" s="122">
        <v>1</v>
      </c>
      <c r="C4888" s="122" t="s">
        <v>2233</v>
      </c>
      <c r="D4888" s="122" t="s">
        <v>2098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75">
      <c r="A4889" s="122" t="s">
        <v>2027</v>
      </c>
      <c r="B4889" s="122">
        <v>1</v>
      </c>
      <c r="C4889" s="122" t="s">
        <v>2233</v>
      </c>
      <c r="D4889" s="122" t="s">
        <v>2099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75">
      <c r="A4890" s="122" t="s">
        <v>2027</v>
      </c>
      <c r="B4890" s="122">
        <v>1</v>
      </c>
      <c r="C4890" s="122" t="s">
        <v>2233</v>
      </c>
      <c r="D4890" s="122" t="s">
        <v>2100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75">
      <c r="A4891" s="122" t="s">
        <v>2027</v>
      </c>
      <c r="B4891" s="122">
        <v>1</v>
      </c>
      <c r="C4891" s="122" t="s">
        <v>2233</v>
      </c>
      <c r="D4891" s="122" t="s">
        <v>2101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75">
      <c r="A4892" s="122" t="s">
        <v>2027</v>
      </c>
      <c r="B4892" s="122">
        <v>1</v>
      </c>
      <c r="C4892" s="122" t="s">
        <v>2233</v>
      </c>
      <c r="D4892" s="122" t="s">
        <v>2102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75">
      <c r="A4893" s="122" t="s">
        <v>2027</v>
      </c>
      <c r="B4893" s="122">
        <v>1</v>
      </c>
      <c r="C4893" s="122" t="s">
        <v>2233</v>
      </c>
      <c r="D4893" s="122" t="s">
        <v>2103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75">
      <c r="A4894" s="122" t="s">
        <v>2027</v>
      </c>
      <c r="B4894" s="122">
        <v>1</v>
      </c>
      <c r="C4894" s="122" t="s">
        <v>2233</v>
      </c>
      <c r="D4894" s="122" t="s">
        <v>2137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75">
      <c r="A4895" s="122" t="s">
        <v>2027</v>
      </c>
      <c r="B4895" s="122">
        <v>1</v>
      </c>
      <c r="C4895" s="122" t="s">
        <v>2233</v>
      </c>
      <c r="D4895" s="122" t="s">
        <v>2104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75">
      <c r="A4896" s="122" t="s">
        <v>2027</v>
      </c>
      <c r="B4896" s="122">
        <v>1</v>
      </c>
      <c r="C4896" s="122" t="s">
        <v>2233</v>
      </c>
      <c r="D4896" s="122" t="s">
        <v>2105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75">
      <c r="A4897" s="122" t="s">
        <v>2027</v>
      </c>
      <c r="B4897" s="122">
        <v>1</v>
      </c>
      <c r="C4897" s="122" t="s">
        <v>2233</v>
      </c>
      <c r="D4897" s="122" t="s">
        <v>2106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75">
      <c r="A4898" s="122" t="s">
        <v>2027</v>
      </c>
      <c r="B4898" s="122">
        <v>1</v>
      </c>
      <c r="C4898" s="122" t="s">
        <v>2233</v>
      </c>
      <c r="D4898" s="122" t="s">
        <v>2107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75">
      <c r="A4899" s="122" t="s">
        <v>2027</v>
      </c>
      <c r="B4899" s="122">
        <v>1</v>
      </c>
      <c r="C4899" s="122" t="s">
        <v>2233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75">
      <c r="A4900" s="122" t="s">
        <v>2027</v>
      </c>
      <c r="B4900" s="122">
        <v>1</v>
      </c>
      <c r="C4900" s="122" t="s">
        <v>2233</v>
      </c>
      <c r="D4900" s="122" t="s">
        <v>2108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75">
      <c r="A4901" s="122" t="s">
        <v>2027</v>
      </c>
      <c r="B4901" s="122">
        <v>1</v>
      </c>
      <c r="C4901" s="122" t="s">
        <v>2233</v>
      </c>
      <c r="D4901" s="122" t="s">
        <v>2109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75">
      <c r="A4902" s="122" t="s">
        <v>2027</v>
      </c>
      <c r="B4902" s="122">
        <v>1</v>
      </c>
      <c r="C4902" s="122" t="s">
        <v>2233</v>
      </c>
      <c r="D4902" s="122" t="s">
        <v>2110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75">
      <c r="A4903" s="122" t="s">
        <v>2027</v>
      </c>
      <c r="B4903" s="122">
        <v>1</v>
      </c>
      <c r="C4903" s="122" t="s">
        <v>2233</v>
      </c>
      <c r="D4903" s="122" t="s">
        <v>2111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75">
      <c r="A4904" s="122" t="s">
        <v>2027</v>
      </c>
      <c r="B4904" s="122">
        <v>1</v>
      </c>
      <c r="C4904" s="122" t="s">
        <v>2233</v>
      </c>
      <c r="D4904" s="122" t="s">
        <v>2112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75">
      <c r="A4905" s="122" t="s">
        <v>2027</v>
      </c>
      <c r="B4905" s="122">
        <v>1</v>
      </c>
      <c r="C4905" s="122" t="s">
        <v>2233</v>
      </c>
      <c r="D4905" s="122" t="s">
        <v>2113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75">
      <c r="A4906" s="122" t="s">
        <v>2027</v>
      </c>
      <c r="B4906" s="122">
        <v>1</v>
      </c>
      <c r="C4906" s="122" t="s">
        <v>2233</v>
      </c>
      <c r="D4906" s="122" t="s">
        <v>2114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75">
      <c r="A4907" s="122" t="s">
        <v>2027</v>
      </c>
      <c r="B4907" s="122">
        <v>1</v>
      </c>
      <c r="C4907" s="122" t="s">
        <v>2233</v>
      </c>
      <c r="D4907" s="122" t="s">
        <v>2115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75">
      <c r="A4908" s="122" t="s">
        <v>2027</v>
      </c>
      <c r="B4908" s="122">
        <v>1</v>
      </c>
      <c r="C4908" s="122" t="s">
        <v>2233</v>
      </c>
      <c r="D4908" s="122" t="s">
        <v>2116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75">
      <c r="A4909" s="122" t="s">
        <v>2027</v>
      </c>
      <c r="B4909" s="122">
        <v>1</v>
      </c>
      <c r="C4909" s="122" t="s">
        <v>2233</v>
      </c>
      <c r="D4909" s="122" t="s">
        <v>2138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75">
      <c r="A4910" s="122" t="s">
        <v>2027</v>
      </c>
      <c r="B4910" s="122">
        <v>1</v>
      </c>
      <c r="C4910" s="122" t="s">
        <v>2233</v>
      </c>
      <c r="D4910" s="122" t="s">
        <v>2117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75">
      <c r="A4911" s="122" t="s">
        <v>2027</v>
      </c>
      <c r="B4911" s="122">
        <v>1</v>
      </c>
      <c r="C4911" s="122" t="s">
        <v>2233</v>
      </c>
      <c r="D4911" s="122" t="s">
        <v>2118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75">
      <c r="A4912" s="122" t="s">
        <v>2027</v>
      </c>
      <c r="B4912" s="122">
        <v>1</v>
      </c>
      <c r="C4912" s="122" t="s">
        <v>2233</v>
      </c>
      <c r="D4912" s="122" t="s">
        <v>2119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75">
      <c r="A4913" s="122" t="s">
        <v>2027</v>
      </c>
      <c r="B4913" s="122">
        <v>1</v>
      </c>
      <c r="C4913" s="122" t="s">
        <v>2233</v>
      </c>
      <c r="D4913" s="122" t="s">
        <v>2120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75">
      <c r="A4914" s="122" t="s">
        <v>2027</v>
      </c>
      <c r="B4914" s="122">
        <v>1</v>
      </c>
      <c r="C4914" s="122" t="s">
        <v>2233</v>
      </c>
      <c r="D4914" s="122" t="s">
        <v>2121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75">
      <c r="A4915" s="122" t="s">
        <v>2027</v>
      </c>
      <c r="B4915" s="122">
        <v>1</v>
      </c>
      <c r="C4915" s="122" t="s">
        <v>2233</v>
      </c>
      <c r="D4915" s="122" t="s">
        <v>2122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75">
      <c r="A4916" s="122" t="s">
        <v>2027</v>
      </c>
      <c r="B4916" s="122">
        <v>1</v>
      </c>
      <c r="C4916" s="122" t="s">
        <v>2233</v>
      </c>
      <c r="D4916" s="122" t="s">
        <v>2123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75">
      <c r="A4917" s="122" t="s">
        <v>2027</v>
      </c>
      <c r="B4917" s="122">
        <v>1</v>
      </c>
      <c r="C4917" s="122" t="s">
        <v>2233</v>
      </c>
      <c r="D4917" s="122" t="s">
        <v>2140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75">
      <c r="A4918" s="122" t="s">
        <v>2027</v>
      </c>
      <c r="B4918" s="122">
        <v>1</v>
      </c>
      <c r="C4918" s="122" t="s">
        <v>2233</v>
      </c>
      <c r="D4918" s="122" t="s">
        <v>2124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75">
      <c r="A4919" s="122" t="s">
        <v>2027</v>
      </c>
      <c r="B4919" s="122">
        <v>1</v>
      </c>
      <c r="C4919" s="122" t="s">
        <v>2233</v>
      </c>
      <c r="D4919" s="122" t="s">
        <v>2125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75">
      <c r="A4920" s="122" t="s">
        <v>2027</v>
      </c>
      <c r="B4920" s="122">
        <v>1</v>
      </c>
      <c r="C4920" s="122" t="s">
        <v>2233</v>
      </c>
      <c r="D4920" s="122" t="s">
        <v>2126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75">
      <c r="A4921" s="122" t="s">
        <v>2027</v>
      </c>
      <c r="B4921" s="122">
        <v>1</v>
      </c>
      <c r="C4921" s="122" t="s">
        <v>2233</v>
      </c>
      <c r="D4921" s="122" t="s">
        <v>2127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75">
      <c r="A4922" s="122" t="s">
        <v>2027</v>
      </c>
      <c r="B4922" s="122">
        <v>1</v>
      </c>
      <c r="C4922" s="122" t="s">
        <v>2233</v>
      </c>
      <c r="D4922" s="122" t="s">
        <v>2128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75">
      <c r="A4923" s="122" t="s">
        <v>2027</v>
      </c>
      <c r="B4923" s="122">
        <v>1</v>
      </c>
      <c r="C4923" s="122" t="s">
        <v>2234</v>
      </c>
      <c r="D4923" s="122" t="s">
        <v>2080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75">
      <c r="A4924" s="122" t="s">
        <v>2027</v>
      </c>
      <c r="B4924" s="122">
        <v>1</v>
      </c>
      <c r="C4924" s="122" t="s">
        <v>2234</v>
      </c>
      <c r="D4924" s="122" t="s">
        <v>2081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75">
      <c r="A4925" s="122" t="s">
        <v>2027</v>
      </c>
      <c r="B4925" s="122">
        <v>1</v>
      </c>
      <c r="C4925" s="122" t="s">
        <v>2234</v>
      </c>
      <c r="D4925" s="122" t="s">
        <v>2082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75">
      <c r="A4926" s="122" t="s">
        <v>2027</v>
      </c>
      <c r="B4926" s="122">
        <v>1</v>
      </c>
      <c r="C4926" s="122" t="s">
        <v>2234</v>
      </c>
      <c r="D4926" s="122" t="s">
        <v>2135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75">
      <c r="A4927" s="122" t="s">
        <v>2027</v>
      </c>
      <c r="B4927" s="122">
        <v>1</v>
      </c>
      <c r="C4927" s="122" t="s">
        <v>2234</v>
      </c>
      <c r="D4927" s="122" t="s">
        <v>2083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75">
      <c r="A4928" s="122" t="s">
        <v>2027</v>
      </c>
      <c r="B4928" s="122">
        <v>1</v>
      </c>
      <c r="C4928" s="122" t="s">
        <v>2234</v>
      </c>
      <c r="D4928" s="122" t="s">
        <v>2084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75">
      <c r="A4929" s="122" t="s">
        <v>2027</v>
      </c>
      <c r="B4929" s="122">
        <v>1</v>
      </c>
      <c r="C4929" s="122" t="s">
        <v>2234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75">
      <c r="A4930" s="122" t="s">
        <v>2027</v>
      </c>
      <c r="B4930" s="122">
        <v>1</v>
      </c>
      <c r="C4930" s="122" t="s">
        <v>2234</v>
      </c>
      <c r="D4930" s="122" t="s">
        <v>2085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75">
      <c r="A4931" s="122" t="s">
        <v>2027</v>
      </c>
      <c r="B4931" s="122">
        <v>1</v>
      </c>
      <c r="C4931" s="122" t="s">
        <v>2234</v>
      </c>
      <c r="D4931" s="122" t="s">
        <v>2086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75">
      <c r="A4932" s="122" t="s">
        <v>2027</v>
      </c>
      <c r="B4932" s="122">
        <v>1</v>
      </c>
      <c r="C4932" s="122" t="s">
        <v>2234</v>
      </c>
      <c r="D4932" s="122" t="s">
        <v>2087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75">
      <c r="A4933" s="122" t="s">
        <v>2027</v>
      </c>
      <c r="B4933" s="122">
        <v>1</v>
      </c>
      <c r="C4933" s="122" t="s">
        <v>2234</v>
      </c>
      <c r="D4933" s="122" t="s">
        <v>2088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75">
      <c r="A4934" s="122" t="s">
        <v>2027</v>
      </c>
      <c r="B4934" s="122">
        <v>1</v>
      </c>
      <c r="C4934" s="122" t="s">
        <v>2234</v>
      </c>
      <c r="D4934" s="122" t="s">
        <v>2089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75">
      <c r="A4935" s="122" t="s">
        <v>2027</v>
      </c>
      <c r="B4935" s="122">
        <v>1</v>
      </c>
      <c r="C4935" s="122" t="s">
        <v>2234</v>
      </c>
      <c r="D4935" s="122" t="s">
        <v>2136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75">
      <c r="A4936" s="122" t="s">
        <v>2027</v>
      </c>
      <c r="B4936" s="122">
        <v>1</v>
      </c>
      <c r="C4936" s="122" t="s">
        <v>2234</v>
      </c>
      <c r="D4936" s="122" t="s">
        <v>2090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75">
      <c r="A4937" s="122" t="s">
        <v>2027</v>
      </c>
      <c r="B4937" s="122">
        <v>1</v>
      </c>
      <c r="C4937" s="122" t="s">
        <v>2234</v>
      </c>
      <c r="D4937" s="122" t="s">
        <v>2091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75">
      <c r="A4938" s="122" t="s">
        <v>2027</v>
      </c>
      <c r="B4938" s="122">
        <v>1</v>
      </c>
      <c r="C4938" s="122" t="s">
        <v>2234</v>
      </c>
      <c r="D4938" s="122" t="s">
        <v>2092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75">
      <c r="A4939" s="122" t="s">
        <v>2027</v>
      </c>
      <c r="B4939" s="122">
        <v>1</v>
      </c>
      <c r="C4939" s="122" t="s">
        <v>2234</v>
      </c>
      <c r="D4939" s="122" t="s">
        <v>2093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75">
      <c r="A4940" s="122" t="s">
        <v>2027</v>
      </c>
      <c r="B4940" s="122">
        <v>1</v>
      </c>
      <c r="C4940" s="122" t="s">
        <v>2234</v>
      </c>
      <c r="D4940" s="122" t="s">
        <v>2094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75">
      <c r="A4941" s="122" t="s">
        <v>2027</v>
      </c>
      <c r="B4941" s="122">
        <v>1</v>
      </c>
      <c r="C4941" s="122" t="s">
        <v>2234</v>
      </c>
      <c r="D4941" s="122" t="s">
        <v>2095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75">
      <c r="A4942" s="122" t="s">
        <v>2027</v>
      </c>
      <c r="B4942" s="122">
        <v>1</v>
      </c>
      <c r="C4942" s="122" t="s">
        <v>2234</v>
      </c>
      <c r="D4942" s="122" t="s">
        <v>2096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75">
      <c r="A4943" s="122" t="s">
        <v>2027</v>
      </c>
      <c r="B4943" s="122">
        <v>1</v>
      </c>
      <c r="C4943" s="122" t="s">
        <v>2234</v>
      </c>
      <c r="D4943" s="122" t="s">
        <v>2097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75">
      <c r="A4944" s="122" t="s">
        <v>2027</v>
      </c>
      <c r="B4944" s="122">
        <v>1</v>
      </c>
      <c r="C4944" s="122" t="s">
        <v>2234</v>
      </c>
      <c r="D4944" s="122" t="s">
        <v>2098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75">
      <c r="A4945" s="122" t="s">
        <v>2027</v>
      </c>
      <c r="B4945" s="122">
        <v>1</v>
      </c>
      <c r="C4945" s="122" t="s">
        <v>2234</v>
      </c>
      <c r="D4945" s="122" t="s">
        <v>2099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75">
      <c r="A4946" s="122" t="s">
        <v>2027</v>
      </c>
      <c r="B4946" s="122">
        <v>1</v>
      </c>
      <c r="C4946" s="122" t="s">
        <v>2234</v>
      </c>
      <c r="D4946" s="122" t="s">
        <v>2100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75">
      <c r="A4947" s="122" t="s">
        <v>2027</v>
      </c>
      <c r="B4947" s="122">
        <v>1</v>
      </c>
      <c r="C4947" s="122" t="s">
        <v>2234</v>
      </c>
      <c r="D4947" s="122" t="s">
        <v>2101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75">
      <c r="A4948" s="122" t="s">
        <v>2027</v>
      </c>
      <c r="B4948" s="122">
        <v>1</v>
      </c>
      <c r="C4948" s="122" t="s">
        <v>2234</v>
      </c>
      <c r="D4948" s="122" t="s">
        <v>2102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75">
      <c r="A4949" s="122" t="s">
        <v>2027</v>
      </c>
      <c r="B4949" s="122">
        <v>1</v>
      </c>
      <c r="C4949" s="122" t="s">
        <v>2234</v>
      </c>
      <c r="D4949" s="122" t="s">
        <v>2103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75">
      <c r="A4950" s="122" t="s">
        <v>2027</v>
      </c>
      <c r="B4950" s="122">
        <v>1</v>
      </c>
      <c r="C4950" s="122" t="s">
        <v>2234</v>
      </c>
      <c r="D4950" s="122" t="s">
        <v>2137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75">
      <c r="A4951" s="122" t="s">
        <v>2027</v>
      </c>
      <c r="B4951" s="122">
        <v>1</v>
      </c>
      <c r="C4951" s="122" t="s">
        <v>2234</v>
      </c>
      <c r="D4951" s="122" t="s">
        <v>2104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75">
      <c r="A4952" s="122" t="s">
        <v>2027</v>
      </c>
      <c r="B4952" s="122">
        <v>1</v>
      </c>
      <c r="C4952" s="122" t="s">
        <v>2234</v>
      </c>
      <c r="D4952" s="122" t="s">
        <v>2105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75">
      <c r="A4953" s="122" t="s">
        <v>2027</v>
      </c>
      <c r="B4953" s="122">
        <v>1</v>
      </c>
      <c r="C4953" s="122" t="s">
        <v>2234</v>
      </c>
      <c r="D4953" s="122" t="s">
        <v>2106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75">
      <c r="A4954" s="122" t="s">
        <v>2027</v>
      </c>
      <c r="B4954" s="122">
        <v>1</v>
      </c>
      <c r="C4954" s="122" t="s">
        <v>2234</v>
      </c>
      <c r="D4954" s="122" t="s">
        <v>2107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75">
      <c r="A4955" s="122" t="s">
        <v>2027</v>
      </c>
      <c r="B4955" s="122">
        <v>1</v>
      </c>
      <c r="C4955" s="122" t="s">
        <v>2234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75">
      <c r="A4956" s="122" t="s">
        <v>2027</v>
      </c>
      <c r="B4956" s="122">
        <v>1</v>
      </c>
      <c r="C4956" s="122" t="s">
        <v>2234</v>
      </c>
      <c r="D4956" s="122" t="s">
        <v>2108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75">
      <c r="A4957" s="122" t="s">
        <v>2027</v>
      </c>
      <c r="B4957" s="122">
        <v>1</v>
      </c>
      <c r="C4957" s="122" t="s">
        <v>2234</v>
      </c>
      <c r="D4957" s="122" t="s">
        <v>2109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75">
      <c r="A4958" s="122" t="s">
        <v>2027</v>
      </c>
      <c r="B4958" s="122">
        <v>1</v>
      </c>
      <c r="C4958" s="122" t="s">
        <v>2234</v>
      </c>
      <c r="D4958" s="122" t="s">
        <v>2110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75">
      <c r="A4959" s="122" t="s">
        <v>2027</v>
      </c>
      <c r="B4959" s="122">
        <v>1</v>
      </c>
      <c r="C4959" s="122" t="s">
        <v>2234</v>
      </c>
      <c r="D4959" s="122" t="s">
        <v>2111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75">
      <c r="A4960" s="122" t="s">
        <v>2027</v>
      </c>
      <c r="B4960" s="122">
        <v>1</v>
      </c>
      <c r="C4960" s="122" t="s">
        <v>2234</v>
      </c>
      <c r="D4960" s="122" t="s">
        <v>2112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75">
      <c r="A4961" s="122" t="s">
        <v>2027</v>
      </c>
      <c r="B4961" s="122">
        <v>1</v>
      </c>
      <c r="C4961" s="122" t="s">
        <v>2234</v>
      </c>
      <c r="D4961" s="122" t="s">
        <v>2113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75">
      <c r="A4962" s="122" t="s">
        <v>2027</v>
      </c>
      <c r="B4962" s="122">
        <v>1</v>
      </c>
      <c r="C4962" s="122" t="s">
        <v>2234</v>
      </c>
      <c r="D4962" s="122" t="s">
        <v>2114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75">
      <c r="A4963" s="122" t="s">
        <v>2027</v>
      </c>
      <c r="B4963" s="122">
        <v>1</v>
      </c>
      <c r="C4963" s="122" t="s">
        <v>2234</v>
      </c>
      <c r="D4963" s="122" t="s">
        <v>2115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75">
      <c r="A4964" s="122" t="s">
        <v>2027</v>
      </c>
      <c r="B4964" s="122">
        <v>1</v>
      </c>
      <c r="C4964" s="122" t="s">
        <v>2234</v>
      </c>
      <c r="D4964" s="122" t="s">
        <v>2116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75">
      <c r="A4965" s="122" t="s">
        <v>2027</v>
      </c>
      <c r="B4965" s="122">
        <v>1</v>
      </c>
      <c r="C4965" s="122" t="s">
        <v>2234</v>
      </c>
      <c r="D4965" s="122" t="s">
        <v>2138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75">
      <c r="A4966" s="122" t="s">
        <v>2027</v>
      </c>
      <c r="B4966" s="122">
        <v>1</v>
      </c>
      <c r="C4966" s="122" t="s">
        <v>2234</v>
      </c>
      <c r="D4966" s="122" t="s">
        <v>2117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75">
      <c r="A4967" s="122" t="s">
        <v>2027</v>
      </c>
      <c r="B4967" s="122">
        <v>1</v>
      </c>
      <c r="C4967" s="122" t="s">
        <v>2234</v>
      </c>
      <c r="D4967" s="122" t="s">
        <v>2118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75">
      <c r="A4968" s="122" t="s">
        <v>2027</v>
      </c>
      <c r="B4968" s="122">
        <v>1</v>
      </c>
      <c r="C4968" s="122" t="s">
        <v>2234</v>
      </c>
      <c r="D4968" s="122" t="s">
        <v>2119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75">
      <c r="A4969" s="122" t="s">
        <v>2027</v>
      </c>
      <c r="B4969" s="122">
        <v>1</v>
      </c>
      <c r="C4969" s="122" t="s">
        <v>2234</v>
      </c>
      <c r="D4969" s="122" t="s">
        <v>2120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75">
      <c r="A4970" s="122" t="s">
        <v>2027</v>
      </c>
      <c r="B4970" s="122">
        <v>1</v>
      </c>
      <c r="C4970" s="122" t="s">
        <v>2234</v>
      </c>
      <c r="D4970" s="122" t="s">
        <v>2121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75">
      <c r="A4971" s="122" t="s">
        <v>2027</v>
      </c>
      <c r="B4971" s="122">
        <v>1</v>
      </c>
      <c r="C4971" s="122" t="s">
        <v>2234</v>
      </c>
      <c r="D4971" s="122" t="s">
        <v>2122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75">
      <c r="A4972" s="122" t="s">
        <v>2027</v>
      </c>
      <c r="B4972" s="122">
        <v>1</v>
      </c>
      <c r="C4972" s="122" t="s">
        <v>2234</v>
      </c>
      <c r="D4972" s="122" t="s">
        <v>2123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75">
      <c r="A4973" s="122" t="s">
        <v>2027</v>
      </c>
      <c r="B4973" s="122">
        <v>1</v>
      </c>
      <c r="C4973" s="122" t="s">
        <v>2234</v>
      </c>
      <c r="D4973" s="122" t="s">
        <v>2140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75">
      <c r="A4974" s="122" t="s">
        <v>2027</v>
      </c>
      <c r="B4974" s="122">
        <v>1</v>
      </c>
      <c r="C4974" s="122" t="s">
        <v>2234</v>
      </c>
      <c r="D4974" s="122" t="s">
        <v>2124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75">
      <c r="A4975" s="122" t="s">
        <v>2027</v>
      </c>
      <c r="B4975" s="122">
        <v>1</v>
      </c>
      <c r="C4975" s="122" t="s">
        <v>2234</v>
      </c>
      <c r="D4975" s="122" t="s">
        <v>2125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75">
      <c r="A4976" s="122" t="s">
        <v>2027</v>
      </c>
      <c r="B4976" s="122">
        <v>1</v>
      </c>
      <c r="C4976" s="122" t="s">
        <v>2234</v>
      </c>
      <c r="D4976" s="122" t="s">
        <v>2126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75">
      <c r="A4977" s="122" t="s">
        <v>2027</v>
      </c>
      <c r="B4977" s="122">
        <v>1</v>
      </c>
      <c r="C4977" s="122" t="s">
        <v>2234</v>
      </c>
      <c r="D4977" s="122" t="s">
        <v>2127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75">
      <c r="A4978" s="122" t="s">
        <v>2027</v>
      </c>
      <c r="B4978" s="122">
        <v>1</v>
      </c>
      <c r="C4978" s="122" t="s">
        <v>2234</v>
      </c>
      <c r="D4978" s="122" t="s">
        <v>2128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75">
      <c r="A4979" s="122" t="s">
        <v>2027</v>
      </c>
      <c r="B4979" s="122">
        <v>1</v>
      </c>
      <c r="C4979" s="122" t="s">
        <v>2235</v>
      </c>
      <c r="D4979" s="122" t="s">
        <v>2080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75">
      <c r="A4980" s="122" t="s">
        <v>2027</v>
      </c>
      <c r="B4980" s="122">
        <v>1</v>
      </c>
      <c r="C4980" s="122" t="s">
        <v>2235</v>
      </c>
      <c r="D4980" s="122" t="s">
        <v>2081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75">
      <c r="A4981" s="122" t="s">
        <v>2027</v>
      </c>
      <c r="B4981" s="122">
        <v>1</v>
      </c>
      <c r="C4981" s="122" t="s">
        <v>2235</v>
      </c>
      <c r="D4981" s="122" t="s">
        <v>2082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75">
      <c r="A4982" s="122" t="s">
        <v>2027</v>
      </c>
      <c r="B4982" s="122">
        <v>1</v>
      </c>
      <c r="C4982" s="122" t="s">
        <v>2235</v>
      </c>
      <c r="D4982" s="122" t="s">
        <v>2135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75">
      <c r="A4983" s="122" t="s">
        <v>2027</v>
      </c>
      <c r="B4983" s="122">
        <v>1</v>
      </c>
      <c r="C4983" s="122" t="s">
        <v>2235</v>
      </c>
      <c r="D4983" s="122" t="s">
        <v>2083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75">
      <c r="A4984" s="122" t="s">
        <v>2027</v>
      </c>
      <c r="B4984" s="122">
        <v>1</v>
      </c>
      <c r="C4984" s="122" t="s">
        <v>2235</v>
      </c>
      <c r="D4984" s="122" t="s">
        <v>2084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75">
      <c r="A4985" s="122" t="s">
        <v>2027</v>
      </c>
      <c r="B4985" s="122">
        <v>1</v>
      </c>
      <c r="C4985" s="122" t="s">
        <v>2235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75">
      <c r="A4986" s="122" t="s">
        <v>2027</v>
      </c>
      <c r="B4986" s="122">
        <v>1</v>
      </c>
      <c r="C4986" s="122" t="s">
        <v>2235</v>
      </c>
      <c r="D4986" s="122" t="s">
        <v>2085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75">
      <c r="A4987" s="122" t="s">
        <v>2027</v>
      </c>
      <c r="B4987" s="122">
        <v>1</v>
      </c>
      <c r="C4987" s="122" t="s">
        <v>2235</v>
      </c>
      <c r="D4987" s="122" t="s">
        <v>2086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75">
      <c r="A4988" s="122" t="s">
        <v>2027</v>
      </c>
      <c r="B4988" s="122">
        <v>1</v>
      </c>
      <c r="C4988" s="122" t="s">
        <v>2235</v>
      </c>
      <c r="D4988" s="122" t="s">
        <v>2087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75">
      <c r="A4989" s="122" t="s">
        <v>2027</v>
      </c>
      <c r="B4989" s="122">
        <v>1</v>
      </c>
      <c r="C4989" s="122" t="s">
        <v>2235</v>
      </c>
      <c r="D4989" s="122" t="s">
        <v>2088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75">
      <c r="A4990" s="122" t="s">
        <v>2027</v>
      </c>
      <c r="B4990" s="122">
        <v>1</v>
      </c>
      <c r="C4990" s="122" t="s">
        <v>2235</v>
      </c>
      <c r="D4990" s="122" t="s">
        <v>2089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75">
      <c r="A4991" s="122" t="s">
        <v>2027</v>
      </c>
      <c r="B4991" s="122">
        <v>1</v>
      </c>
      <c r="C4991" s="122" t="s">
        <v>2235</v>
      </c>
      <c r="D4991" s="122" t="s">
        <v>2136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75">
      <c r="A4992" s="122" t="s">
        <v>2027</v>
      </c>
      <c r="B4992" s="122">
        <v>1</v>
      </c>
      <c r="C4992" s="122" t="s">
        <v>2235</v>
      </c>
      <c r="D4992" s="122" t="s">
        <v>2090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75">
      <c r="A4993" s="122" t="s">
        <v>2027</v>
      </c>
      <c r="B4993" s="122">
        <v>1</v>
      </c>
      <c r="C4993" s="122" t="s">
        <v>2235</v>
      </c>
      <c r="D4993" s="122" t="s">
        <v>2091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75">
      <c r="A4994" s="122" t="s">
        <v>2027</v>
      </c>
      <c r="B4994" s="122">
        <v>1</v>
      </c>
      <c r="C4994" s="122" t="s">
        <v>2235</v>
      </c>
      <c r="D4994" s="122" t="s">
        <v>2092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75">
      <c r="A4995" s="122" t="s">
        <v>2027</v>
      </c>
      <c r="B4995" s="122">
        <v>1</v>
      </c>
      <c r="C4995" s="122" t="s">
        <v>2235</v>
      </c>
      <c r="D4995" s="122" t="s">
        <v>2093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75">
      <c r="A4996" s="122" t="s">
        <v>2027</v>
      </c>
      <c r="B4996" s="122">
        <v>1</v>
      </c>
      <c r="C4996" s="122" t="s">
        <v>2235</v>
      </c>
      <c r="D4996" s="122" t="s">
        <v>2094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75">
      <c r="A4997" s="122" t="s">
        <v>2027</v>
      </c>
      <c r="B4997" s="122">
        <v>1</v>
      </c>
      <c r="C4997" s="122" t="s">
        <v>2235</v>
      </c>
      <c r="D4997" s="122" t="s">
        <v>2095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75">
      <c r="A4998" s="122" t="s">
        <v>2027</v>
      </c>
      <c r="B4998" s="122">
        <v>1</v>
      </c>
      <c r="C4998" s="122" t="s">
        <v>2235</v>
      </c>
      <c r="D4998" s="122" t="s">
        <v>2096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75">
      <c r="A4999" s="122" t="s">
        <v>2027</v>
      </c>
      <c r="B4999" s="122">
        <v>1</v>
      </c>
      <c r="C4999" s="122" t="s">
        <v>2235</v>
      </c>
      <c r="D4999" s="122" t="s">
        <v>2097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75">
      <c r="A5000" s="122" t="s">
        <v>2027</v>
      </c>
      <c r="B5000" s="122">
        <v>1</v>
      </c>
      <c r="C5000" s="122" t="s">
        <v>2235</v>
      </c>
      <c r="D5000" s="122" t="s">
        <v>2098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75">
      <c r="A5001" s="122" t="s">
        <v>2027</v>
      </c>
      <c r="B5001" s="122">
        <v>1</v>
      </c>
      <c r="C5001" s="122" t="s">
        <v>2235</v>
      </c>
      <c r="D5001" s="122" t="s">
        <v>2099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75">
      <c r="A5002" s="122" t="s">
        <v>2027</v>
      </c>
      <c r="B5002" s="122">
        <v>1</v>
      </c>
      <c r="C5002" s="122" t="s">
        <v>2235</v>
      </c>
      <c r="D5002" s="122" t="s">
        <v>2100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75">
      <c r="A5003" s="122" t="s">
        <v>2027</v>
      </c>
      <c r="B5003" s="122">
        <v>1</v>
      </c>
      <c r="C5003" s="122" t="s">
        <v>2235</v>
      </c>
      <c r="D5003" s="122" t="s">
        <v>2101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75">
      <c r="A5004" s="122" t="s">
        <v>2027</v>
      </c>
      <c r="B5004" s="122">
        <v>1</v>
      </c>
      <c r="C5004" s="122" t="s">
        <v>2235</v>
      </c>
      <c r="D5004" s="122" t="s">
        <v>2102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75">
      <c r="A5005" s="122" t="s">
        <v>2027</v>
      </c>
      <c r="B5005" s="122">
        <v>1</v>
      </c>
      <c r="C5005" s="122" t="s">
        <v>2235</v>
      </c>
      <c r="D5005" s="122" t="s">
        <v>2103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75">
      <c r="A5006" s="122" t="s">
        <v>2027</v>
      </c>
      <c r="B5006" s="122">
        <v>1</v>
      </c>
      <c r="C5006" s="122" t="s">
        <v>2235</v>
      </c>
      <c r="D5006" s="122" t="s">
        <v>2137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75">
      <c r="A5007" s="122" t="s">
        <v>2027</v>
      </c>
      <c r="B5007" s="122">
        <v>1</v>
      </c>
      <c r="C5007" s="122" t="s">
        <v>2235</v>
      </c>
      <c r="D5007" s="122" t="s">
        <v>2104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75">
      <c r="A5008" s="122" t="s">
        <v>2027</v>
      </c>
      <c r="B5008" s="122">
        <v>1</v>
      </c>
      <c r="C5008" s="122" t="s">
        <v>2235</v>
      </c>
      <c r="D5008" s="122" t="s">
        <v>2105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75">
      <c r="A5009" s="122" t="s">
        <v>2027</v>
      </c>
      <c r="B5009" s="122">
        <v>1</v>
      </c>
      <c r="C5009" s="122" t="s">
        <v>2235</v>
      </c>
      <c r="D5009" s="122" t="s">
        <v>2106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75">
      <c r="A5010" s="122" t="s">
        <v>2027</v>
      </c>
      <c r="B5010" s="122">
        <v>1</v>
      </c>
      <c r="C5010" s="122" t="s">
        <v>2235</v>
      </c>
      <c r="D5010" s="122" t="s">
        <v>2107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75">
      <c r="A5011" s="122" t="s">
        <v>2027</v>
      </c>
      <c r="B5011" s="122">
        <v>1</v>
      </c>
      <c r="C5011" s="122" t="s">
        <v>2235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75">
      <c r="A5012" s="122" t="s">
        <v>2027</v>
      </c>
      <c r="B5012" s="122">
        <v>1</v>
      </c>
      <c r="C5012" s="122" t="s">
        <v>2235</v>
      </c>
      <c r="D5012" s="122" t="s">
        <v>2108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75">
      <c r="A5013" s="122" t="s">
        <v>2027</v>
      </c>
      <c r="B5013" s="122">
        <v>1</v>
      </c>
      <c r="C5013" s="122" t="s">
        <v>2235</v>
      </c>
      <c r="D5013" s="122" t="s">
        <v>2109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75">
      <c r="A5014" s="122" t="s">
        <v>2027</v>
      </c>
      <c r="B5014" s="122">
        <v>1</v>
      </c>
      <c r="C5014" s="122" t="s">
        <v>2235</v>
      </c>
      <c r="D5014" s="122" t="s">
        <v>2110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75">
      <c r="A5015" s="122" t="s">
        <v>2027</v>
      </c>
      <c r="B5015" s="122">
        <v>1</v>
      </c>
      <c r="C5015" s="122" t="s">
        <v>2235</v>
      </c>
      <c r="D5015" s="122" t="s">
        <v>2111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75">
      <c r="A5016" s="122" t="s">
        <v>2027</v>
      </c>
      <c r="B5016" s="122">
        <v>1</v>
      </c>
      <c r="C5016" s="122" t="s">
        <v>2235</v>
      </c>
      <c r="D5016" s="122" t="s">
        <v>2112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75">
      <c r="A5017" s="122" t="s">
        <v>2027</v>
      </c>
      <c r="B5017" s="122">
        <v>1</v>
      </c>
      <c r="C5017" s="122" t="s">
        <v>2235</v>
      </c>
      <c r="D5017" s="122" t="s">
        <v>2113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75">
      <c r="A5018" s="122" t="s">
        <v>2027</v>
      </c>
      <c r="B5018" s="122">
        <v>1</v>
      </c>
      <c r="C5018" s="122" t="s">
        <v>2235</v>
      </c>
      <c r="D5018" s="122" t="s">
        <v>2114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75">
      <c r="A5019" s="122" t="s">
        <v>2027</v>
      </c>
      <c r="B5019" s="122">
        <v>1</v>
      </c>
      <c r="C5019" s="122" t="s">
        <v>2235</v>
      </c>
      <c r="D5019" s="122" t="s">
        <v>2115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75">
      <c r="A5020" s="122" t="s">
        <v>2027</v>
      </c>
      <c r="B5020" s="122">
        <v>1</v>
      </c>
      <c r="C5020" s="122" t="s">
        <v>2235</v>
      </c>
      <c r="D5020" s="122" t="s">
        <v>2116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75">
      <c r="A5021" s="122" t="s">
        <v>2027</v>
      </c>
      <c r="B5021" s="122">
        <v>1</v>
      </c>
      <c r="C5021" s="122" t="s">
        <v>2235</v>
      </c>
      <c r="D5021" s="122" t="s">
        <v>2138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75">
      <c r="A5022" s="122" t="s">
        <v>2027</v>
      </c>
      <c r="B5022" s="122">
        <v>1</v>
      </c>
      <c r="C5022" s="122" t="s">
        <v>2235</v>
      </c>
      <c r="D5022" s="122" t="s">
        <v>2117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75">
      <c r="A5023" s="122" t="s">
        <v>2027</v>
      </c>
      <c r="B5023" s="122">
        <v>1</v>
      </c>
      <c r="C5023" s="122" t="s">
        <v>2235</v>
      </c>
      <c r="D5023" s="122" t="s">
        <v>2118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75">
      <c r="A5024" s="122" t="s">
        <v>2027</v>
      </c>
      <c r="B5024" s="122">
        <v>1</v>
      </c>
      <c r="C5024" s="122" t="s">
        <v>2235</v>
      </c>
      <c r="D5024" s="122" t="s">
        <v>2119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75">
      <c r="A5025" s="122" t="s">
        <v>2027</v>
      </c>
      <c r="B5025" s="122">
        <v>1</v>
      </c>
      <c r="C5025" s="122" t="s">
        <v>2235</v>
      </c>
      <c r="D5025" s="122" t="s">
        <v>2120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75">
      <c r="A5026" s="122" t="s">
        <v>2027</v>
      </c>
      <c r="B5026" s="122">
        <v>1</v>
      </c>
      <c r="C5026" s="122" t="s">
        <v>2235</v>
      </c>
      <c r="D5026" s="122" t="s">
        <v>2121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75">
      <c r="A5027" s="122" t="s">
        <v>2027</v>
      </c>
      <c r="B5027" s="122">
        <v>1</v>
      </c>
      <c r="C5027" s="122" t="s">
        <v>2235</v>
      </c>
      <c r="D5027" s="122" t="s">
        <v>2122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75">
      <c r="A5028" s="122" t="s">
        <v>2027</v>
      </c>
      <c r="B5028" s="122">
        <v>1</v>
      </c>
      <c r="C5028" s="122" t="s">
        <v>2235</v>
      </c>
      <c r="D5028" s="122" t="s">
        <v>2123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75">
      <c r="A5029" s="122" t="s">
        <v>2027</v>
      </c>
      <c r="B5029" s="122">
        <v>1</v>
      </c>
      <c r="C5029" s="122" t="s">
        <v>2235</v>
      </c>
      <c r="D5029" s="122" t="s">
        <v>2140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75">
      <c r="A5030" s="122" t="s">
        <v>2027</v>
      </c>
      <c r="B5030" s="122">
        <v>1</v>
      </c>
      <c r="C5030" s="122" t="s">
        <v>2235</v>
      </c>
      <c r="D5030" s="122" t="s">
        <v>2124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75">
      <c r="A5031" s="122" t="s">
        <v>2027</v>
      </c>
      <c r="B5031" s="122">
        <v>1</v>
      </c>
      <c r="C5031" s="122" t="s">
        <v>2235</v>
      </c>
      <c r="D5031" s="122" t="s">
        <v>2125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75">
      <c r="A5032" s="122" t="s">
        <v>2027</v>
      </c>
      <c r="B5032" s="122">
        <v>1</v>
      </c>
      <c r="C5032" s="122" t="s">
        <v>2235</v>
      </c>
      <c r="D5032" s="122" t="s">
        <v>2126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75">
      <c r="A5033" s="122" t="s">
        <v>2027</v>
      </c>
      <c r="B5033" s="122">
        <v>1</v>
      </c>
      <c r="C5033" s="122" t="s">
        <v>2235</v>
      </c>
      <c r="D5033" s="122" t="s">
        <v>2127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75">
      <c r="A5034" s="122" t="s">
        <v>2027</v>
      </c>
      <c r="B5034" s="122">
        <v>1</v>
      </c>
      <c r="C5034" s="122" t="s">
        <v>2235</v>
      </c>
      <c r="D5034" s="122" t="s">
        <v>2128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75">
      <c r="A5035" s="122" t="s">
        <v>2027</v>
      </c>
      <c r="B5035" s="122">
        <v>1</v>
      </c>
      <c r="C5035" s="122" t="s">
        <v>2236</v>
      </c>
      <c r="D5035" s="122" t="s">
        <v>2080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75">
      <c r="A5036" s="122" t="s">
        <v>2027</v>
      </c>
      <c r="B5036" s="122">
        <v>1</v>
      </c>
      <c r="C5036" s="122" t="s">
        <v>2236</v>
      </c>
      <c r="D5036" s="122" t="s">
        <v>2081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75">
      <c r="A5037" s="122" t="s">
        <v>2027</v>
      </c>
      <c r="B5037" s="122">
        <v>1</v>
      </c>
      <c r="C5037" s="122" t="s">
        <v>2236</v>
      </c>
      <c r="D5037" s="122" t="s">
        <v>2082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75">
      <c r="A5038" s="122" t="s">
        <v>2027</v>
      </c>
      <c r="B5038" s="122">
        <v>1</v>
      </c>
      <c r="C5038" s="122" t="s">
        <v>2236</v>
      </c>
      <c r="D5038" s="122" t="s">
        <v>2135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75">
      <c r="A5039" s="122" t="s">
        <v>2027</v>
      </c>
      <c r="B5039" s="122">
        <v>1</v>
      </c>
      <c r="C5039" s="122" t="s">
        <v>2236</v>
      </c>
      <c r="D5039" s="122" t="s">
        <v>2083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75">
      <c r="A5040" s="122" t="s">
        <v>2027</v>
      </c>
      <c r="B5040" s="122">
        <v>1</v>
      </c>
      <c r="C5040" s="122" t="s">
        <v>2236</v>
      </c>
      <c r="D5040" s="122" t="s">
        <v>2084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75">
      <c r="A5041" s="122" t="s">
        <v>2027</v>
      </c>
      <c r="B5041" s="122">
        <v>1</v>
      </c>
      <c r="C5041" s="122" t="s">
        <v>2236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75">
      <c r="A5042" s="122" t="s">
        <v>2027</v>
      </c>
      <c r="B5042" s="122">
        <v>1</v>
      </c>
      <c r="C5042" s="122" t="s">
        <v>2236</v>
      </c>
      <c r="D5042" s="122" t="s">
        <v>2085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75">
      <c r="A5043" s="122" t="s">
        <v>2027</v>
      </c>
      <c r="B5043" s="122">
        <v>1</v>
      </c>
      <c r="C5043" s="122" t="s">
        <v>2236</v>
      </c>
      <c r="D5043" s="122" t="s">
        <v>2086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75">
      <c r="A5044" s="122" t="s">
        <v>2027</v>
      </c>
      <c r="B5044" s="122">
        <v>1</v>
      </c>
      <c r="C5044" s="122" t="s">
        <v>2236</v>
      </c>
      <c r="D5044" s="122" t="s">
        <v>2087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75">
      <c r="A5045" s="122" t="s">
        <v>2027</v>
      </c>
      <c r="B5045" s="122">
        <v>1</v>
      </c>
      <c r="C5045" s="122" t="s">
        <v>2236</v>
      </c>
      <c r="D5045" s="122" t="s">
        <v>2088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75">
      <c r="A5046" s="122" t="s">
        <v>2027</v>
      </c>
      <c r="B5046" s="122">
        <v>1</v>
      </c>
      <c r="C5046" s="122" t="s">
        <v>2236</v>
      </c>
      <c r="D5046" s="122" t="s">
        <v>2089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75">
      <c r="A5047" s="122" t="s">
        <v>2027</v>
      </c>
      <c r="B5047" s="122">
        <v>1</v>
      </c>
      <c r="C5047" s="122" t="s">
        <v>2236</v>
      </c>
      <c r="D5047" s="122" t="s">
        <v>2136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75">
      <c r="A5048" s="122" t="s">
        <v>2027</v>
      </c>
      <c r="B5048" s="122">
        <v>1</v>
      </c>
      <c r="C5048" s="122" t="s">
        <v>2236</v>
      </c>
      <c r="D5048" s="122" t="s">
        <v>2090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75">
      <c r="A5049" s="122" t="s">
        <v>2027</v>
      </c>
      <c r="B5049" s="122">
        <v>1</v>
      </c>
      <c r="C5049" s="122" t="s">
        <v>2236</v>
      </c>
      <c r="D5049" s="122" t="s">
        <v>2091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75">
      <c r="A5050" s="122" t="s">
        <v>2027</v>
      </c>
      <c r="B5050" s="122">
        <v>1</v>
      </c>
      <c r="C5050" s="122" t="s">
        <v>2236</v>
      </c>
      <c r="D5050" s="122" t="s">
        <v>2092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75">
      <c r="A5051" s="122" t="s">
        <v>2027</v>
      </c>
      <c r="B5051" s="122">
        <v>1</v>
      </c>
      <c r="C5051" s="122" t="s">
        <v>2236</v>
      </c>
      <c r="D5051" s="122" t="s">
        <v>2093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75">
      <c r="A5052" s="122" t="s">
        <v>2027</v>
      </c>
      <c r="B5052" s="122">
        <v>1</v>
      </c>
      <c r="C5052" s="122" t="s">
        <v>2236</v>
      </c>
      <c r="D5052" s="122" t="s">
        <v>2094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75">
      <c r="A5053" s="122" t="s">
        <v>2027</v>
      </c>
      <c r="B5053" s="122">
        <v>1</v>
      </c>
      <c r="C5053" s="122" t="s">
        <v>2236</v>
      </c>
      <c r="D5053" s="122" t="s">
        <v>2095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75">
      <c r="A5054" s="122" t="s">
        <v>2027</v>
      </c>
      <c r="B5054" s="122">
        <v>1</v>
      </c>
      <c r="C5054" s="122" t="s">
        <v>2236</v>
      </c>
      <c r="D5054" s="122" t="s">
        <v>2096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75">
      <c r="A5055" s="122" t="s">
        <v>2027</v>
      </c>
      <c r="B5055" s="122">
        <v>1</v>
      </c>
      <c r="C5055" s="122" t="s">
        <v>2236</v>
      </c>
      <c r="D5055" s="122" t="s">
        <v>2097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75">
      <c r="A5056" s="122" t="s">
        <v>2027</v>
      </c>
      <c r="B5056" s="122">
        <v>1</v>
      </c>
      <c r="C5056" s="122" t="s">
        <v>2236</v>
      </c>
      <c r="D5056" s="122" t="s">
        <v>2098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75">
      <c r="A5057" s="122" t="s">
        <v>2027</v>
      </c>
      <c r="B5057" s="122">
        <v>1</v>
      </c>
      <c r="C5057" s="122" t="s">
        <v>2236</v>
      </c>
      <c r="D5057" s="122" t="s">
        <v>2099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75">
      <c r="A5058" s="122" t="s">
        <v>2027</v>
      </c>
      <c r="B5058" s="122">
        <v>1</v>
      </c>
      <c r="C5058" s="122" t="s">
        <v>2236</v>
      </c>
      <c r="D5058" s="122" t="s">
        <v>2100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75">
      <c r="A5059" s="122" t="s">
        <v>2027</v>
      </c>
      <c r="B5059" s="122">
        <v>1</v>
      </c>
      <c r="C5059" s="122" t="s">
        <v>2236</v>
      </c>
      <c r="D5059" s="122" t="s">
        <v>2101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75">
      <c r="A5060" s="122" t="s">
        <v>2027</v>
      </c>
      <c r="B5060" s="122">
        <v>1</v>
      </c>
      <c r="C5060" s="122" t="s">
        <v>2236</v>
      </c>
      <c r="D5060" s="122" t="s">
        <v>2102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75">
      <c r="A5061" s="122" t="s">
        <v>2027</v>
      </c>
      <c r="B5061" s="122">
        <v>1</v>
      </c>
      <c r="C5061" s="122" t="s">
        <v>2236</v>
      </c>
      <c r="D5061" s="122" t="s">
        <v>2103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75">
      <c r="A5062" s="122" t="s">
        <v>2027</v>
      </c>
      <c r="B5062" s="122">
        <v>1</v>
      </c>
      <c r="C5062" s="122" t="s">
        <v>2236</v>
      </c>
      <c r="D5062" s="122" t="s">
        <v>2137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75">
      <c r="A5063" s="122" t="s">
        <v>2027</v>
      </c>
      <c r="B5063" s="122">
        <v>1</v>
      </c>
      <c r="C5063" s="122" t="s">
        <v>2236</v>
      </c>
      <c r="D5063" s="122" t="s">
        <v>2104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75">
      <c r="A5064" s="122" t="s">
        <v>2027</v>
      </c>
      <c r="B5064" s="122">
        <v>1</v>
      </c>
      <c r="C5064" s="122" t="s">
        <v>2236</v>
      </c>
      <c r="D5064" s="122" t="s">
        <v>2105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75">
      <c r="A5065" s="122" t="s">
        <v>2027</v>
      </c>
      <c r="B5065" s="122">
        <v>1</v>
      </c>
      <c r="C5065" s="122" t="s">
        <v>2236</v>
      </c>
      <c r="D5065" s="122" t="s">
        <v>2106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75">
      <c r="A5066" s="122" t="s">
        <v>2027</v>
      </c>
      <c r="B5066" s="122">
        <v>1</v>
      </c>
      <c r="C5066" s="122" t="s">
        <v>2236</v>
      </c>
      <c r="D5066" s="122" t="s">
        <v>2107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75">
      <c r="A5067" s="122" t="s">
        <v>2027</v>
      </c>
      <c r="B5067" s="122">
        <v>1</v>
      </c>
      <c r="C5067" s="122" t="s">
        <v>2236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75">
      <c r="A5068" s="122" t="s">
        <v>2027</v>
      </c>
      <c r="B5068" s="122">
        <v>1</v>
      </c>
      <c r="C5068" s="122" t="s">
        <v>2236</v>
      </c>
      <c r="D5068" s="122" t="s">
        <v>2108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75">
      <c r="A5069" s="122" t="s">
        <v>2027</v>
      </c>
      <c r="B5069" s="122">
        <v>1</v>
      </c>
      <c r="C5069" s="122" t="s">
        <v>2236</v>
      </c>
      <c r="D5069" s="122" t="s">
        <v>2109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75">
      <c r="A5070" s="122" t="s">
        <v>2027</v>
      </c>
      <c r="B5070" s="122">
        <v>1</v>
      </c>
      <c r="C5070" s="122" t="s">
        <v>2236</v>
      </c>
      <c r="D5070" s="122" t="s">
        <v>2110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75">
      <c r="A5071" s="122" t="s">
        <v>2027</v>
      </c>
      <c r="B5071" s="122">
        <v>1</v>
      </c>
      <c r="C5071" s="122" t="s">
        <v>2236</v>
      </c>
      <c r="D5071" s="122" t="s">
        <v>2111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75">
      <c r="A5072" s="122" t="s">
        <v>2027</v>
      </c>
      <c r="B5072" s="122">
        <v>1</v>
      </c>
      <c r="C5072" s="122" t="s">
        <v>2236</v>
      </c>
      <c r="D5072" s="122" t="s">
        <v>2112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75">
      <c r="A5073" s="122" t="s">
        <v>2027</v>
      </c>
      <c r="B5073" s="122">
        <v>1</v>
      </c>
      <c r="C5073" s="122" t="s">
        <v>2236</v>
      </c>
      <c r="D5073" s="122" t="s">
        <v>2113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75">
      <c r="A5074" s="122" t="s">
        <v>2027</v>
      </c>
      <c r="B5074" s="122">
        <v>1</v>
      </c>
      <c r="C5074" s="122" t="s">
        <v>2236</v>
      </c>
      <c r="D5074" s="122" t="s">
        <v>2114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75">
      <c r="A5075" s="122" t="s">
        <v>2027</v>
      </c>
      <c r="B5075" s="122">
        <v>1</v>
      </c>
      <c r="C5075" s="122" t="s">
        <v>2236</v>
      </c>
      <c r="D5075" s="122" t="s">
        <v>2115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75">
      <c r="A5076" s="122" t="s">
        <v>2027</v>
      </c>
      <c r="B5076" s="122">
        <v>1</v>
      </c>
      <c r="C5076" s="122" t="s">
        <v>2236</v>
      </c>
      <c r="D5076" s="122" t="s">
        <v>2116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75">
      <c r="A5077" s="122" t="s">
        <v>2027</v>
      </c>
      <c r="B5077" s="122">
        <v>1</v>
      </c>
      <c r="C5077" s="122" t="s">
        <v>2236</v>
      </c>
      <c r="D5077" s="122" t="s">
        <v>2138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75">
      <c r="A5078" s="122" t="s">
        <v>2027</v>
      </c>
      <c r="B5078" s="122">
        <v>1</v>
      </c>
      <c r="C5078" s="122" t="s">
        <v>2236</v>
      </c>
      <c r="D5078" s="122" t="s">
        <v>2117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75">
      <c r="A5079" s="122" t="s">
        <v>2027</v>
      </c>
      <c r="B5079" s="122">
        <v>1</v>
      </c>
      <c r="C5079" s="122" t="s">
        <v>2236</v>
      </c>
      <c r="D5079" s="122" t="s">
        <v>2118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75">
      <c r="A5080" s="122" t="s">
        <v>2027</v>
      </c>
      <c r="B5080" s="122">
        <v>1</v>
      </c>
      <c r="C5080" s="122" t="s">
        <v>2236</v>
      </c>
      <c r="D5080" s="122" t="s">
        <v>2119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75">
      <c r="A5081" s="122" t="s">
        <v>2027</v>
      </c>
      <c r="B5081" s="122">
        <v>1</v>
      </c>
      <c r="C5081" s="122" t="s">
        <v>2236</v>
      </c>
      <c r="D5081" s="122" t="s">
        <v>2120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75">
      <c r="A5082" s="122" t="s">
        <v>2027</v>
      </c>
      <c r="B5082" s="122">
        <v>1</v>
      </c>
      <c r="C5082" s="122" t="s">
        <v>2236</v>
      </c>
      <c r="D5082" s="122" t="s">
        <v>2121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75">
      <c r="A5083" s="122" t="s">
        <v>2027</v>
      </c>
      <c r="B5083" s="122">
        <v>1</v>
      </c>
      <c r="C5083" s="122" t="s">
        <v>2236</v>
      </c>
      <c r="D5083" s="122" t="s">
        <v>2122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75">
      <c r="A5084" s="122" t="s">
        <v>2027</v>
      </c>
      <c r="B5084" s="122">
        <v>1</v>
      </c>
      <c r="C5084" s="122" t="s">
        <v>2236</v>
      </c>
      <c r="D5084" s="122" t="s">
        <v>2123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75">
      <c r="A5085" s="122" t="s">
        <v>2027</v>
      </c>
      <c r="B5085" s="122">
        <v>1</v>
      </c>
      <c r="C5085" s="122" t="s">
        <v>2236</v>
      </c>
      <c r="D5085" s="122" t="s">
        <v>2140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75">
      <c r="A5086" s="122" t="s">
        <v>2027</v>
      </c>
      <c r="B5086" s="122">
        <v>1</v>
      </c>
      <c r="C5086" s="122" t="s">
        <v>2236</v>
      </c>
      <c r="D5086" s="122" t="s">
        <v>2124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75">
      <c r="A5087" s="122" t="s">
        <v>2027</v>
      </c>
      <c r="B5087" s="122">
        <v>1</v>
      </c>
      <c r="C5087" s="122" t="s">
        <v>2236</v>
      </c>
      <c r="D5087" s="122" t="s">
        <v>2125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75">
      <c r="A5088" s="122" t="s">
        <v>2027</v>
      </c>
      <c r="B5088" s="122">
        <v>1</v>
      </c>
      <c r="C5088" s="122" t="s">
        <v>2236</v>
      </c>
      <c r="D5088" s="122" t="s">
        <v>2126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75">
      <c r="A5089" s="122" t="s">
        <v>2027</v>
      </c>
      <c r="B5089" s="122">
        <v>1</v>
      </c>
      <c r="C5089" s="122" t="s">
        <v>2236</v>
      </c>
      <c r="D5089" s="122" t="s">
        <v>2127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75">
      <c r="A5090" s="122" t="s">
        <v>2027</v>
      </c>
      <c r="B5090" s="122">
        <v>1</v>
      </c>
      <c r="C5090" s="122" t="s">
        <v>2236</v>
      </c>
      <c r="D5090" s="122" t="s">
        <v>2128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75">
      <c r="A5091" s="122" t="s">
        <v>2237</v>
      </c>
      <c r="B5091" s="122">
        <v>1</v>
      </c>
      <c r="C5091" s="122" t="s">
        <v>2238</v>
      </c>
      <c r="D5091" s="122" t="s">
        <v>2080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75">
      <c r="A5092" s="122" t="s">
        <v>2237</v>
      </c>
      <c r="B5092" s="122">
        <v>1</v>
      </c>
      <c r="C5092" s="122" t="s">
        <v>2238</v>
      </c>
      <c r="D5092" s="122" t="s">
        <v>2081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75">
      <c r="A5093" s="122" t="s">
        <v>2237</v>
      </c>
      <c r="B5093" s="122">
        <v>1</v>
      </c>
      <c r="C5093" s="122" t="s">
        <v>2238</v>
      </c>
      <c r="D5093" s="122" t="s">
        <v>2082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75">
      <c r="A5094" s="122" t="s">
        <v>2237</v>
      </c>
      <c r="B5094" s="122">
        <v>1</v>
      </c>
      <c r="C5094" s="122" t="s">
        <v>2238</v>
      </c>
      <c r="D5094" s="122" t="s">
        <v>2135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75">
      <c r="A5095" s="122" t="s">
        <v>2237</v>
      </c>
      <c r="B5095" s="122">
        <v>1</v>
      </c>
      <c r="C5095" s="122" t="s">
        <v>2238</v>
      </c>
      <c r="D5095" s="122" t="s">
        <v>2083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75">
      <c r="A5096" s="122" t="s">
        <v>2237</v>
      </c>
      <c r="B5096" s="122">
        <v>1</v>
      </c>
      <c r="C5096" s="122" t="s">
        <v>2238</v>
      </c>
      <c r="D5096" s="122" t="s">
        <v>2084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75">
      <c r="A5097" s="122" t="s">
        <v>2237</v>
      </c>
      <c r="B5097" s="122">
        <v>1</v>
      </c>
      <c r="C5097" s="122" t="s">
        <v>2238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75">
      <c r="A5098" s="122" t="s">
        <v>2237</v>
      </c>
      <c r="B5098" s="122">
        <v>1</v>
      </c>
      <c r="C5098" s="122" t="s">
        <v>2238</v>
      </c>
      <c r="D5098" s="122" t="s">
        <v>2085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75">
      <c r="A5099" s="122" t="s">
        <v>2237</v>
      </c>
      <c r="B5099" s="122">
        <v>1</v>
      </c>
      <c r="C5099" s="122" t="s">
        <v>2238</v>
      </c>
      <c r="D5099" s="122" t="s">
        <v>2086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75">
      <c r="A5100" s="122" t="s">
        <v>2237</v>
      </c>
      <c r="B5100" s="122">
        <v>1</v>
      </c>
      <c r="C5100" s="122" t="s">
        <v>2238</v>
      </c>
      <c r="D5100" s="122" t="s">
        <v>2087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75">
      <c r="A5101" s="122" t="s">
        <v>2237</v>
      </c>
      <c r="B5101" s="122">
        <v>1</v>
      </c>
      <c r="C5101" s="122" t="s">
        <v>2238</v>
      </c>
      <c r="D5101" s="122" t="s">
        <v>2088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75">
      <c r="A5102" s="122" t="s">
        <v>2237</v>
      </c>
      <c r="B5102" s="122">
        <v>1</v>
      </c>
      <c r="C5102" s="122" t="s">
        <v>2238</v>
      </c>
      <c r="D5102" s="122" t="s">
        <v>2089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75">
      <c r="A5103" s="122" t="s">
        <v>2237</v>
      </c>
      <c r="B5103" s="122">
        <v>1</v>
      </c>
      <c r="C5103" s="122" t="s">
        <v>2238</v>
      </c>
      <c r="D5103" s="122" t="s">
        <v>2136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75">
      <c r="A5104" s="122" t="s">
        <v>2237</v>
      </c>
      <c r="B5104" s="122">
        <v>1</v>
      </c>
      <c r="C5104" s="122" t="s">
        <v>2238</v>
      </c>
      <c r="D5104" s="122" t="s">
        <v>2090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75">
      <c r="A5105" s="122" t="s">
        <v>2237</v>
      </c>
      <c r="B5105" s="122">
        <v>1</v>
      </c>
      <c r="C5105" s="122" t="s">
        <v>2238</v>
      </c>
      <c r="D5105" s="122" t="s">
        <v>2091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75">
      <c r="A5106" s="122" t="s">
        <v>2237</v>
      </c>
      <c r="B5106" s="122">
        <v>1</v>
      </c>
      <c r="C5106" s="122" t="s">
        <v>2238</v>
      </c>
      <c r="D5106" s="122" t="s">
        <v>2092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75">
      <c r="A5107" s="122" t="s">
        <v>2237</v>
      </c>
      <c r="B5107" s="122">
        <v>1</v>
      </c>
      <c r="C5107" s="122" t="s">
        <v>2238</v>
      </c>
      <c r="D5107" s="122" t="s">
        <v>2093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75">
      <c r="A5108" s="122" t="s">
        <v>2237</v>
      </c>
      <c r="B5108" s="122">
        <v>1</v>
      </c>
      <c r="C5108" s="122" t="s">
        <v>2238</v>
      </c>
      <c r="D5108" s="122" t="s">
        <v>2094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75">
      <c r="A5109" s="122" t="s">
        <v>2237</v>
      </c>
      <c r="B5109" s="122">
        <v>1</v>
      </c>
      <c r="C5109" s="122" t="s">
        <v>2238</v>
      </c>
      <c r="D5109" s="122" t="s">
        <v>2095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75">
      <c r="A5110" s="122" t="s">
        <v>2237</v>
      </c>
      <c r="B5110" s="122">
        <v>1</v>
      </c>
      <c r="C5110" s="122" t="s">
        <v>2238</v>
      </c>
      <c r="D5110" s="122" t="s">
        <v>2096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75">
      <c r="A5111" s="122" t="s">
        <v>2237</v>
      </c>
      <c r="B5111" s="122">
        <v>1</v>
      </c>
      <c r="C5111" s="122" t="s">
        <v>2238</v>
      </c>
      <c r="D5111" s="122" t="s">
        <v>2097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75">
      <c r="A5112" s="122" t="s">
        <v>2237</v>
      </c>
      <c r="B5112" s="122">
        <v>1</v>
      </c>
      <c r="C5112" s="122" t="s">
        <v>2238</v>
      </c>
      <c r="D5112" s="122" t="s">
        <v>2098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75">
      <c r="A5113" s="122" t="s">
        <v>2237</v>
      </c>
      <c r="B5113" s="122">
        <v>1</v>
      </c>
      <c r="C5113" s="122" t="s">
        <v>2238</v>
      </c>
      <c r="D5113" s="122" t="s">
        <v>2099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75">
      <c r="A5114" s="122" t="s">
        <v>2237</v>
      </c>
      <c r="B5114" s="122">
        <v>1</v>
      </c>
      <c r="C5114" s="122" t="s">
        <v>2238</v>
      </c>
      <c r="D5114" s="122" t="s">
        <v>2100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75">
      <c r="A5115" s="122" t="s">
        <v>2237</v>
      </c>
      <c r="B5115" s="122">
        <v>1</v>
      </c>
      <c r="C5115" s="122" t="s">
        <v>2238</v>
      </c>
      <c r="D5115" s="122" t="s">
        <v>2101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75">
      <c r="A5116" s="122" t="s">
        <v>2237</v>
      </c>
      <c r="B5116" s="122">
        <v>1</v>
      </c>
      <c r="C5116" s="122" t="s">
        <v>2238</v>
      </c>
      <c r="D5116" s="122" t="s">
        <v>2102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75">
      <c r="A5117" s="122" t="s">
        <v>2237</v>
      </c>
      <c r="B5117" s="122">
        <v>1</v>
      </c>
      <c r="C5117" s="122" t="s">
        <v>2238</v>
      </c>
      <c r="D5117" s="122" t="s">
        <v>2103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75">
      <c r="A5118" s="122" t="s">
        <v>2237</v>
      </c>
      <c r="B5118" s="122">
        <v>1</v>
      </c>
      <c r="C5118" s="122" t="s">
        <v>2238</v>
      </c>
      <c r="D5118" s="122" t="s">
        <v>2137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75">
      <c r="A5119" s="122" t="s">
        <v>2237</v>
      </c>
      <c r="B5119" s="122">
        <v>1</v>
      </c>
      <c r="C5119" s="122" t="s">
        <v>2238</v>
      </c>
      <c r="D5119" s="122" t="s">
        <v>2104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75">
      <c r="A5120" s="122" t="s">
        <v>2237</v>
      </c>
      <c r="B5120" s="122">
        <v>1</v>
      </c>
      <c r="C5120" s="122" t="s">
        <v>2238</v>
      </c>
      <c r="D5120" s="122" t="s">
        <v>2105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75">
      <c r="A5121" s="122" t="s">
        <v>2237</v>
      </c>
      <c r="B5121" s="122">
        <v>1</v>
      </c>
      <c r="C5121" s="122" t="s">
        <v>2238</v>
      </c>
      <c r="D5121" s="122" t="s">
        <v>2106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75">
      <c r="A5122" s="122" t="s">
        <v>2237</v>
      </c>
      <c r="B5122" s="122">
        <v>1</v>
      </c>
      <c r="C5122" s="122" t="s">
        <v>2238</v>
      </c>
      <c r="D5122" s="122" t="s">
        <v>2107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75">
      <c r="A5123" s="122" t="s">
        <v>2237</v>
      </c>
      <c r="B5123" s="122">
        <v>1</v>
      </c>
      <c r="C5123" s="122" t="s">
        <v>2238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75">
      <c r="A5124" s="122" t="s">
        <v>2237</v>
      </c>
      <c r="B5124" s="122">
        <v>1</v>
      </c>
      <c r="C5124" s="122" t="s">
        <v>2238</v>
      </c>
      <c r="D5124" s="122" t="s">
        <v>2108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75">
      <c r="A5125" s="122" t="s">
        <v>2237</v>
      </c>
      <c r="B5125" s="122">
        <v>1</v>
      </c>
      <c r="C5125" s="122" t="s">
        <v>2238</v>
      </c>
      <c r="D5125" s="122" t="s">
        <v>2109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75">
      <c r="A5126" s="122" t="s">
        <v>2237</v>
      </c>
      <c r="B5126" s="122">
        <v>1</v>
      </c>
      <c r="C5126" s="122" t="s">
        <v>2238</v>
      </c>
      <c r="D5126" s="122" t="s">
        <v>2110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75">
      <c r="A5127" s="122" t="s">
        <v>2237</v>
      </c>
      <c r="B5127" s="122">
        <v>1</v>
      </c>
      <c r="C5127" s="122" t="s">
        <v>2238</v>
      </c>
      <c r="D5127" s="122" t="s">
        <v>2111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75">
      <c r="A5128" s="122" t="s">
        <v>2237</v>
      </c>
      <c r="B5128" s="122">
        <v>1</v>
      </c>
      <c r="C5128" s="122" t="s">
        <v>2238</v>
      </c>
      <c r="D5128" s="122" t="s">
        <v>2112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75">
      <c r="A5129" s="122" t="s">
        <v>2237</v>
      </c>
      <c r="B5129" s="122">
        <v>1</v>
      </c>
      <c r="C5129" s="122" t="s">
        <v>2238</v>
      </c>
      <c r="D5129" s="122" t="s">
        <v>2113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75">
      <c r="A5130" s="122" t="s">
        <v>2237</v>
      </c>
      <c r="B5130" s="122">
        <v>1</v>
      </c>
      <c r="C5130" s="122" t="s">
        <v>2238</v>
      </c>
      <c r="D5130" s="122" t="s">
        <v>2114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75">
      <c r="A5131" s="122" t="s">
        <v>2237</v>
      </c>
      <c r="B5131" s="122">
        <v>1</v>
      </c>
      <c r="C5131" s="122" t="s">
        <v>2238</v>
      </c>
      <c r="D5131" s="122" t="s">
        <v>2115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75">
      <c r="A5132" s="122" t="s">
        <v>2237</v>
      </c>
      <c r="B5132" s="122">
        <v>1</v>
      </c>
      <c r="C5132" s="122" t="s">
        <v>2238</v>
      </c>
      <c r="D5132" s="122" t="s">
        <v>2116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75">
      <c r="A5133" s="122" t="s">
        <v>2237</v>
      </c>
      <c r="B5133" s="122">
        <v>1</v>
      </c>
      <c r="C5133" s="122" t="s">
        <v>2238</v>
      </c>
      <c r="D5133" s="122" t="s">
        <v>2138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75">
      <c r="A5134" s="122" t="s">
        <v>2237</v>
      </c>
      <c r="B5134" s="122">
        <v>1</v>
      </c>
      <c r="C5134" s="122" t="s">
        <v>2238</v>
      </c>
      <c r="D5134" s="122" t="s">
        <v>2117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75">
      <c r="A5135" s="122" t="s">
        <v>2237</v>
      </c>
      <c r="B5135" s="122">
        <v>1</v>
      </c>
      <c r="C5135" s="122" t="s">
        <v>2238</v>
      </c>
      <c r="D5135" s="122" t="s">
        <v>2118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75">
      <c r="A5136" s="122" t="s">
        <v>2237</v>
      </c>
      <c r="B5136" s="122">
        <v>1</v>
      </c>
      <c r="C5136" s="122" t="s">
        <v>2238</v>
      </c>
      <c r="D5136" s="122" t="s">
        <v>2119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75">
      <c r="A5137" s="122" t="s">
        <v>2237</v>
      </c>
      <c r="B5137" s="122">
        <v>1</v>
      </c>
      <c r="C5137" s="122" t="s">
        <v>2238</v>
      </c>
      <c r="D5137" s="122" t="s">
        <v>2120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75">
      <c r="A5138" s="122" t="s">
        <v>2237</v>
      </c>
      <c r="B5138" s="122">
        <v>1</v>
      </c>
      <c r="C5138" s="122" t="s">
        <v>2238</v>
      </c>
      <c r="D5138" s="122" t="s">
        <v>2121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75">
      <c r="A5139" s="122" t="s">
        <v>2237</v>
      </c>
      <c r="B5139" s="122">
        <v>1</v>
      </c>
      <c r="C5139" s="122" t="s">
        <v>2238</v>
      </c>
      <c r="D5139" s="122" t="s">
        <v>2139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75">
      <c r="A5140" s="122" t="s">
        <v>2237</v>
      </c>
      <c r="B5140" s="122">
        <v>1</v>
      </c>
      <c r="C5140" s="122" t="s">
        <v>2238</v>
      </c>
      <c r="D5140" s="122" t="s">
        <v>2122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75">
      <c r="A5141" s="122" t="s">
        <v>2237</v>
      </c>
      <c r="B5141" s="122">
        <v>1</v>
      </c>
      <c r="C5141" s="122" t="s">
        <v>2238</v>
      </c>
      <c r="D5141" s="122" t="s">
        <v>2123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75">
      <c r="A5142" s="122" t="s">
        <v>2237</v>
      </c>
      <c r="B5142" s="122">
        <v>1</v>
      </c>
      <c r="C5142" s="122" t="s">
        <v>2238</v>
      </c>
      <c r="D5142" s="122" t="s">
        <v>2140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75">
      <c r="A5143" s="122" t="s">
        <v>2237</v>
      </c>
      <c r="B5143" s="122">
        <v>1</v>
      </c>
      <c r="C5143" s="122" t="s">
        <v>2238</v>
      </c>
      <c r="D5143" s="122" t="s">
        <v>2124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75">
      <c r="A5144" s="122" t="s">
        <v>2237</v>
      </c>
      <c r="B5144" s="122">
        <v>1</v>
      </c>
      <c r="C5144" s="122" t="s">
        <v>2238</v>
      </c>
      <c r="D5144" s="122" t="s">
        <v>2125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75">
      <c r="A5145" s="122" t="s">
        <v>2237</v>
      </c>
      <c r="B5145" s="122">
        <v>1</v>
      </c>
      <c r="C5145" s="122" t="s">
        <v>2238</v>
      </c>
      <c r="D5145" s="122" t="s">
        <v>2126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75">
      <c r="A5146" s="122" t="s">
        <v>2237</v>
      </c>
      <c r="B5146" s="122">
        <v>1</v>
      </c>
      <c r="C5146" s="122" t="s">
        <v>2238</v>
      </c>
      <c r="D5146" s="122" t="s">
        <v>2127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75">
      <c r="A5147" s="122" t="s">
        <v>2237</v>
      </c>
      <c r="B5147" s="122">
        <v>1</v>
      </c>
      <c r="C5147" s="122" t="s">
        <v>2238</v>
      </c>
      <c r="D5147" s="122" t="s">
        <v>2128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75">
      <c r="A5148" s="122" t="s">
        <v>2029</v>
      </c>
      <c r="B5148" s="122">
        <v>1</v>
      </c>
      <c r="C5148" s="122" t="s">
        <v>2239</v>
      </c>
      <c r="D5148" s="122" t="s">
        <v>2080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75">
      <c r="A5149" s="122" t="s">
        <v>2029</v>
      </c>
      <c r="B5149" s="122">
        <v>1</v>
      </c>
      <c r="C5149" s="122" t="s">
        <v>2239</v>
      </c>
      <c r="D5149" s="122" t="s">
        <v>2081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75">
      <c r="A5150" s="122" t="s">
        <v>2029</v>
      </c>
      <c r="B5150" s="122">
        <v>1</v>
      </c>
      <c r="C5150" s="122" t="s">
        <v>2239</v>
      </c>
      <c r="D5150" s="122" t="s">
        <v>2082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75">
      <c r="A5151" s="122" t="s">
        <v>2029</v>
      </c>
      <c r="B5151" s="122">
        <v>1</v>
      </c>
      <c r="C5151" s="122" t="s">
        <v>2239</v>
      </c>
      <c r="D5151" s="122" t="s">
        <v>2135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75">
      <c r="A5152" s="122" t="s">
        <v>2029</v>
      </c>
      <c r="B5152" s="122">
        <v>1</v>
      </c>
      <c r="C5152" s="122" t="s">
        <v>2239</v>
      </c>
      <c r="D5152" s="122" t="s">
        <v>2083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75">
      <c r="A5153" s="122" t="s">
        <v>2029</v>
      </c>
      <c r="B5153" s="122">
        <v>1</v>
      </c>
      <c r="C5153" s="122" t="s">
        <v>2239</v>
      </c>
      <c r="D5153" s="122" t="s">
        <v>2084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75">
      <c r="A5154" s="122" t="s">
        <v>2029</v>
      </c>
      <c r="B5154" s="122">
        <v>1</v>
      </c>
      <c r="C5154" s="122" t="s">
        <v>2239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75">
      <c r="A5155" s="122" t="s">
        <v>2029</v>
      </c>
      <c r="B5155" s="122">
        <v>1</v>
      </c>
      <c r="C5155" s="122" t="s">
        <v>2239</v>
      </c>
      <c r="D5155" s="122" t="s">
        <v>2085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75">
      <c r="A5156" s="122" t="s">
        <v>2029</v>
      </c>
      <c r="B5156" s="122">
        <v>1</v>
      </c>
      <c r="C5156" s="122" t="s">
        <v>2239</v>
      </c>
      <c r="D5156" s="122" t="s">
        <v>2086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75">
      <c r="A5157" s="122" t="s">
        <v>2029</v>
      </c>
      <c r="B5157" s="122">
        <v>1</v>
      </c>
      <c r="C5157" s="122" t="s">
        <v>2239</v>
      </c>
      <c r="D5157" s="122" t="s">
        <v>2087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75">
      <c r="A5158" s="122" t="s">
        <v>2029</v>
      </c>
      <c r="B5158" s="122">
        <v>1</v>
      </c>
      <c r="C5158" s="122" t="s">
        <v>2239</v>
      </c>
      <c r="D5158" s="122" t="s">
        <v>2088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75">
      <c r="A5159" s="122" t="s">
        <v>2029</v>
      </c>
      <c r="B5159" s="122">
        <v>1</v>
      </c>
      <c r="C5159" s="122" t="s">
        <v>2239</v>
      </c>
      <c r="D5159" s="122" t="s">
        <v>2170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75">
      <c r="A5160" s="122" t="s">
        <v>2029</v>
      </c>
      <c r="B5160" s="122">
        <v>1</v>
      </c>
      <c r="C5160" s="122" t="s">
        <v>2239</v>
      </c>
      <c r="D5160" s="122" t="s">
        <v>2089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75">
      <c r="A5161" s="122" t="s">
        <v>2029</v>
      </c>
      <c r="B5161" s="122">
        <v>1</v>
      </c>
      <c r="C5161" s="122" t="s">
        <v>2239</v>
      </c>
      <c r="D5161" s="122" t="s">
        <v>2136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75">
      <c r="A5162" s="122" t="s">
        <v>2029</v>
      </c>
      <c r="B5162" s="122">
        <v>1</v>
      </c>
      <c r="C5162" s="122" t="s">
        <v>2239</v>
      </c>
      <c r="D5162" s="122" t="s">
        <v>2090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75">
      <c r="A5163" s="122" t="s">
        <v>2029</v>
      </c>
      <c r="B5163" s="122">
        <v>1</v>
      </c>
      <c r="C5163" s="122" t="s">
        <v>2239</v>
      </c>
      <c r="D5163" s="122" t="s">
        <v>2091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75">
      <c r="A5164" s="122" t="s">
        <v>2029</v>
      </c>
      <c r="B5164" s="122">
        <v>1</v>
      </c>
      <c r="C5164" s="122" t="s">
        <v>2239</v>
      </c>
      <c r="D5164" s="122" t="s">
        <v>2092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75">
      <c r="A5165" s="122" t="s">
        <v>2029</v>
      </c>
      <c r="B5165" s="122">
        <v>1</v>
      </c>
      <c r="C5165" s="122" t="s">
        <v>2239</v>
      </c>
      <c r="D5165" s="122" t="s">
        <v>2093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75">
      <c r="A5166" s="122" t="s">
        <v>2029</v>
      </c>
      <c r="B5166" s="122">
        <v>1</v>
      </c>
      <c r="C5166" s="122" t="s">
        <v>2239</v>
      </c>
      <c r="D5166" s="122" t="s">
        <v>2094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75">
      <c r="A5167" s="122" t="s">
        <v>2029</v>
      </c>
      <c r="B5167" s="122">
        <v>1</v>
      </c>
      <c r="C5167" s="122" t="s">
        <v>2239</v>
      </c>
      <c r="D5167" s="122" t="s">
        <v>2095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75">
      <c r="A5168" s="122" t="s">
        <v>2029</v>
      </c>
      <c r="B5168" s="122">
        <v>1</v>
      </c>
      <c r="C5168" s="122" t="s">
        <v>2239</v>
      </c>
      <c r="D5168" s="122" t="s">
        <v>2096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75">
      <c r="A5169" s="122" t="s">
        <v>2029</v>
      </c>
      <c r="B5169" s="122">
        <v>1</v>
      </c>
      <c r="C5169" s="122" t="s">
        <v>2239</v>
      </c>
      <c r="D5169" s="122" t="s">
        <v>2097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75">
      <c r="A5170" s="122" t="s">
        <v>2029</v>
      </c>
      <c r="B5170" s="122">
        <v>1</v>
      </c>
      <c r="C5170" s="122" t="s">
        <v>2239</v>
      </c>
      <c r="D5170" s="122" t="s">
        <v>2098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75">
      <c r="A5171" s="122" t="s">
        <v>2029</v>
      </c>
      <c r="B5171" s="122">
        <v>1</v>
      </c>
      <c r="C5171" s="122" t="s">
        <v>2239</v>
      </c>
      <c r="D5171" s="122" t="s">
        <v>2099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75">
      <c r="A5172" s="122" t="s">
        <v>2029</v>
      </c>
      <c r="B5172" s="122">
        <v>1</v>
      </c>
      <c r="C5172" s="122" t="s">
        <v>2239</v>
      </c>
      <c r="D5172" s="122" t="s">
        <v>2100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75">
      <c r="A5173" s="122" t="s">
        <v>2029</v>
      </c>
      <c r="B5173" s="122">
        <v>1</v>
      </c>
      <c r="C5173" s="122" t="s">
        <v>2239</v>
      </c>
      <c r="D5173" s="122" t="s">
        <v>2171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75">
      <c r="A5174" s="122" t="s">
        <v>2029</v>
      </c>
      <c r="B5174" s="122">
        <v>1</v>
      </c>
      <c r="C5174" s="122" t="s">
        <v>2239</v>
      </c>
      <c r="D5174" s="122" t="s">
        <v>2101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75">
      <c r="A5175" s="122" t="s">
        <v>2029</v>
      </c>
      <c r="B5175" s="122">
        <v>1</v>
      </c>
      <c r="C5175" s="122" t="s">
        <v>2239</v>
      </c>
      <c r="D5175" s="122" t="s">
        <v>2102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75">
      <c r="A5176" s="122" t="s">
        <v>2029</v>
      </c>
      <c r="B5176" s="122">
        <v>1</v>
      </c>
      <c r="C5176" s="122" t="s">
        <v>2239</v>
      </c>
      <c r="D5176" s="122" t="s">
        <v>2103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75">
      <c r="A5177" s="122" t="s">
        <v>2029</v>
      </c>
      <c r="B5177" s="122">
        <v>1</v>
      </c>
      <c r="C5177" s="122" t="s">
        <v>2239</v>
      </c>
      <c r="D5177" s="122" t="s">
        <v>2137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75">
      <c r="A5178" s="122" t="s">
        <v>2029</v>
      </c>
      <c r="B5178" s="122">
        <v>1</v>
      </c>
      <c r="C5178" s="122" t="s">
        <v>2239</v>
      </c>
      <c r="D5178" s="122" t="s">
        <v>2104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75">
      <c r="A5179" s="122" t="s">
        <v>2029</v>
      </c>
      <c r="B5179" s="122">
        <v>1</v>
      </c>
      <c r="C5179" s="122" t="s">
        <v>2239</v>
      </c>
      <c r="D5179" s="122" t="s">
        <v>2105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75">
      <c r="A5180" s="122" t="s">
        <v>2029</v>
      </c>
      <c r="B5180" s="122">
        <v>1</v>
      </c>
      <c r="C5180" s="122" t="s">
        <v>2239</v>
      </c>
      <c r="D5180" s="122" t="s">
        <v>2106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75">
      <c r="A5181" s="122" t="s">
        <v>2029</v>
      </c>
      <c r="B5181" s="122">
        <v>1</v>
      </c>
      <c r="C5181" s="122" t="s">
        <v>2239</v>
      </c>
      <c r="D5181" s="122" t="s">
        <v>2107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75">
      <c r="A5182" s="122" t="s">
        <v>2029</v>
      </c>
      <c r="B5182" s="122">
        <v>1</v>
      </c>
      <c r="C5182" s="122" t="s">
        <v>2239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75">
      <c r="A5183" s="122" t="s">
        <v>2029</v>
      </c>
      <c r="B5183" s="122">
        <v>1</v>
      </c>
      <c r="C5183" s="122" t="s">
        <v>2239</v>
      </c>
      <c r="D5183" s="122" t="s">
        <v>2108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75">
      <c r="A5184" s="122" t="s">
        <v>2029</v>
      </c>
      <c r="B5184" s="122">
        <v>1</v>
      </c>
      <c r="C5184" s="122" t="s">
        <v>2239</v>
      </c>
      <c r="D5184" s="122" t="s">
        <v>2109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75">
      <c r="A5185" s="122" t="s">
        <v>2029</v>
      </c>
      <c r="B5185" s="122">
        <v>1</v>
      </c>
      <c r="C5185" s="122" t="s">
        <v>2239</v>
      </c>
      <c r="D5185" s="122" t="s">
        <v>2110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75">
      <c r="A5186" s="122" t="s">
        <v>2029</v>
      </c>
      <c r="B5186" s="122">
        <v>1</v>
      </c>
      <c r="C5186" s="122" t="s">
        <v>2239</v>
      </c>
      <c r="D5186" s="122" t="s">
        <v>2111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75">
      <c r="A5187" s="122" t="s">
        <v>2029</v>
      </c>
      <c r="B5187" s="122">
        <v>1</v>
      </c>
      <c r="C5187" s="122" t="s">
        <v>2239</v>
      </c>
      <c r="D5187" s="122" t="s">
        <v>2112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75">
      <c r="A5188" s="122" t="s">
        <v>2029</v>
      </c>
      <c r="B5188" s="122">
        <v>1</v>
      </c>
      <c r="C5188" s="122" t="s">
        <v>2239</v>
      </c>
      <c r="D5188" s="122" t="s">
        <v>2113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75">
      <c r="A5189" s="122" t="s">
        <v>2029</v>
      </c>
      <c r="B5189" s="122">
        <v>1</v>
      </c>
      <c r="C5189" s="122" t="s">
        <v>2239</v>
      </c>
      <c r="D5189" s="122" t="s">
        <v>2114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75">
      <c r="A5190" s="122" t="s">
        <v>2029</v>
      </c>
      <c r="B5190" s="122">
        <v>1</v>
      </c>
      <c r="C5190" s="122" t="s">
        <v>2239</v>
      </c>
      <c r="D5190" s="122" t="s">
        <v>2115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75">
      <c r="A5191" s="122" t="s">
        <v>2029</v>
      </c>
      <c r="B5191" s="122">
        <v>1</v>
      </c>
      <c r="C5191" s="122" t="s">
        <v>2239</v>
      </c>
      <c r="D5191" s="122" t="s">
        <v>2116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75">
      <c r="A5192" s="122" t="s">
        <v>2029</v>
      </c>
      <c r="B5192" s="122">
        <v>1</v>
      </c>
      <c r="C5192" s="122" t="s">
        <v>2239</v>
      </c>
      <c r="D5192" s="122" t="s">
        <v>2138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75">
      <c r="A5193" s="122" t="s">
        <v>2029</v>
      </c>
      <c r="B5193" s="122">
        <v>1</v>
      </c>
      <c r="C5193" s="122" t="s">
        <v>2239</v>
      </c>
      <c r="D5193" s="122" t="s">
        <v>2172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75">
      <c r="A5194" s="122" t="s">
        <v>2029</v>
      </c>
      <c r="B5194" s="122">
        <v>1</v>
      </c>
      <c r="C5194" s="122" t="s">
        <v>2239</v>
      </c>
      <c r="D5194" s="122" t="s">
        <v>2117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75">
      <c r="A5195" s="122" t="s">
        <v>2029</v>
      </c>
      <c r="B5195" s="122">
        <v>1</v>
      </c>
      <c r="C5195" s="122" t="s">
        <v>2239</v>
      </c>
      <c r="D5195" s="122" t="s">
        <v>2118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75">
      <c r="A5196" s="122" t="s">
        <v>2029</v>
      </c>
      <c r="B5196" s="122">
        <v>1</v>
      </c>
      <c r="C5196" s="122" t="s">
        <v>2239</v>
      </c>
      <c r="D5196" s="122" t="s">
        <v>2119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75">
      <c r="A5197" s="122" t="s">
        <v>2029</v>
      </c>
      <c r="B5197" s="122">
        <v>1</v>
      </c>
      <c r="C5197" s="122" t="s">
        <v>2239</v>
      </c>
      <c r="D5197" s="122" t="s">
        <v>2120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75">
      <c r="A5198" s="122" t="s">
        <v>2029</v>
      </c>
      <c r="B5198" s="122">
        <v>1</v>
      </c>
      <c r="C5198" s="122" t="s">
        <v>2239</v>
      </c>
      <c r="D5198" s="122" t="s">
        <v>2121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75">
      <c r="A5199" s="122" t="s">
        <v>2029</v>
      </c>
      <c r="B5199" s="122">
        <v>1</v>
      </c>
      <c r="C5199" s="122" t="s">
        <v>2239</v>
      </c>
      <c r="D5199" s="122" t="s">
        <v>2122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75">
      <c r="A5200" s="122" t="s">
        <v>2029</v>
      </c>
      <c r="B5200" s="122">
        <v>1</v>
      </c>
      <c r="C5200" s="122" t="s">
        <v>2239</v>
      </c>
      <c r="D5200" s="122" t="s">
        <v>2123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75">
      <c r="A5201" s="122" t="s">
        <v>2029</v>
      </c>
      <c r="B5201" s="122">
        <v>1</v>
      </c>
      <c r="C5201" s="122" t="s">
        <v>2239</v>
      </c>
      <c r="D5201" s="122" t="s">
        <v>2140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75">
      <c r="A5202" s="122" t="s">
        <v>2029</v>
      </c>
      <c r="B5202" s="122">
        <v>1</v>
      </c>
      <c r="C5202" s="122" t="s">
        <v>2239</v>
      </c>
      <c r="D5202" s="122" t="s">
        <v>2124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75">
      <c r="A5203" s="122" t="s">
        <v>2029</v>
      </c>
      <c r="B5203" s="122">
        <v>1</v>
      </c>
      <c r="C5203" s="122" t="s">
        <v>2239</v>
      </c>
      <c r="D5203" s="122" t="s">
        <v>2125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75">
      <c r="A5204" s="122" t="s">
        <v>2029</v>
      </c>
      <c r="B5204" s="122">
        <v>1</v>
      </c>
      <c r="C5204" s="122" t="s">
        <v>2239</v>
      </c>
      <c r="D5204" s="122" t="s">
        <v>2126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75">
      <c r="A5205" s="122" t="s">
        <v>2029</v>
      </c>
      <c r="B5205" s="122">
        <v>1</v>
      </c>
      <c r="C5205" s="122" t="s">
        <v>2239</v>
      </c>
      <c r="D5205" s="122" t="s">
        <v>2127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75">
      <c r="A5206" s="122" t="s">
        <v>2029</v>
      </c>
      <c r="B5206" s="122">
        <v>1</v>
      </c>
      <c r="C5206" s="122" t="s">
        <v>2239</v>
      </c>
      <c r="D5206" s="122" t="s">
        <v>2128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75">
      <c r="A5207" s="122" t="s">
        <v>2240</v>
      </c>
      <c r="B5207" s="122">
        <v>1</v>
      </c>
      <c r="C5207" s="122" t="s">
        <v>2241</v>
      </c>
      <c r="D5207" s="122" t="s">
        <v>2080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75">
      <c r="A5208" s="122" t="s">
        <v>2240</v>
      </c>
      <c r="B5208" s="122">
        <v>1</v>
      </c>
      <c r="C5208" s="122" t="s">
        <v>2241</v>
      </c>
      <c r="D5208" s="122" t="s">
        <v>2081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75">
      <c r="A5209" s="122" t="s">
        <v>2240</v>
      </c>
      <c r="B5209" s="122">
        <v>1</v>
      </c>
      <c r="C5209" s="122" t="s">
        <v>2241</v>
      </c>
      <c r="D5209" s="122" t="s">
        <v>2082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75">
      <c r="A5210" s="122" t="s">
        <v>2240</v>
      </c>
      <c r="B5210" s="122">
        <v>1</v>
      </c>
      <c r="C5210" s="122" t="s">
        <v>2241</v>
      </c>
      <c r="D5210" s="122" t="s">
        <v>2135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75">
      <c r="A5211" s="122" t="s">
        <v>2240</v>
      </c>
      <c r="B5211" s="122">
        <v>1</v>
      </c>
      <c r="C5211" s="122" t="s">
        <v>2241</v>
      </c>
      <c r="D5211" s="122" t="s">
        <v>2083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75">
      <c r="A5212" s="122" t="s">
        <v>2240</v>
      </c>
      <c r="B5212" s="122">
        <v>1</v>
      </c>
      <c r="C5212" s="122" t="s">
        <v>2241</v>
      </c>
      <c r="D5212" s="122" t="s">
        <v>2084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75">
      <c r="A5213" s="122" t="s">
        <v>2240</v>
      </c>
      <c r="B5213" s="122">
        <v>1</v>
      </c>
      <c r="C5213" s="122" t="s">
        <v>2241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75">
      <c r="A5214" s="122" t="s">
        <v>2240</v>
      </c>
      <c r="B5214" s="122">
        <v>1</v>
      </c>
      <c r="C5214" s="122" t="s">
        <v>2241</v>
      </c>
      <c r="D5214" s="122" t="s">
        <v>2085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75">
      <c r="A5215" s="122" t="s">
        <v>2240</v>
      </c>
      <c r="B5215" s="122">
        <v>1</v>
      </c>
      <c r="C5215" s="122" t="s">
        <v>2241</v>
      </c>
      <c r="D5215" s="122" t="s">
        <v>2086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75">
      <c r="A5216" s="122" t="s">
        <v>2240</v>
      </c>
      <c r="B5216" s="122">
        <v>1</v>
      </c>
      <c r="C5216" s="122" t="s">
        <v>2241</v>
      </c>
      <c r="D5216" s="122" t="s">
        <v>2087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75">
      <c r="A5217" s="122" t="s">
        <v>2240</v>
      </c>
      <c r="B5217" s="122">
        <v>1</v>
      </c>
      <c r="C5217" s="122" t="s">
        <v>2241</v>
      </c>
      <c r="D5217" s="122" t="s">
        <v>2088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75">
      <c r="A5218" s="122" t="s">
        <v>2240</v>
      </c>
      <c r="B5218" s="122">
        <v>1</v>
      </c>
      <c r="C5218" s="122" t="s">
        <v>2241</v>
      </c>
      <c r="D5218" s="122" t="s">
        <v>2170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75">
      <c r="A5219" s="122" t="s">
        <v>2240</v>
      </c>
      <c r="B5219" s="122">
        <v>1</v>
      </c>
      <c r="C5219" s="122" t="s">
        <v>2241</v>
      </c>
      <c r="D5219" s="122" t="s">
        <v>2089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75">
      <c r="A5220" s="122" t="s">
        <v>2240</v>
      </c>
      <c r="B5220" s="122">
        <v>1</v>
      </c>
      <c r="C5220" s="122" t="s">
        <v>2241</v>
      </c>
      <c r="D5220" s="122" t="s">
        <v>2136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75">
      <c r="A5221" s="122" t="s">
        <v>2240</v>
      </c>
      <c r="B5221" s="122">
        <v>1</v>
      </c>
      <c r="C5221" s="122" t="s">
        <v>2241</v>
      </c>
      <c r="D5221" s="122" t="s">
        <v>2090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75">
      <c r="A5222" s="122" t="s">
        <v>2240</v>
      </c>
      <c r="B5222" s="122">
        <v>1</v>
      </c>
      <c r="C5222" s="122" t="s">
        <v>2241</v>
      </c>
      <c r="D5222" s="122" t="s">
        <v>2091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75">
      <c r="A5223" s="122" t="s">
        <v>2240</v>
      </c>
      <c r="B5223" s="122">
        <v>1</v>
      </c>
      <c r="C5223" s="122" t="s">
        <v>2241</v>
      </c>
      <c r="D5223" s="122" t="s">
        <v>2092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75">
      <c r="A5224" s="122" t="s">
        <v>2240</v>
      </c>
      <c r="B5224" s="122">
        <v>1</v>
      </c>
      <c r="C5224" s="122" t="s">
        <v>2241</v>
      </c>
      <c r="D5224" s="122" t="s">
        <v>2093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75">
      <c r="A5225" s="122" t="s">
        <v>2240</v>
      </c>
      <c r="B5225" s="122">
        <v>1</v>
      </c>
      <c r="C5225" s="122" t="s">
        <v>2241</v>
      </c>
      <c r="D5225" s="122" t="s">
        <v>2094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75">
      <c r="A5226" s="122" t="s">
        <v>2240</v>
      </c>
      <c r="B5226" s="122">
        <v>1</v>
      </c>
      <c r="C5226" s="122" t="s">
        <v>2241</v>
      </c>
      <c r="D5226" s="122" t="s">
        <v>2095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75">
      <c r="A5227" s="122" t="s">
        <v>2240</v>
      </c>
      <c r="B5227" s="122">
        <v>1</v>
      </c>
      <c r="C5227" s="122" t="s">
        <v>2241</v>
      </c>
      <c r="D5227" s="122" t="s">
        <v>2096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75">
      <c r="A5228" s="122" t="s">
        <v>2240</v>
      </c>
      <c r="B5228" s="122">
        <v>1</v>
      </c>
      <c r="C5228" s="122" t="s">
        <v>2241</v>
      </c>
      <c r="D5228" s="122" t="s">
        <v>2097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75">
      <c r="A5229" s="122" t="s">
        <v>2240</v>
      </c>
      <c r="B5229" s="122">
        <v>1</v>
      </c>
      <c r="C5229" s="122" t="s">
        <v>2241</v>
      </c>
      <c r="D5229" s="122" t="s">
        <v>2098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75">
      <c r="A5230" s="122" t="s">
        <v>2240</v>
      </c>
      <c r="B5230" s="122">
        <v>1</v>
      </c>
      <c r="C5230" s="122" t="s">
        <v>2241</v>
      </c>
      <c r="D5230" s="122" t="s">
        <v>2099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75">
      <c r="A5231" s="122" t="s">
        <v>2240</v>
      </c>
      <c r="B5231" s="122">
        <v>1</v>
      </c>
      <c r="C5231" s="122" t="s">
        <v>2241</v>
      </c>
      <c r="D5231" s="122" t="s">
        <v>2100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75">
      <c r="A5232" s="122" t="s">
        <v>2240</v>
      </c>
      <c r="B5232" s="122">
        <v>1</v>
      </c>
      <c r="C5232" s="122" t="s">
        <v>2241</v>
      </c>
      <c r="D5232" s="122" t="s">
        <v>2171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75">
      <c r="A5233" s="122" t="s">
        <v>2240</v>
      </c>
      <c r="B5233" s="122">
        <v>1</v>
      </c>
      <c r="C5233" s="122" t="s">
        <v>2241</v>
      </c>
      <c r="D5233" s="122" t="s">
        <v>2101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75">
      <c r="A5234" s="122" t="s">
        <v>2240</v>
      </c>
      <c r="B5234" s="122">
        <v>1</v>
      </c>
      <c r="C5234" s="122" t="s">
        <v>2241</v>
      </c>
      <c r="D5234" s="122" t="s">
        <v>2102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75">
      <c r="A5235" s="122" t="s">
        <v>2240</v>
      </c>
      <c r="B5235" s="122">
        <v>1</v>
      </c>
      <c r="C5235" s="122" t="s">
        <v>2241</v>
      </c>
      <c r="D5235" s="122" t="s">
        <v>2103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75">
      <c r="A5236" s="122" t="s">
        <v>2240</v>
      </c>
      <c r="B5236" s="122">
        <v>1</v>
      </c>
      <c r="C5236" s="122" t="s">
        <v>2241</v>
      </c>
      <c r="D5236" s="122" t="s">
        <v>2137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75">
      <c r="A5237" s="122" t="s">
        <v>2240</v>
      </c>
      <c r="B5237" s="122">
        <v>1</v>
      </c>
      <c r="C5237" s="122" t="s">
        <v>2241</v>
      </c>
      <c r="D5237" s="122" t="s">
        <v>2104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75">
      <c r="A5238" s="122" t="s">
        <v>2240</v>
      </c>
      <c r="B5238" s="122">
        <v>1</v>
      </c>
      <c r="C5238" s="122" t="s">
        <v>2241</v>
      </c>
      <c r="D5238" s="122" t="s">
        <v>2105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75">
      <c r="A5239" s="122" t="s">
        <v>2240</v>
      </c>
      <c r="B5239" s="122">
        <v>1</v>
      </c>
      <c r="C5239" s="122" t="s">
        <v>2241</v>
      </c>
      <c r="D5239" s="122" t="s">
        <v>2106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75">
      <c r="A5240" s="122" t="s">
        <v>2240</v>
      </c>
      <c r="B5240" s="122">
        <v>1</v>
      </c>
      <c r="C5240" s="122" t="s">
        <v>2241</v>
      </c>
      <c r="D5240" s="122" t="s">
        <v>2107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75">
      <c r="A5241" s="122" t="s">
        <v>2240</v>
      </c>
      <c r="B5241" s="122">
        <v>1</v>
      </c>
      <c r="C5241" s="122" t="s">
        <v>2241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75">
      <c r="A5242" s="122" t="s">
        <v>2240</v>
      </c>
      <c r="B5242" s="122">
        <v>1</v>
      </c>
      <c r="C5242" s="122" t="s">
        <v>2241</v>
      </c>
      <c r="D5242" s="122" t="s">
        <v>2108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75">
      <c r="A5243" s="122" t="s">
        <v>2240</v>
      </c>
      <c r="B5243" s="122">
        <v>1</v>
      </c>
      <c r="C5243" s="122" t="s">
        <v>2241</v>
      </c>
      <c r="D5243" s="122" t="s">
        <v>2109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75">
      <c r="A5244" s="122" t="s">
        <v>2240</v>
      </c>
      <c r="B5244" s="122">
        <v>1</v>
      </c>
      <c r="C5244" s="122" t="s">
        <v>2241</v>
      </c>
      <c r="D5244" s="122" t="s">
        <v>2110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75">
      <c r="A5245" s="122" t="s">
        <v>2240</v>
      </c>
      <c r="B5245" s="122">
        <v>1</v>
      </c>
      <c r="C5245" s="122" t="s">
        <v>2241</v>
      </c>
      <c r="D5245" s="122" t="s">
        <v>2111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75">
      <c r="A5246" s="122" t="s">
        <v>2240</v>
      </c>
      <c r="B5246" s="122">
        <v>1</v>
      </c>
      <c r="C5246" s="122" t="s">
        <v>2241</v>
      </c>
      <c r="D5246" s="122" t="s">
        <v>2112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75">
      <c r="A5247" s="122" t="s">
        <v>2240</v>
      </c>
      <c r="B5247" s="122">
        <v>1</v>
      </c>
      <c r="C5247" s="122" t="s">
        <v>2241</v>
      </c>
      <c r="D5247" s="122" t="s">
        <v>2113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75">
      <c r="A5248" s="122" t="s">
        <v>2240</v>
      </c>
      <c r="B5248" s="122">
        <v>1</v>
      </c>
      <c r="C5248" s="122" t="s">
        <v>2241</v>
      </c>
      <c r="D5248" s="122" t="s">
        <v>2114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75">
      <c r="A5249" s="122" t="s">
        <v>2240</v>
      </c>
      <c r="B5249" s="122">
        <v>1</v>
      </c>
      <c r="C5249" s="122" t="s">
        <v>2241</v>
      </c>
      <c r="D5249" s="122" t="s">
        <v>2115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75">
      <c r="A5250" s="122" t="s">
        <v>2240</v>
      </c>
      <c r="B5250" s="122">
        <v>1</v>
      </c>
      <c r="C5250" s="122" t="s">
        <v>2241</v>
      </c>
      <c r="D5250" s="122" t="s">
        <v>2116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75">
      <c r="A5251" s="122" t="s">
        <v>2240</v>
      </c>
      <c r="B5251" s="122">
        <v>1</v>
      </c>
      <c r="C5251" s="122" t="s">
        <v>2241</v>
      </c>
      <c r="D5251" s="122" t="s">
        <v>2138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75">
      <c r="A5252" s="122" t="s">
        <v>2240</v>
      </c>
      <c r="B5252" s="122">
        <v>1</v>
      </c>
      <c r="C5252" s="122" t="s">
        <v>2241</v>
      </c>
      <c r="D5252" s="122" t="s">
        <v>2172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75">
      <c r="A5253" s="122" t="s">
        <v>2240</v>
      </c>
      <c r="B5253" s="122">
        <v>1</v>
      </c>
      <c r="C5253" s="122" t="s">
        <v>2241</v>
      </c>
      <c r="D5253" s="122" t="s">
        <v>2117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75">
      <c r="A5254" s="122" t="s">
        <v>2240</v>
      </c>
      <c r="B5254" s="122">
        <v>1</v>
      </c>
      <c r="C5254" s="122" t="s">
        <v>2241</v>
      </c>
      <c r="D5254" s="122" t="s">
        <v>2118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75">
      <c r="A5255" s="122" t="s">
        <v>2240</v>
      </c>
      <c r="B5255" s="122">
        <v>1</v>
      </c>
      <c r="C5255" s="122" t="s">
        <v>2241</v>
      </c>
      <c r="D5255" s="122" t="s">
        <v>2119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75">
      <c r="A5256" s="122" t="s">
        <v>2240</v>
      </c>
      <c r="B5256" s="122">
        <v>1</v>
      </c>
      <c r="C5256" s="122" t="s">
        <v>2241</v>
      </c>
      <c r="D5256" s="122" t="s">
        <v>2120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75">
      <c r="A5257" s="122" t="s">
        <v>2240</v>
      </c>
      <c r="B5257" s="122">
        <v>1</v>
      </c>
      <c r="C5257" s="122" t="s">
        <v>2241</v>
      </c>
      <c r="D5257" s="122" t="s">
        <v>2121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75">
      <c r="A5258" s="122" t="s">
        <v>2240</v>
      </c>
      <c r="B5258" s="122">
        <v>1</v>
      </c>
      <c r="C5258" s="122" t="s">
        <v>2241</v>
      </c>
      <c r="D5258" s="122" t="s">
        <v>2122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75">
      <c r="A5259" s="122" t="s">
        <v>2240</v>
      </c>
      <c r="B5259" s="122">
        <v>1</v>
      </c>
      <c r="C5259" s="122" t="s">
        <v>2241</v>
      </c>
      <c r="D5259" s="122" t="s">
        <v>2123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75">
      <c r="A5260" s="122" t="s">
        <v>2240</v>
      </c>
      <c r="B5260" s="122">
        <v>1</v>
      </c>
      <c r="C5260" s="122" t="s">
        <v>2241</v>
      </c>
      <c r="D5260" s="122" t="s">
        <v>2140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75">
      <c r="A5261" s="122" t="s">
        <v>2240</v>
      </c>
      <c r="B5261" s="122">
        <v>1</v>
      </c>
      <c r="C5261" s="122" t="s">
        <v>2241</v>
      </c>
      <c r="D5261" s="122" t="s">
        <v>2124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75">
      <c r="A5262" s="122" t="s">
        <v>2240</v>
      </c>
      <c r="B5262" s="122">
        <v>1</v>
      </c>
      <c r="C5262" s="122" t="s">
        <v>2241</v>
      </c>
      <c r="D5262" s="122" t="s">
        <v>2125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75">
      <c r="A5263" s="122" t="s">
        <v>2240</v>
      </c>
      <c r="B5263" s="122">
        <v>1</v>
      </c>
      <c r="C5263" s="122" t="s">
        <v>2241</v>
      </c>
      <c r="D5263" s="122" t="s">
        <v>2126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75">
      <c r="A5264" s="122" t="s">
        <v>2240</v>
      </c>
      <c r="B5264" s="122">
        <v>1</v>
      </c>
      <c r="C5264" s="122" t="s">
        <v>2241</v>
      </c>
      <c r="D5264" s="122" t="s">
        <v>2127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75">
      <c r="A5265" s="122" t="s">
        <v>2240</v>
      </c>
      <c r="B5265" s="122">
        <v>1</v>
      </c>
      <c r="C5265" s="122" t="s">
        <v>2241</v>
      </c>
      <c r="D5265" s="122" t="s">
        <v>2128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75">
      <c r="A5266" s="122" t="s">
        <v>2033</v>
      </c>
      <c r="B5266" s="122">
        <v>1</v>
      </c>
      <c r="C5266" s="122" t="s">
        <v>2242</v>
      </c>
      <c r="D5266" s="122" t="s">
        <v>2080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75">
      <c r="A5267" s="122" t="s">
        <v>2033</v>
      </c>
      <c r="B5267" s="122">
        <v>1</v>
      </c>
      <c r="C5267" s="122" t="s">
        <v>2242</v>
      </c>
      <c r="D5267" s="122" t="s">
        <v>2081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75">
      <c r="A5268" s="122" t="s">
        <v>2033</v>
      </c>
      <c r="B5268" s="122">
        <v>1</v>
      </c>
      <c r="C5268" s="122" t="s">
        <v>2242</v>
      </c>
      <c r="D5268" s="122" t="s">
        <v>2082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75">
      <c r="A5269" s="122" t="s">
        <v>2033</v>
      </c>
      <c r="B5269" s="122">
        <v>1</v>
      </c>
      <c r="C5269" s="122" t="s">
        <v>2242</v>
      </c>
      <c r="D5269" s="122" t="s">
        <v>2135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75">
      <c r="A5270" s="122" t="s">
        <v>2033</v>
      </c>
      <c r="B5270" s="122">
        <v>1</v>
      </c>
      <c r="C5270" s="122" t="s">
        <v>2242</v>
      </c>
      <c r="D5270" s="122" t="s">
        <v>2083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75">
      <c r="A5271" s="122" t="s">
        <v>2033</v>
      </c>
      <c r="B5271" s="122">
        <v>1</v>
      </c>
      <c r="C5271" s="122" t="s">
        <v>2242</v>
      </c>
      <c r="D5271" s="122" t="s">
        <v>2084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75">
      <c r="A5272" s="122" t="s">
        <v>2033</v>
      </c>
      <c r="B5272" s="122">
        <v>1</v>
      </c>
      <c r="C5272" s="122" t="s">
        <v>2242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75">
      <c r="A5273" s="122" t="s">
        <v>2033</v>
      </c>
      <c r="B5273" s="122">
        <v>1</v>
      </c>
      <c r="C5273" s="122" t="s">
        <v>2242</v>
      </c>
      <c r="D5273" s="122" t="s">
        <v>2085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75">
      <c r="A5274" s="122" t="s">
        <v>2033</v>
      </c>
      <c r="B5274" s="122">
        <v>1</v>
      </c>
      <c r="C5274" s="122" t="s">
        <v>2242</v>
      </c>
      <c r="D5274" s="122" t="s">
        <v>2086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75">
      <c r="A5275" s="122" t="s">
        <v>2033</v>
      </c>
      <c r="B5275" s="122">
        <v>1</v>
      </c>
      <c r="C5275" s="122" t="s">
        <v>2242</v>
      </c>
      <c r="D5275" s="122" t="s">
        <v>2087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75">
      <c r="A5276" s="122" t="s">
        <v>2033</v>
      </c>
      <c r="B5276" s="122">
        <v>1</v>
      </c>
      <c r="C5276" s="122" t="s">
        <v>2242</v>
      </c>
      <c r="D5276" s="122" t="s">
        <v>2088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75">
      <c r="A5277" s="122" t="s">
        <v>2033</v>
      </c>
      <c r="B5277" s="122">
        <v>1</v>
      </c>
      <c r="C5277" s="122" t="s">
        <v>2242</v>
      </c>
      <c r="D5277" s="122" t="s">
        <v>2170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75">
      <c r="A5278" s="122" t="s">
        <v>2033</v>
      </c>
      <c r="B5278" s="122">
        <v>1</v>
      </c>
      <c r="C5278" s="122" t="s">
        <v>2242</v>
      </c>
      <c r="D5278" s="122" t="s">
        <v>2089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75">
      <c r="A5279" s="122" t="s">
        <v>2033</v>
      </c>
      <c r="B5279" s="122">
        <v>1</v>
      </c>
      <c r="C5279" s="122" t="s">
        <v>2242</v>
      </c>
      <c r="D5279" s="122" t="s">
        <v>2136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75">
      <c r="A5280" s="122" t="s">
        <v>2033</v>
      </c>
      <c r="B5280" s="122">
        <v>1</v>
      </c>
      <c r="C5280" s="122" t="s">
        <v>2242</v>
      </c>
      <c r="D5280" s="122" t="s">
        <v>2090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75">
      <c r="A5281" s="122" t="s">
        <v>2033</v>
      </c>
      <c r="B5281" s="122">
        <v>1</v>
      </c>
      <c r="C5281" s="122" t="s">
        <v>2242</v>
      </c>
      <c r="D5281" s="122" t="s">
        <v>2091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75">
      <c r="A5282" s="122" t="s">
        <v>2033</v>
      </c>
      <c r="B5282" s="122">
        <v>1</v>
      </c>
      <c r="C5282" s="122" t="s">
        <v>2242</v>
      </c>
      <c r="D5282" s="122" t="s">
        <v>2092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75">
      <c r="A5283" s="122" t="s">
        <v>2033</v>
      </c>
      <c r="B5283" s="122">
        <v>1</v>
      </c>
      <c r="C5283" s="122" t="s">
        <v>2242</v>
      </c>
      <c r="D5283" s="122" t="s">
        <v>2093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75">
      <c r="A5284" s="122" t="s">
        <v>2033</v>
      </c>
      <c r="B5284" s="122">
        <v>1</v>
      </c>
      <c r="C5284" s="122" t="s">
        <v>2242</v>
      </c>
      <c r="D5284" s="122" t="s">
        <v>2094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75">
      <c r="A5285" s="122" t="s">
        <v>2033</v>
      </c>
      <c r="B5285" s="122">
        <v>1</v>
      </c>
      <c r="C5285" s="122" t="s">
        <v>2242</v>
      </c>
      <c r="D5285" s="122" t="s">
        <v>2095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75">
      <c r="A5286" s="122" t="s">
        <v>2033</v>
      </c>
      <c r="B5286" s="122">
        <v>1</v>
      </c>
      <c r="C5286" s="122" t="s">
        <v>2242</v>
      </c>
      <c r="D5286" s="122" t="s">
        <v>2096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75">
      <c r="A5287" s="122" t="s">
        <v>2033</v>
      </c>
      <c r="B5287" s="122">
        <v>1</v>
      </c>
      <c r="C5287" s="122" t="s">
        <v>2242</v>
      </c>
      <c r="D5287" s="122" t="s">
        <v>2097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75">
      <c r="A5288" s="122" t="s">
        <v>2033</v>
      </c>
      <c r="B5288" s="122">
        <v>1</v>
      </c>
      <c r="C5288" s="122" t="s">
        <v>2242</v>
      </c>
      <c r="D5288" s="122" t="s">
        <v>2098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75">
      <c r="A5289" s="122" t="s">
        <v>2033</v>
      </c>
      <c r="B5289" s="122">
        <v>1</v>
      </c>
      <c r="C5289" s="122" t="s">
        <v>2242</v>
      </c>
      <c r="D5289" s="122" t="s">
        <v>2099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75">
      <c r="A5290" s="122" t="s">
        <v>2033</v>
      </c>
      <c r="B5290" s="122">
        <v>1</v>
      </c>
      <c r="C5290" s="122" t="s">
        <v>2242</v>
      </c>
      <c r="D5290" s="122" t="s">
        <v>2100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75">
      <c r="A5291" s="122" t="s">
        <v>2033</v>
      </c>
      <c r="B5291" s="122">
        <v>1</v>
      </c>
      <c r="C5291" s="122" t="s">
        <v>2242</v>
      </c>
      <c r="D5291" s="122" t="s">
        <v>2171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75">
      <c r="A5292" s="122" t="s">
        <v>2033</v>
      </c>
      <c r="B5292" s="122">
        <v>1</v>
      </c>
      <c r="C5292" s="122" t="s">
        <v>2242</v>
      </c>
      <c r="D5292" s="122" t="s">
        <v>2101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75">
      <c r="A5293" s="122" t="s">
        <v>2033</v>
      </c>
      <c r="B5293" s="122">
        <v>1</v>
      </c>
      <c r="C5293" s="122" t="s">
        <v>2242</v>
      </c>
      <c r="D5293" s="122" t="s">
        <v>2102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75">
      <c r="A5294" s="122" t="s">
        <v>2033</v>
      </c>
      <c r="B5294" s="122">
        <v>1</v>
      </c>
      <c r="C5294" s="122" t="s">
        <v>2242</v>
      </c>
      <c r="D5294" s="122" t="s">
        <v>2103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75">
      <c r="A5295" s="122" t="s">
        <v>2033</v>
      </c>
      <c r="B5295" s="122">
        <v>1</v>
      </c>
      <c r="C5295" s="122" t="s">
        <v>2242</v>
      </c>
      <c r="D5295" s="122" t="s">
        <v>2137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75">
      <c r="A5296" s="122" t="s">
        <v>2033</v>
      </c>
      <c r="B5296" s="122">
        <v>1</v>
      </c>
      <c r="C5296" s="122" t="s">
        <v>2242</v>
      </c>
      <c r="D5296" s="122" t="s">
        <v>2104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75">
      <c r="A5297" s="122" t="s">
        <v>2033</v>
      </c>
      <c r="B5297" s="122">
        <v>1</v>
      </c>
      <c r="C5297" s="122" t="s">
        <v>2242</v>
      </c>
      <c r="D5297" s="122" t="s">
        <v>2105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75">
      <c r="A5298" s="122" t="s">
        <v>2033</v>
      </c>
      <c r="B5298" s="122">
        <v>1</v>
      </c>
      <c r="C5298" s="122" t="s">
        <v>2242</v>
      </c>
      <c r="D5298" s="122" t="s">
        <v>2106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75">
      <c r="A5299" s="122" t="s">
        <v>2033</v>
      </c>
      <c r="B5299" s="122">
        <v>1</v>
      </c>
      <c r="C5299" s="122" t="s">
        <v>2242</v>
      </c>
      <c r="D5299" s="122" t="s">
        <v>2107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75">
      <c r="A5300" s="122" t="s">
        <v>2033</v>
      </c>
      <c r="B5300" s="122">
        <v>1</v>
      </c>
      <c r="C5300" s="122" t="s">
        <v>2242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75">
      <c r="A5301" s="122" t="s">
        <v>2033</v>
      </c>
      <c r="B5301" s="122">
        <v>1</v>
      </c>
      <c r="C5301" s="122" t="s">
        <v>2242</v>
      </c>
      <c r="D5301" s="122" t="s">
        <v>2108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75">
      <c r="A5302" s="122" t="s">
        <v>2033</v>
      </c>
      <c r="B5302" s="122">
        <v>1</v>
      </c>
      <c r="C5302" s="122" t="s">
        <v>2242</v>
      </c>
      <c r="D5302" s="122" t="s">
        <v>2109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75">
      <c r="A5303" s="122" t="s">
        <v>2033</v>
      </c>
      <c r="B5303" s="122">
        <v>1</v>
      </c>
      <c r="C5303" s="122" t="s">
        <v>2242</v>
      </c>
      <c r="D5303" s="122" t="s">
        <v>2110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75">
      <c r="A5304" s="122" t="s">
        <v>2033</v>
      </c>
      <c r="B5304" s="122">
        <v>1</v>
      </c>
      <c r="C5304" s="122" t="s">
        <v>2242</v>
      </c>
      <c r="D5304" s="122" t="s">
        <v>2111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75">
      <c r="A5305" s="122" t="s">
        <v>2033</v>
      </c>
      <c r="B5305" s="122">
        <v>1</v>
      </c>
      <c r="C5305" s="122" t="s">
        <v>2242</v>
      </c>
      <c r="D5305" s="122" t="s">
        <v>2112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75">
      <c r="A5306" s="122" t="s">
        <v>2033</v>
      </c>
      <c r="B5306" s="122">
        <v>1</v>
      </c>
      <c r="C5306" s="122" t="s">
        <v>2242</v>
      </c>
      <c r="D5306" s="122" t="s">
        <v>2113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75">
      <c r="A5307" s="122" t="s">
        <v>2033</v>
      </c>
      <c r="B5307" s="122">
        <v>1</v>
      </c>
      <c r="C5307" s="122" t="s">
        <v>2242</v>
      </c>
      <c r="D5307" s="122" t="s">
        <v>2114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75">
      <c r="A5308" s="122" t="s">
        <v>2033</v>
      </c>
      <c r="B5308" s="122">
        <v>1</v>
      </c>
      <c r="C5308" s="122" t="s">
        <v>2242</v>
      </c>
      <c r="D5308" s="122" t="s">
        <v>2115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75">
      <c r="A5309" s="122" t="s">
        <v>2033</v>
      </c>
      <c r="B5309" s="122">
        <v>1</v>
      </c>
      <c r="C5309" s="122" t="s">
        <v>2242</v>
      </c>
      <c r="D5309" s="122" t="s">
        <v>2116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75">
      <c r="A5310" s="122" t="s">
        <v>2033</v>
      </c>
      <c r="B5310" s="122">
        <v>1</v>
      </c>
      <c r="C5310" s="122" t="s">
        <v>2242</v>
      </c>
      <c r="D5310" s="122" t="s">
        <v>2138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75">
      <c r="A5311" s="122" t="s">
        <v>2033</v>
      </c>
      <c r="B5311" s="122">
        <v>1</v>
      </c>
      <c r="C5311" s="122" t="s">
        <v>2242</v>
      </c>
      <c r="D5311" s="122" t="s">
        <v>2172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75">
      <c r="A5312" s="122" t="s">
        <v>2033</v>
      </c>
      <c r="B5312" s="122">
        <v>1</v>
      </c>
      <c r="C5312" s="122" t="s">
        <v>2242</v>
      </c>
      <c r="D5312" s="122" t="s">
        <v>2117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75">
      <c r="A5313" s="122" t="s">
        <v>2033</v>
      </c>
      <c r="B5313" s="122">
        <v>1</v>
      </c>
      <c r="C5313" s="122" t="s">
        <v>2242</v>
      </c>
      <c r="D5313" s="122" t="s">
        <v>2118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75">
      <c r="A5314" s="122" t="s">
        <v>2033</v>
      </c>
      <c r="B5314" s="122">
        <v>1</v>
      </c>
      <c r="C5314" s="122" t="s">
        <v>2242</v>
      </c>
      <c r="D5314" s="122" t="s">
        <v>2119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75">
      <c r="A5315" s="122" t="s">
        <v>2033</v>
      </c>
      <c r="B5315" s="122">
        <v>1</v>
      </c>
      <c r="C5315" s="122" t="s">
        <v>2242</v>
      </c>
      <c r="D5315" s="122" t="s">
        <v>2120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75">
      <c r="A5316" s="122" t="s">
        <v>2033</v>
      </c>
      <c r="B5316" s="122">
        <v>1</v>
      </c>
      <c r="C5316" s="122" t="s">
        <v>2242</v>
      </c>
      <c r="D5316" s="122" t="s">
        <v>2121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75">
      <c r="A5317" s="122" t="s">
        <v>2033</v>
      </c>
      <c r="B5317" s="122">
        <v>1</v>
      </c>
      <c r="C5317" s="122" t="s">
        <v>2242</v>
      </c>
      <c r="D5317" s="122" t="s">
        <v>2122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75">
      <c r="A5318" s="122" t="s">
        <v>2033</v>
      </c>
      <c r="B5318" s="122">
        <v>1</v>
      </c>
      <c r="C5318" s="122" t="s">
        <v>2242</v>
      </c>
      <c r="D5318" s="122" t="s">
        <v>2123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75">
      <c r="A5319" s="122" t="s">
        <v>2033</v>
      </c>
      <c r="B5319" s="122">
        <v>1</v>
      </c>
      <c r="C5319" s="122" t="s">
        <v>2242</v>
      </c>
      <c r="D5319" s="122" t="s">
        <v>2140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75">
      <c r="A5320" s="122" t="s">
        <v>2033</v>
      </c>
      <c r="B5320" s="122">
        <v>1</v>
      </c>
      <c r="C5320" s="122" t="s">
        <v>2242</v>
      </c>
      <c r="D5320" s="122" t="s">
        <v>2124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75">
      <c r="A5321" s="122" t="s">
        <v>2033</v>
      </c>
      <c r="B5321" s="122">
        <v>1</v>
      </c>
      <c r="C5321" s="122" t="s">
        <v>2242</v>
      </c>
      <c r="D5321" s="122" t="s">
        <v>2125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75">
      <c r="A5322" s="122" t="s">
        <v>2033</v>
      </c>
      <c r="B5322" s="122">
        <v>1</v>
      </c>
      <c r="C5322" s="122" t="s">
        <v>2242</v>
      </c>
      <c r="D5322" s="122" t="s">
        <v>2126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75">
      <c r="A5323" s="122" t="s">
        <v>2033</v>
      </c>
      <c r="B5323" s="122">
        <v>1</v>
      </c>
      <c r="C5323" s="122" t="s">
        <v>2242</v>
      </c>
      <c r="D5323" s="122" t="s">
        <v>2127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75">
      <c r="A5324" s="122" t="s">
        <v>2033</v>
      </c>
      <c r="B5324" s="122">
        <v>1</v>
      </c>
      <c r="C5324" s="122" t="s">
        <v>2242</v>
      </c>
      <c r="D5324" s="122" t="s">
        <v>2128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75">
      <c r="A5325" s="122" t="s">
        <v>2032</v>
      </c>
      <c r="B5325" s="122">
        <v>1</v>
      </c>
      <c r="C5325" s="122" t="s">
        <v>2243</v>
      </c>
      <c r="D5325" s="122" t="s">
        <v>2080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75">
      <c r="A5326" s="122" t="s">
        <v>2032</v>
      </c>
      <c r="B5326" s="122">
        <v>1</v>
      </c>
      <c r="C5326" s="122" t="s">
        <v>2243</v>
      </c>
      <c r="D5326" s="122" t="s">
        <v>2081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75">
      <c r="A5327" s="122" t="s">
        <v>2032</v>
      </c>
      <c r="B5327" s="122">
        <v>1</v>
      </c>
      <c r="C5327" s="122" t="s">
        <v>2243</v>
      </c>
      <c r="D5327" s="122" t="s">
        <v>2082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75">
      <c r="A5328" s="122" t="s">
        <v>2032</v>
      </c>
      <c r="B5328" s="122">
        <v>1</v>
      </c>
      <c r="C5328" s="122" t="s">
        <v>2243</v>
      </c>
      <c r="D5328" s="122" t="s">
        <v>2135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75">
      <c r="A5329" s="122" t="s">
        <v>2032</v>
      </c>
      <c r="B5329" s="122">
        <v>1</v>
      </c>
      <c r="C5329" s="122" t="s">
        <v>2243</v>
      </c>
      <c r="D5329" s="122" t="s">
        <v>2083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75">
      <c r="A5330" s="122" t="s">
        <v>2032</v>
      </c>
      <c r="B5330" s="122">
        <v>1</v>
      </c>
      <c r="C5330" s="122" t="s">
        <v>2243</v>
      </c>
      <c r="D5330" s="122" t="s">
        <v>2084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75">
      <c r="A5331" s="122" t="s">
        <v>2032</v>
      </c>
      <c r="B5331" s="122">
        <v>1</v>
      </c>
      <c r="C5331" s="122" t="s">
        <v>2243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75">
      <c r="A5332" s="122" t="s">
        <v>2032</v>
      </c>
      <c r="B5332" s="122">
        <v>1</v>
      </c>
      <c r="C5332" s="122" t="s">
        <v>2243</v>
      </c>
      <c r="D5332" s="122" t="s">
        <v>2085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75">
      <c r="A5333" s="122" t="s">
        <v>2032</v>
      </c>
      <c r="B5333" s="122">
        <v>1</v>
      </c>
      <c r="C5333" s="122" t="s">
        <v>2243</v>
      </c>
      <c r="D5333" s="122" t="s">
        <v>2086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75">
      <c r="A5334" s="122" t="s">
        <v>2032</v>
      </c>
      <c r="B5334" s="122">
        <v>1</v>
      </c>
      <c r="C5334" s="122" t="s">
        <v>2243</v>
      </c>
      <c r="D5334" s="122" t="s">
        <v>2087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75">
      <c r="A5335" s="122" t="s">
        <v>2032</v>
      </c>
      <c r="B5335" s="122">
        <v>1</v>
      </c>
      <c r="C5335" s="122" t="s">
        <v>2243</v>
      </c>
      <c r="D5335" s="122" t="s">
        <v>2088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75">
      <c r="A5336" s="122" t="s">
        <v>2032</v>
      </c>
      <c r="B5336" s="122">
        <v>1</v>
      </c>
      <c r="C5336" s="122" t="s">
        <v>2243</v>
      </c>
      <c r="D5336" s="122" t="s">
        <v>2089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75">
      <c r="A5337" s="122" t="s">
        <v>2032</v>
      </c>
      <c r="B5337" s="122">
        <v>1</v>
      </c>
      <c r="C5337" s="122" t="s">
        <v>2243</v>
      </c>
      <c r="D5337" s="122" t="s">
        <v>2136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75">
      <c r="A5338" s="122" t="s">
        <v>2032</v>
      </c>
      <c r="B5338" s="122">
        <v>1</v>
      </c>
      <c r="C5338" s="122" t="s">
        <v>2243</v>
      </c>
      <c r="D5338" s="122" t="s">
        <v>2090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75">
      <c r="A5339" s="122" t="s">
        <v>2032</v>
      </c>
      <c r="B5339" s="122">
        <v>1</v>
      </c>
      <c r="C5339" s="122" t="s">
        <v>2243</v>
      </c>
      <c r="D5339" s="122" t="s">
        <v>2091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75">
      <c r="A5340" s="122" t="s">
        <v>2032</v>
      </c>
      <c r="B5340" s="122">
        <v>1</v>
      </c>
      <c r="C5340" s="122" t="s">
        <v>2243</v>
      </c>
      <c r="D5340" s="122" t="s">
        <v>2092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75">
      <c r="A5341" s="122" t="s">
        <v>2032</v>
      </c>
      <c r="B5341" s="122">
        <v>1</v>
      </c>
      <c r="C5341" s="122" t="s">
        <v>2243</v>
      </c>
      <c r="D5341" s="122" t="s">
        <v>2093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75">
      <c r="A5342" s="122" t="s">
        <v>2032</v>
      </c>
      <c r="B5342" s="122">
        <v>1</v>
      </c>
      <c r="C5342" s="122" t="s">
        <v>2243</v>
      </c>
      <c r="D5342" s="122" t="s">
        <v>2094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75">
      <c r="A5343" s="122" t="s">
        <v>2032</v>
      </c>
      <c r="B5343" s="122">
        <v>1</v>
      </c>
      <c r="C5343" s="122" t="s">
        <v>2243</v>
      </c>
      <c r="D5343" s="122" t="s">
        <v>2095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75">
      <c r="A5344" s="122" t="s">
        <v>2032</v>
      </c>
      <c r="B5344" s="122">
        <v>1</v>
      </c>
      <c r="C5344" s="122" t="s">
        <v>2243</v>
      </c>
      <c r="D5344" s="122" t="s">
        <v>2096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75">
      <c r="A5345" s="122" t="s">
        <v>2032</v>
      </c>
      <c r="B5345" s="122">
        <v>1</v>
      </c>
      <c r="C5345" s="122" t="s">
        <v>2243</v>
      </c>
      <c r="D5345" s="122" t="s">
        <v>2097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75">
      <c r="A5346" s="122" t="s">
        <v>2032</v>
      </c>
      <c r="B5346" s="122">
        <v>1</v>
      </c>
      <c r="C5346" s="122" t="s">
        <v>2243</v>
      </c>
      <c r="D5346" s="122" t="s">
        <v>2098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75">
      <c r="A5347" s="122" t="s">
        <v>2032</v>
      </c>
      <c r="B5347" s="122">
        <v>1</v>
      </c>
      <c r="C5347" s="122" t="s">
        <v>2243</v>
      </c>
      <c r="D5347" s="122" t="s">
        <v>2099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75">
      <c r="A5348" s="122" t="s">
        <v>2032</v>
      </c>
      <c r="B5348" s="122">
        <v>1</v>
      </c>
      <c r="C5348" s="122" t="s">
        <v>2243</v>
      </c>
      <c r="D5348" s="122" t="s">
        <v>2100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75">
      <c r="A5349" s="122" t="s">
        <v>2032</v>
      </c>
      <c r="B5349" s="122">
        <v>1</v>
      </c>
      <c r="C5349" s="122" t="s">
        <v>2243</v>
      </c>
      <c r="D5349" s="122" t="s">
        <v>2101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75">
      <c r="A5350" s="122" t="s">
        <v>2032</v>
      </c>
      <c r="B5350" s="122">
        <v>1</v>
      </c>
      <c r="C5350" s="122" t="s">
        <v>2243</v>
      </c>
      <c r="D5350" s="122" t="s">
        <v>2102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75">
      <c r="A5351" s="122" t="s">
        <v>2032</v>
      </c>
      <c r="B5351" s="122">
        <v>1</v>
      </c>
      <c r="C5351" s="122" t="s">
        <v>2243</v>
      </c>
      <c r="D5351" s="122" t="s">
        <v>2103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75">
      <c r="A5352" s="122" t="s">
        <v>2032</v>
      </c>
      <c r="B5352" s="122">
        <v>1</v>
      </c>
      <c r="C5352" s="122" t="s">
        <v>2243</v>
      </c>
      <c r="D5352" s="122" t="s">
        <v>2137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75">
      <c r="A5353" s="122" t="s">
        <v>2032</v>
      </c>
      <c r="B5353" s="122">
        <v>1</v>
      </c>
      <c r="C5353" s="122" t="s">
        <v>2243</v>
      </c>
      <c r="D5353" s="122" t="s">
        <v>2104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75">
      <c r="A5354" s="122" t="s">
        <v>2032</v>
      </c>
      <c r="B5354" s="122">
        <v>1</v>
      </c>
      <c r="C5354" s="122" t="s">
        <v>2243</v>
      </c>
      <c r="D5354" s="122" t="s">
        <v>2105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75">
      <c r="A5355" s="122" t="s">
        <v>2032</v>
      </c>
      <c r="B5355" s="122">
        <v>1</v>
      </c>
      <c r="C5355" s="122" t="s">
        <v>2243</v>
      </c>
      <c r="D5355" s="122" t="s">
        <v>2106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75">
      <c r="A5356" s="122" t="s">
        <v>2032</v>
      </c>
      <c r="B5356" s="122">
        <v>1</v>
      </c>
      <c r="C5356" s="122" t="s">
        <v>2243</v>
      </c>
      <c r="D5356" s="122" t="s">
        <v>2107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75">
      <c r="A5357" s="122" t="s">
        <v>2032</v>
      </c>
      <c r="B5357" s="122">
        <v>1</v>
      </c>
      <c r="C5357" s="122" t="s">
        <v>2243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75">
      <c r="A5358" s="122" t="s">
        <v>2032</v>
      </c>
      <c r="B5358" s="122">
        <v>1</v>
      </c>
      <c r="C5358" s="122" t="s">
        <v>2243</v>
      </c>
      <c r="D5358" s="122" t="s">
        <v>2108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75">
      <c r="A5359" s="122" t="s">
        <v>2032</v>
      </c>
      <c r="B5359" s="122">
        <v>1</v>
      </c>
      <c r="C5359" s="122" t="s">
        <v>2243</v>
      </c>
      <c r="D5359" s="122" t="s">
        <v>2109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75">
      <c r="A5360" s="122" t="s">
        <v>2032</v>
      </c>
      <c r="B5360" s="122">
        <v>1</v>
      </c>
      <c r="C5360" s="122" t="s">
        <v>2243</v>
      </c>
      <c r="D5360" s="122" t="s">
        <v>2110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75">
      <c r="A5361" s="122" t="s">
        <v>2032</v>
      </c>
      <c r="B5361" s="122">
        <v>1</v>
      </c>
      <c r="C5361" s="122" t="s">
        <v>2243</v>
      </c>
      <c r="D5361" s="122" t="s">
        <v>2111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75">
      <c r="A5362" s="122" t="s">
        <v>2032</v>
      </c>
      <c r="B5362" s="122">
        <v>1</v>
      </c>
      <c r="C5362" s="122" t="s">
        <v>2243</v>
      </c>
      <c r="D5362" s="122" t="s">
        <v>2112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75">
      <c r="A5363" s="122" t="s">
        <v>2032</v>
      </c>
      <c r="B5363" s="122">
        <v>1</v>
      </c>
      <c r="C5363" s="122" t="s">
        <v>2243</v>
      </c>
      <c r="D5363" s="122" t="s">
        <v>2113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75">
      <c r="A5364" s="122" t="s">
        <v>2032</v>
      </c>
      <c r="B5364" s="122">
        <v>1</v>
      </c>
      <c r="C5364" s="122" t="s">
        <v>2243</v>
      </c>
      <c r="D5364" s="122" t="s">
        <v>2114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75">
      <c r="A5365" s="122" t="s">
        <v>2032</v>
      </c>
      <c r="B5365" s="122">
        <v>1</v>
      </c>
      <c r="C5365" s="122" t="s">
        <v>2243</v>
      </c>
      <c r="D5365" s="122" t="s">
        <v>2115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75">
      <c r="A5366" s="122" t="s">
        <v>2032</v>
      </c>
      <c r="B5366" s="122">
        <v>1</v>
      </c>
      <c r="C5366" s="122" t="s">
        <v>2243</v>
      </c>
      <c r="D5366" s="122" t="s">
        <v>2116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75">
      <c r="A5367" s="122" t="s">
        <v>2032</v>
      </c>
      <c r="B5367" s="122">
        <v>1</v>
      </c>
      <c r="C5367" s="122" t="s">
        <v>2243</v>
      </c>
      <c r="D5367" s="122" t="s">
        <v>2138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75">
      <c r="A5368" s="122" t="s">
        <v>2032</v>
      </c>
      <c r="B5368" s="122">
        <v>1</v>
      </c>
      <c r="C5368" s="122" t="s">
        <v>2243</v>
      </c>
      <c r="D5368" s="122" t="s">
        <v>2117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75">
      <c r="A5369" s="122" t="s">
        <v>2032</v>
      </c>
      <c r="B5369" s="122">
        <v>1</v>
      </c>
      <c r="C5369" s="122" t="s">
        <v>2243</v>
      </c>
      <c r="D5369" s="122" t="s">
        <v>2118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75">
      <c r="A5370" s="122" t="s">
        <v>2032</v>
      </c>
      <c r="B5370" s="122">
        <v>1</v>
      </c>
      <c r="C5370" s="122" t="s">
        <v>2243</v>
      </c>
      <c r="D5370" s="122" t="s">
        <v>2119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75">
      <c r="A5371" s="122" t="s">
        <v>2032</v>
      </c>
      <c r="B5371" s="122">
        <v>1</v>
      </c>
      <c r="C5371" s="122" t="s">
        <v>2243</v>
      </c>
      <c r="D5371" s="122" t="s">
        <v>2120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75">
      <c r="A5372" s="122" t="s">
        <v>2032</v>
      </c>
      <c r="B5372" s="122">
        <v>1</v>
      </c>
      <c r="C5372" s="122" t="s">
        <v>2243</v>
      </c>
      <c r="D5372" s="122" t="s">
        <v>2121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75">
      <c r="A5373" s="122" t="s">
        <v>2032</v>
      </c>
      <c r="B5373" s="122">
        <v>1</v>
      </c>
      <c r="C5373" s="122" t="s">
        <v>2243</v>
      </c>
      <c r="D5373" s="122" t="s">
        <v>2139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75">
      <c r="A5374" s="122" t="s">
        <v>2032</v>
      </c>
      <c r="B5374" s="122">
        <v>1</v>
      </c>
      <c r="C5374" s="122" t="s">
        <v>2243</v>
      </c>
      <c r="D5374" s="122" t="s">
        <v>2122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75">
      <c r="A5375" s="122" t="s">
        <v>2032</v>
      </c>
      <c r="B5375" s="122">
        <v>1</v>
      </c>
      <c r="C5375" s="122" t="s">
        <v>2243</v>
      </c>
      <c r="D5375" s="122" t="s">
        <v>2123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75">
      <c r="A5376" s="122" t="s">
        <v>2032</v>
      </c>
      <c r="B5376" s="122">
        <v>1</v>
      </c>
      <c r="C5376" s="122" t="s">
        <v>2243</v>
      </c>
      <c r="D5376" s="122" t="s">
        <v>2140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75">
      <c r="A5377" s="122" t="s">
        <v>2032</v>
      </c>
      <c r="B5377" s="122">
        <v>1</v>
      </c>
      <c r="C5377" s="122" t="s">
        <v>2243</v>
      </c>
      <c r="D5377" s="122" t="s">
        <v>2124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75">
      <c r="A5378" s="122" t="s">
        <v>2032</v>
      </c>
      <c r="B5378" s="122">
        <v>1</v>
      </c>
      <c r="C5378" s="122" t="s">
        <v>2243</v>
      </c>
      <c r="D5378" s="122" t="s">
        <v>2125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75">
      <c r="A5379" s="122" t="s">
        <v>2032</v>
      </c>
      <c r="B5379" s="122">
        <v>1</v>
      </c>
      <c r="C5379" s="122" t="s">
        <v>2243</v>
      </c>
      <c r="D5379" s="122" t="s">
        <v>2126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75">
      <c r="A5380" s="122" t="s">
        <v>2032</v>
      </c>
      <c r="B5380" s="122">
        <v>1</v>
      </c>
      <c r="C5380" s="122" t="s">
        <v>2243</v>
      </c>
      <c r="D5380" s="122" t="s">
        <v>2127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75">
      <c r="A5381" s="122" t="s">
        <v>2032</v>
      </c>
      <c r="B5381" s="122">
        <v>1</v>
      </c>
      <c r="C5381" s="122" t="s">
        <v>2243</v>
      </c>
      <c r="D5381" s="122" t="s">
        <v>2128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75">
      <c r="A5382" s="122" t="s">
        <v>2244</v>
      </c>
      <c r="B5382" s="122">
        <v>1</v>
      </c>
      <c r="C5382" s="122" t="s">
        <v>2245</v>
      </c>
      <c r="D5382" s="122" t="s">
        <v>2080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75">
      <c r="A5383" s="122" t="s">
        <v>2244</v>
      </c>
      <c r="B5383" s="122">
        <v>1</v>
      </c>
      <c r="C5383" s="122" t="s">
        <v>2245</v>
      </c>
      <c r="D5383" s="122" t="s">
        <v>2081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75">
      <c r="A5384" s="122" t="s">
        <v>2244</v>
      </c>
      <c r="B5384" s="122">
        <v>1</v>
      </c>
      <c r="C5384" s="122" t="s">
        <v>2245</v>
      </c>
      <c r="D5384" s="122" t="s">
        <v>2082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75">
      <c r="A5385" s="122" t="s">
        <v>2244</v>
      </c>
      <c r="B5385" s="122">
        <v>1</v>
      </c>
      <c r="C5385" s="122" t="s">
        <v>2245</v>
      </c>
      <c r="D5385" s="122" t="s">
        <v>2135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75">
      <c r="A5386" s="122" t="s">
        <v>2244</v>
      </c>
      <c r="B5386" s="122">
        <v>1</v>
      </c>
      <c r="C5386" s="122" t="s">
        <v>2245</v>
      </c>
      <c r="D5386" s="122" t="s">
        <v>2083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75">
      <c r="A5387" s="122" t="s">
        <v>2244</v>
      </c>
      <c r="B5387" s="122">
        <v>1</v>
      </c>
      <c r="C5387" s="122" t="s">
        <v>2245</v>
      </c>
      <c r="D5387" s="122" t="s">
        <v>2084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75">
      <c r="A5388" s="122" t="s">
        <v>2244</v>
      </c>
      <c r="B5388" s="122">
        <v>1</v>
      </c>
      <c r="C5388" s="122" t="s">
        <v>2245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75">
      <c r="A5389" s="122" t="s">
        <v>2244</v>
      </c>
      <c r="B5389" s="122">
        <v>1</v>
      </c>
      <c r="C5389" s="122" t="s">
        <v>2245</v>
      </c>
      <c r="D5389" s="122" t="s">
        <v>2085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75">
      <c r="A5390" s="122" t="s">
        <v>2244</v>
      </c>
      <c r="B5390" s="122">
        <v>1</v>
      </c>
      <c r="C5390" s="122" t="s">
        <v>2245</v>
      </c>
      <c r="D5390" s="122" t="s">
        <v>2086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75">
      <c r="A5391" s="122" t="s">
        <v>2244</v>
      </c>
      <c r="B5391" s="122">
        <v>1</v>
      </c>
      <c r="C5391" s="122" t="s">
        <v>2245</v>
      </c>
      <c r="D5391" s="122" t="s">
        <v>2087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75">
      <c r="A5392" s="122" t="s">
        <v>2244</v>
      </c>
      <c r="B5392" s="122">
        <v>1</v>
      </c>
      <c r="C5392" s="122" t="s">
        <v>2245</v>
      </c>
      <c r="D5392" s="122" t="s">
        <v>2088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75">
      <c r="A5393" s="122" t="s">
        <v>2244</v>
      </c>
      <c r="B5393" s="122">
        <v>1</v>
      </c>
      <c r="C5393" s="122" t="s">
        <v>2245</v>
      </c>
      <c r="D5393" s="122" t="s">
        <v>2170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75">
      <c r="A5394" s="122" t="s">
        <v>2244</v>
      </c>
      <c r="B5394" s="122">
        <v>1</v>
      </c>
      <c r="C5394" s="122" t="s">
        <v>2245</v>
      </c>
      <c r="D5394" s="122" t="s">
        <v>2089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75">
      <c r="A5395" s="122" t="s">
        <v>2244</v>
      </c>
      <c r="B5395" s="122">
        <v>1</v>
      </c>
      <c r="C5395" s="122" t="s">
        <v>2245</v>
      </c>
      <c r="D5395" s="122" t="s">
        <v>2136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75">
      <c r="A5396" s="122" t="s">
        <v>2244</v>
      </c>
      <c r="B5396" s="122">
        <v>1</v>
      </c>
      <c r="C5396" s="122" t="s">
        <v>2245</v>
      </c>
      <c r="D5396" s="122" t="s">
        <v>2090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75">
      <c r="A5397" s="122" t="s">
        <v>2244</v>
      </c>
      <c r="B5397" s="122">
        <v>1</v>
      </c>
      <c r="C5397" s="122" t="s">
        <v>2245</v>
      </c>
      <c r="D5397" s="122" t="s">
        <v>2091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75">
      <c r="A5398" s="122" t="s">
        <v>2244</v>
      </c>
      <c r="B5398" s="122">
        <v>1</v>
      </c>
      <c r="C5398" s="122" t="s">
        <v>2245</v>
      </c>
      <c r="D5398" s="122" t="s">
        <v>2092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75">
      <c r="A5399" s="122" t="s">
        <v>2244</v>
      </c>
      <c r="B5399" s="122">
        <v>1</v>
      </c>
      <c r="C5399" s="122" t="s">
        <v>2245</v>
      </c>
      <c r="D5399" s="122" t="s">
        <v>2093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75">
      <c r="A5400" s="122" t="s">
        <v>2244</v>
      </c>
      <c r="B5400" s="122">
        <v>1</v>
      </c>
      <c r="C5400" s="122" t="s">
        <v>2245</v>
      </c>
      <c r="D5400" s="122" t="s">
        <v>2094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75">
      <c r="A5401" s="122" t="s">
        <v>2244</v>
      </c>
      <c r="B5401" s="122">
        <v>1</v>
      </c>
      <c r="C5401" s="122" t="s">
        <v>2245</v>
      </c>
      <c r="D5401" s="122" t="s">
        <v>2095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75">
      <c r="A5402" s="122" t="s">
        <v>2244</v>
      </c>
      <c r="B5402" s="122">
        <v>1</v>
      </c>
      <c r="C5402" s="122" t="s">
        <v>2245</v>
      </c>
      <c r="D5402" s="122" t="s">
        <v>2096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75">
      <c r="A5403" s="122" t="s">
        <v>2244</v>
      </c>
      <c r="B5403" s="122">
        <v>1</v>
      </c>
      <c r="C5403" s="122" t="s">
        <v>2245</v>
      </c>
      <c r="D5403" s="122" t="s">
        <v>2097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75">
      <c r="A5404" s="122" t="s">
        <v>2244</v>
      </c>
      <c r="B5404" s="122">
        <v>1</v>
      </c>
      <c r="C5404" s="122" t="s">
        <v>2245</v>
      </c>
      <c r="D5404" s="122" t="s">
        <v>2098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75">
      <c r="A5405" s="122" t="s">
        <v>2244</v>
      </c>
      <c r="B5405" s="122">
        <v>1</v>
      </c>
      <c r="C5405" s="122" t="s">
        <v>2245</v>
      </c>
      <c r="D5405" s="122" t="s">
        <v>2099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75">
      <c r="A5406" s="122" t="s">
        <v>2244</v>
      </c>
      <c r="B5406" s="122">
        <v>1</v>
      </c>
      <c r="C5406" s="122" t="s">
        <v>2245</v>
      </c>
      <c r="D5406" s="122" t="s">
        <v>2100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75">
      <c r="A5407" s="122" t="s">
        <v>2244</v>
      </c>
      <c r="B5407" s="122">
        <v>1</v>
      </c>
      <c r="C5407" s="122" t="s">
        <v>2245</v>
      </c>
      <c r="D5407" s="122" t="s">
        <v>2171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75">
      <c r="A5408" s="122" t="s">
        <v>2244</v>
      </c>
      <c r="B5408" s="122">
        <v>1</v>
      </c>
      <c r="C5408" s="122" t="s">
        <v>2245</v>
      </c>
      <c r="D5408" s="122" t="s">
        <v>2101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75">
      <c r="A5409" s="122" t="s">
        <v>2244</v>
      </c>
      <c r="B5409" s="122">
        <v>1</v>
      </c>
      <c r="C5409" s="122" t="s">
        <v>2245</v>
      </c>
      <c r="D5409" s="122" t="s">
        <v>2102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75">
      <c r="A5410" s="122" t="s">
        <v>2244</v>
      </c>
      <c r="B5410" s="122">
        <v>1</v>
      </c>
      <c r="C5410" s="122" t="s">
        <v>2245</v>
      </c>
      <c r="D5410" s="122" t="s">
        <v>2103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75">
      <c r="A5411" s="122" t="s">
        <v>2244</v>
      </c>
      <c r="B5411" s="122">
        <v>1</v>
      </c>
      <c r="C5411" s="122" t="s">
        <v>2245</v>
      </c>
      <c r="D5411" s="122" t="s">
        <v>2137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75">
      <c r="A5412" s="122" t="s">
        <v>2244</v>
      </c>
      <c r="B5412" s="122">
        <v>1</v>
      </c>
      <c r="C5412" s="122" t="s">
        <v>2245</v>
      </c>
      <c r="D5412" s="122" t="s">
        <v>2104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75">
      <c r="A5413" s="122" t="s">
        <v>2244</v>
      </c>
      <c r="B5413" s="122">
        <v>1</v>
      </c>
      <c r="C5413" s="122" t="s">
        <v>2245</v>
      </c>
      <c r="D5413" s="122" t="s">
        <v>2105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75">
      <c r="A5414" s="122" t="s">
        <v>2244</v>
      </c>
      <c r="B5414" s="122">
        <v>1</v>
      </c>
      <c r="C5414" s="122" t="s">
        <v>2245</v>
      </c>
      <c r="D5414" s="122" t="s">
        <v>2106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75">
      <c r="A5415" s="122" t="s">
        <v>2244</v>
      </c>
      <c r="B5415" s="122">
        <v>1</v>
      </c>
      <c r="C5415" s="122" t="s">
        <v>2245</v>
      </c>
      <c r="D5415" s="122" t="s">
        <v>2107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75">
      <c r="A5416" s="122" t="s">
        <v>2244</v>
      </c>
      <c r="B5416" s="122">
        <v>1</v>
      </c>
      <c r="C5416" s="122" t="s">
        <v>2245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75">
      <c r="A5417" s="122" t="s">
        <v>2244</v>
      </c>
      <c r="B5417" s="122">
        <v>1</v>
      </c>
      <c r="C5417" s="122" t="s">
        <v>2245</v>
      </c>
      <c r="D5417" s="122" t="s">
        <v>2108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75">
      <c r="A5418" s="122" t="s">
        <v>2244</v>
      </c>
      <c r="B5418" s="122">
        <v>1</v>
      </c>
      <c r="C5418" s="122" t="s">
        <v>2245</v>
      </c>
      <c r="D5418" s="122" t="s">
        <v>2109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75">
      <c r="A5419" s="122" t="s">
        <v>2244</v>
      </c>
      <c r="B5419" s="122">
        <v>1</v>
      </c>
      <c r="C5419" s="122" t="s">
        <v>2245</v>
      </c>
      <c r="D5419" s="122" t="s">
        <v>2110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75">
      <c r="A5420" s="122" t="s">
        <v>2244</v>
      </c>
      <c r="B5420" s="122">
        <v>1</v>
      </c>
      <c r="C5420" s="122" t="s">
        <v>2245</v>
      </c>
      <c r="D5420" s="122" t="s">
        <v>2111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75">
      <c r="A5421" s="122" t="s">
        <v>2244</v>
      </c>
      <c r="B5421" s="122">
        <v>1</v>
      </c>
      <c r="C5421" s="122" t="s">
        <v>2245</v>
      </c>
      <c r="D5421" s="122" t="s">
        <v>2112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75">
      <c r="A5422" s="122" t="s">
        <v>2244</v>
      </c>
      <c r="B5422" s="122">
        <v>1</v>
      </c>
      <c r="C5422" s="122" t="s">
        <v>2245</v>
      </c>
      <c r="D5422" s="122" t="s">
        <v>2113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75">
      <c r="A5423" s="122" t="s">
        <v>2244</v>
      </c>
      <c r="B5423" s="122">
        <v>1</v>
      </c>
      <c r="C5423" s="122" t="s">
        <v>2245</v>
      </c>
      <c r="D5423" s="122" t="s">
        <v>2114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75">
      <c r="A5424" s="122" t="s">
        <v>2244</v>
      </c>
      <c r="B5424" s="122">
        <v>1</v>
      </c>
      <c r="C5424" s="122" t="s">
        <v>2245</v>
      </c>
      <c r="D5424" s="122" t="s">
        <v>2115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75">
      <c r="A5425" s="122" t="s">
        <v>2244</v>
      </c>
      <c r="B5425" s="122">
        <v>1</v>
      </c>
      <c r="C5425" s="122" t="s">
        <v>2245</v>
      </c>
      <c r="D5425" s="122" t="s">
        <v>2116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75">
      <c r="A5426" s="122" t="s">
        <v>2244</v>
      </c>
      <c r="B5426" s="122">
        <v>1</v>
      </c>
      <c r="C5426" s="122" t="s">
        <v>2245</v>
      </c>
      <c r="D5426" s="122" t="s">
        <v>2138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75">
      <c r="A5427" s="122" t="s">
        <v>2244</v>
      </c>
      <c r="B5427" s="122">
        <v>1</v>
      </c>
      <c r="C5427" s="122" t="s">
        <v>2245</v>
      </c>
      <c r="D5427" s="122" t="s">
        <v>2172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75">
      <c r="A5428" s="122" t="s">
        <v>2244</v>
      </c>
      <c r="B5428" s="122">
        <v>1</v>
      </c>
      <c r="C5428" s="122" t="s">
        <v>2245</v>
      </c>
      <c r="D5428" s="122" t="s">
        <v>2117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75">
      <c r="A5429" s="122" t="s">
        <v>2244</v>
      </c>
      <c r="B5429" s="122">
        <v>1</v>
      </c>
      <c r="C5429" s="122" t="s">
        <v>2245</v>
      </c>
      <c r="D5429" s="122" t="s">
        <v>2118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75">
      <c r="A5430" s="122" t="s">
        <v>2244</v>
      </c>
      <c r="B5430" s="122">
        <v>1</v>
      </c>
      <c r="C5430" s="122" t="s">
        <v>2245</v>
      </c>
      <c r="D5430" s="122" t="s">
        <v>2119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75">
      <c r="A5431" s="122" t="s">
        <v>2244</v>
      </c>
      <c r="B5431" s="122">
        <v>1</v>
      </c>
      <c r="C5431" s="122" t="s">
        <v>2245</v>
      </c>
      <c r="D5431" s="122" t="s">
        <v>2120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75">
      <c r="A5432" s="122" t="s">
        <v>2244</v>
      </c>
      <c r="B5432" s="122">
        <v>1</v>
      </c>
      <c r="C5432" s="122" t="s">
        <v>2245</v>
      </c>
      <c r="D5432" s="122" t="s">
        <v>2121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75">
      <c r="A5433" s="122" t="s">
        <v>2244</v>
      </c>
      <c r="B5433" s="122">
        <v>1</v>
      </c>
      <c r="C5433" s="122" t="s">
        <v>2245</v>
      </c>
      <c r="D5433" s="122" t="s">
        <v>2122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75">
      <c r="A5434" s="122" t="s">
        <v>2244</v>
      </c>
      <c r="B5434" s="122">
        <v>1</v>
      </c>
      <c r="C5434" s="122" t="s">
        <v>2245</v>
      </c>
      <c r="D5434" s="122" t="s">
        <v>2123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75">
      <c r="A5435" s="122" t="s">
        <v>2244</v>
      </c>
      <c r="B5435" s="122">
        <v>1</v>
      </c>
      <c r="C5435" s="122" t="s">
        <v>2245</v>
      </c>
      <c r="D5435" s="122" t="s">
        <v>2140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75">
      <c r="A5436" s="122" t="s">
        <v>2244</v>
      </c>
      <c r="B5436" s="122">
        <v>1</v>
      </c>
      <c r="C5436" s="122" t="s">
        <v>2245</v>
      </c>
      <c r="D5436" s="122" t="s">
        <v>2124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75">
      <c r="A5437" s="122" t="s">
        <v>2244</v>
      </c>
      <c r="B5437" s="122">
        <v>1</v>
      </c>
      <c r="C5437" s="122" t="s">
        <v>2245</v>
      </c>
      <c r="D5437" s="122" t="s">
        <v>2125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75">
      <c r="A5438" s="122" t="s">
        <v>2244</v>
      </c>
      <c r="B5438" s="122">
        <v>1</v>
      </c>
      <c r="C5438" s="122" t="s">
        <v>2245</v>
      </c>
      <c r="D5438" s="122" t="s">
        <v>2126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75">
      <c r="A5439" s="122" t="s">
        <v>2244</v>
      </c>
      <c r="B5439" s="122">
        <v>1</v>
      </c>
      <c r="C5439" s="122" t="s">
        <v>2245</v>
      </c>
      <c r="D5439" s="122" t="s">
        <v>2127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75">
      <c r="A5440" s="122" t="s">
        <v>2244</v>
      </c>
      <c r="B5440" s="122">
        <v>1</v>
      </c>
      <c r="C5440" s="122" t="s">
        <v>2245</v>
      </c>
      <c r="D5440" s="122" t="s">
        <v>2128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75">
      <c r="A5441" s="122" t="s">
        <v>2246</v>
      </c>
      <c r="B5441" s="122">
        <v>1</v>
      </c>
      <c r="C5441" s="122" t="s">
        <v>2247</v>
      </c>
      <c r="D5441" s="122" t="s">
        <v>2080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75">
      <c r="A5442" s="122" t="s">
        <v>2246</v>
      </c>
      <c r="B5442" s="122">
        <v>1</v>
      </c>
      <c r="C5442" s="122" t="s">
        <v>2247</v>
      </c>
      <c r="D5442" s="122" t="s">
        <v>2081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75">
      <c r="A5443" s="122" t="s">
        <v>2246</v>
      </c>
      <c r="B5443" s="122">
        <v>1</v>
      </c>
      <c r="C5443" s="122" t="s">
        <v>2247</v>
      </c>
      <c r="D5443" s="122" t="s">
        <v>2082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75">
      <c r="A5444" s="122" t="s">
        <v>2246</v>
      </c>
      <c r="B5444" s="122">
        <v>1</v>
      </c>
      <c r="C5444" s="122" t="s">
        <v>2247</v>
      </c>
      <c r="D5444" s="122" t="s">
        <v>2135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75">
      <c r="A5445" s="122" t="s">
        <v>2246</v>
      </c>
      <c r="B5445" s="122">
        <v>1</v>
      </c>
      <c r="C5445" s="122" t="s">
        <v>2247</v>
      </c>
      <c r="D5445" s="122" t="s">
        <v>2083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75">
      <c r="A5446" s="122" t="s">
        <v>2246</v>
      </c>
      <c r="B5446" s="122">
        <v>1</v>
      </c>
      <c r="C5446" s="122" t="s">
        <v>2247</v>
      </c>
      <c r="D5446" s="122" t="s">
        <v>2084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75">
      <c r="A5447" s="122" t="s">
        <v>2246</v>
      </c>
      <c r="B5447" s="122">
        <v>1</v>
      </c>
      <c r="C5447" s="122" t="s">
        <v>2247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75">
      <c r="A5448" s="122" t="s">
        <v>2246</v>
      </c>
      <c r="B5448" s="122">
        <v>1</v>
      </c>
      <c r="C5448" s="122" t="s">
        <v>2247</v>
      </c>
      <c r="D5448" s="122" t="s">
        <v>2085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75">
      <c r="A5449" s="122" t="s">
        <v>2246</v>
      </c>
      <c r="B5449" s="122">
        <v>1</v>
      </c>
      <c r="C5449" s="122" t="s">
        <v>2247</v>
      </c>
      <c r="D5449" s="122" t="s">
        <v>2086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75">
      <c r="A5450" s="122" t="s">
        <v>2246</v>
      </c>
      <c r="B5450" s="122">
        <v>1</v>
      </c>
      <c r="C5450" s="122" t="s">
        <v>2247</v>
      </c>
      <c r="D5450" s="122" t="s">
        <v>2087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75">
      <c r="A5451" s="122" t="s">
        <v>2246</v>
      </c>
      <c r="B5451" s="122">
        <v>1</v>
      </c>
      <c r="C5451" s="122" t="s">
        <v>2247</v>
      </c>
      <c r="D5451" s="122" t="s">
        <v>2088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75">
      <c r="A5452" s="122" t="s">
        <v>2246</v>
      </c>
      <c r="B5452" s="122">
        <v>1</v>
      </c>
      <c r="C5452" s="122" t="s">
        <v>2247</v>
      </c>
      <c r="D5452" s="122" t="s">
        <v>2089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75">
      <c r="A5453" s="122" t="s">
        <v>2246</v>
      </c>
      <c r="B5453" s="122">
        <v>1</v>
      </c>
      <c r="C5453" s="122" t="s">
        <v>2247</v>
      </c>
      <c r="D5453" s="122" t="s">
        <v>2136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75">
      <c r="A5454" s="122" t="s">
        <v>2246</v>
      </c>
      <c r="B5454" s="122">
        <v>1</v>
      </c>
      <c r="C5454" s="122" t="s">
        <v>2247</v>
      </c>
      <c r="D5454" s="122" t="s">
        <v>2090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75">
      <c r="A5455" s="122" t="s">
        <v>2246</v>
      </c>
      <c r="B5455" s="122">
        <v>1</v>
      </c>
      <c r="C5455" s="122" t="s">
        <v>2247</v>
      </c>
      <c r="D5455" s="122" t="s">
        <v>2091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75">
      <c r="A5456" s="122" t="s">
        <v>2246</v>
      </c>
      <c r="B5456" s="122">
        <v>1</v>
      </c>
      <c r="C5456" s="122" t="s">
        <v>2247</v>
      </c>
      <c r="D5456" s="122" t="s">
        <v>2092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75">
      <c r="A5457" s="122" t="s">
        <v>2246</v>
      </c>
      <c r="B5457" s="122">
        <v>1</v>
      </c>
      <c r="C5457" s="122" t="s">
        <v>2247</v>
      </c>
      <c r="D5457" s="122" t="s">
        <v>2093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75">
      <c r="A5458" s="122" t="s">
        <v>2246</v>
      </c>
      <c r="B5458" s="122">
        <v>1</v>
      </c>
      <c r="C5458" s="122" t="s">
        <v>2247</v>
      </c>
      <c r="D5458" s="122" t="s">
        <v>2094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75">
      <c r="A5459" s="122" t="s">
        <v>2246</v>
      </c>
      <c r="B5459" s="122">
        <v>1</v>
      </c>
      <c r="C5459" s="122" t="s">
        <v>2247</v>
      </c>
      <c r="D5459" s="122" t="s">
        <v>2095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75">
      <c r="A5460" s="122" t="s">
        <v>2246</v>
      </c>
      <c r="B5460" s="122">
        <v>1</v>
      </c>
      <c r="C5460" s="122" t="s">
        <v>2247</v>
      </c>
      <c r="D5460" s="122" t="s">
        <v>2096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75">
      <c r="A5461" s="122" t="s">
        <v>2246</v>
      </c>
      <c r="B5461" s="122">
        <v>1</v>
      </c>
      <c r="C5461" s="122" t="s">
        <v>2247</v>
      </c>
      <c r="D5461" s="122" t="s">
        <v>2097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75">
      <c r="A5462" s="122" t="s">
        <v>2246</v>
      </c>
      <c r="B5462" s="122">
        <v>1</v>
      </c>
      <c r="C5462" s="122" t="s">
        <v>2247</v>
      </c>
      <c r="D5462" s="122" t="s">
        <v>2098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75">
      <c r="A5463" s="122" t="s">
        <v>2246</v>
      </c>
      <c r="B5463" s="122">
        <v>1</v>
      </c>
      <c r="C5463" s="122" t="s">
        <v>2247</v>
      </c>
      <c r="D5463" s="122" t="s">
        <v>2099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75">
      <c r="A5464" s="122" t="s">
        <v>2246</v>
      </c>
      <c r="B5464" s="122">
        <v>1</v>
      </c>
      <c r="C5464" s="122" t="s">
        <v>2247</v>
      </c>
      <c r="D5464" s="122" t="s">
        <v>2100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75">
      <c r="A5465" s="122" t="s">
        <v>2246</v>
      </c>
      <c r="B5465" s="122">
        <v>1</v>
      </c>
      <c r="C5465" s="122" t="s">
        <v>2247</v>
      </c>
      <c r="D5465" s="122" t="s">
        <v>2101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75">
      <c r="A5466" s="122" t="s">
        <v>2246</v>
      </c>
      <c r="B5466" s="122">
        <v>1</v>
      </c>
      <c r="C5466" s="122" t="s">
        <v>2247</v>
      </c>
      <c r="D5466" s="122" t="s">
        <v>2102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75">
      <c r="A5467" s="122" t="s">
        <v>2246</v>
      </c>
      <c r="B5467" s="122">
        <v>1</v>
      </c>
      <c r="C5467" s="122" t="s">
        <v>2247</v>
      </c>
      <c r="D5467" s="122" t="s">
        <v>2103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75">
      <c r="A5468" s="122" t="s">
        <v>2246</v>
      </c>
      <c r="B5468" s="122">
        <v>1</v>
      </c>
      <c r="C5468" s="122" t="s">
        <v>2247</v>
      </c>
      <c r="D5468" s="122" t="s">
        <v>2137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75">
      <c r="A5469" s="122" t="s">
        <v>2246</v>
      </c>
      <c r="B5469" s="122">
        <v>1</v>
      </c>
      <c r="C5469" s="122" t="s">
        <v>2247</v>
      </c>
      <c r="D5469" s="122" t="s">
        <v>2104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75">
      <c r="A5470" s="122" t="s">
        <v>2246</v>
      </c>
      <c r="B5470" s="122">
        <v>1</v>
      </c>
      <c r="C5470" s="122" t="s">
        <v>2247</v>
      </c>
      <c r="D5470" s="122" t="s">
        <v>2105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75">
      <c r="A5471" s="122" t="s">
        <v>2246</v>
      </c>
      <c r="B5471" s="122">
        <v>1</v>
      </c>
      <c r="C5471" s="122" t="s">
        <v>2247</v>
      </c>
      <c r="D5471" s="122" t="s">
        <v>2106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75">
      <c r="A5472" s="122" t="s">
        <v>2246</v>
      </c>
      <c r="B5472" s="122">
        <v>1</v>
      </c>
      <c r="C5472" s="122" t="s">
        <v>2247</v>
      </c>
      <c r="D5472" s="122" t="s">
        <v>2107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75">
      <c r="A5473" s="122" t="s">
        <v>2246</v>
      </c>
      <c r="B5473" s="122">
        <v>1</v>
      </c>
      <c r="C5473" s="122" t="s">
        <v>2247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75">
      <c r="A5474" s="122" t="s">
        <v>2246</v>
      </c>
      <c r="B5474" s="122">
        <v>1</v>
      </c>
      <c r="C5474" s="122" t="s">
        <v>2247</v>
      </c>
      <c r="D5474" s="122" t="s">
        <v>2108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75">
      <c r="A5475" s="122" t="s">
        <v>2246</v>
      </c>
      <c r="B5475" s="122">
        <v>1</v>
      </c>
      <c r="C5475" s="122" t="s">
        <v>2247</v>
      </c>
      <c r="D5475" s="122" t="s">
        <v>2109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75">
      <c r="A5476" s="122" t="s">
        <v>2246</v>
      </c>
      <c r="B5476" s="122">
        <v>1</v>
      </c>
      <c r="C5476" s="122" t="s">
        <v>2247</v>
      </c>
      <c r="D5476" s="122" t="s">
        <v>2110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75">
      <c r="A5477" s="122" t="s">
        <v>2246</v>
      </c>
      <c r="B5477" s="122">
        <v>1</v>
      </c>
      <c r="C5477" s="122" t="s">
        <v>2247</v>
      </c>
      <c r="D5477" s="122" t="s">
        <v>2111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75">
      <c r="A5478" s="122" t="s">
        <v>2246</v>
      </c>
      <c r="B5478" s="122">
        <v>1</v>
      </c>
      <c r="C5478" s="122" t="s">
        <v>2247</v>
      </c>
      <c r="D5478" s="122" t="s">
        <v>2112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75">
      <c r="A5479" s="122" t="s">
        <v>2246</v>
      </c>
      <c r="B5479" s="122">
        <v>1</v>
      </c>
      <c r="C5479" s="122" t="s">
        <v>2247</v>
      </c>
      <c r="D5479" s="122" t="s">
        <v>2113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75">
      <c r="A5480" s="122" t="s">
        <v>2246</v>
      </c>
      <c r="B5480" s="122">
        <v>1</v>
      </c>
      <c r="C5480" s="122" t="s">
        <v>2247</v>
      </c>
      <c r="D5480" s="122" t="s">
        <v>2114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75">
      <c r="A5481" s="122" t="s">
        <v>2246</v>
      </c>
      <c r="B5481" s="122">
        <v>1</v>
      </c>
      <c r="C5481" s="122" t="s">
        <v>2247</v>
      </c>
      <c r="D5481" s="122" t="s">
        <v>2115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75">
      <c r="A5482" s="122" t="s">
        <v>2246</v>
      </c>
      <c r="B5482" s="122">
        <v>1</v>
      </c>
      <c r="C5482" s="122" t="s">
        <v>2247</v>
      </c>
      <c r="D5482" s="122" t="s">
        <v>2116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75">
      <c r="A5483" s="122" t="s">
        <v>2246</v>
      </c>
      <c r="B5483" s="122">
        <v>1</v>
      </c>
      <c r="C5483" s="122" t="s">
        <v>2247</v>
      </c>
      <c r="D5483" s="122" t="s">
        <v>2138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75">
      <c r="A5484" s="122" t="s">
        <v>2246</v>
      </c>
      <c r="B5484" s="122">
        <v>1</v>
      </c>
      <c r="C5484" s="122" t="s">
        <v>2247</v>
      </c>
      <c r="D5484" s="122" t="s">
        <v>2117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75">
      <c r="A5485" s="122" t="s">
        <v>2246</v>
      </c>
      <c r="B5485" s="122">
        <v>1</v>
      </c>
      <c r="C5485" s="122" t="s">
        <v>2247</v>
      </c>
      <c r="D5485" s="122" t="s">
        <v>2118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75">
      <c r="A5486" s="122" t="s">
        <v>2246</v>
      </c>
      <c r="B5486" s="122">
        <v>1</v>
      </c>
      <c r="C5486" s="122" t="s">
        <v>2247</v>
      </c>
      <c r="D5486" s="122" t="s">
        <v>2119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75">
      <c r="A5487" s="122" t="s">
        <v>2246</v>
      </c>
      <c r="B5487" s="122">
        <v>1</v>
      </c>
      <c r="C5487" s="122" t="s">
        <v>2247</v>
      </c>
      <c r="D5487" s="122" t="s">
        <v>2120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75">
      <c r="A5488" s="122" t="s">
        <v>2246</v>
      </c>
      <c r="B5488" s="122">
        <v>1</v>
      </c>
      <c r="C5488" s="122" t="s">
        <v>2247</v>
      </c>
      <c r="D5488" s="122" t="s">
        <v>2121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75">
      <c r="A5489" s="122" t="s">
        <v>2246</v>
      </c>
      <c r="B5489" s="122">
        <v>1</v>
      </c>
      <c r="C5489" s="122" t="s">
        <v>2247</v>
      </c>
      <c r="D5489" s="122" t="s">
        <v>2122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75">
      <c r="A5490" s="122" t="s">
        <v>2246</v>
      </c>
      <c r="B5490" s="122">
        <v>1</v>
      </c>
      <c r="C5490" s="122" t="s">
        <v>2247</v>
      </c>
      <c r="D5490" s="122" t="s">
        <v>2123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75">
      <c r="A5491" s="122" t="s">
        <v>2246</v>
      </c>
      <c r="B5491" s="122">
        <v>1</v>
      </c>
      <c r="C5491" s="122" t="s">
        <v>2247</v>
      </c>
      <c r="D5491" s="122" t="s">
        <v>2140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75">
      <c r="A5492" s="122" t="s">
        <v>2246</v>
      </c>
      <c r="B5492" s="122">
        <v>1</v>
      </c>
      <c r="C5492" s="122" t="s">
        <v>2247</v>
      </c>
      <c r="D5492" s="122" t="s">
        <v>2124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75">
      <c r="A5493" s="122" t="s">
        <v>2246</v>
      </c>
      <c r="B5493" s="122">
        <v>1</v>
      </c>
      <c r="C5493" s="122" t="s">
        <v>2247</v>
      </c>
      <c r="D5493" s="122" t="s">
        <v>2125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75">
      <c r="A5494" s="122" t="s">
        <v>2246</v>
      </c>
      <c r="B5494" s="122">
        <v>1</v>
      </c>
      <c r="C5494" s="122" t="s">
        <v>2247</v>
      </c>
      <c r="D5494" s="122" t="s">
        <v>2126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75">
      <c r="A5495" s="122" t="s">
        <v>2246</v>
      </c>
      <c r="B5495" s="122">
        <v>1</v>
      </c>
      <c r="C5495" s="122" t="s">
        <v>2247</v>
      </c>
      <c r="D5495" s="122" t="s">
        <v>2127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75">
      <c r="A5496" s="122" t="s">
        <v>2246</v>
      </c>
      <c r="B5496" s="122">
        <v>1</v>
      </c>
      <c r="C5496" s="122" t="s">
        <v>2247</v>
      </c>
      <c r="D5496" s="122" t="s">
        <v>2128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75">
      <c r="A5497" s="122" t="s">
        <v>2248</v>
      </c>
      <c r="B5497" s="122">
        <v>1</v>
      </c>
      <c r="C5497" s="122" t="s">
        <v>2249</v>
      </c>
      <c r="D5497" s="122" t="s">
        <v>2080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75">
      <c r="A5498" s="122" t="s">
        <v>2248</v>
      </c>
      <c r="B5498" s="122">
        <v>1</v>
      </c>
      <c r="C5498" s="122" t="s">
        <v>2249</v>
      </c>
      <c r="D5498" s="122" t="s">
        <v>2081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75">
      <c r="A5499" s="122" t="s">
        <v>2248</v>
      </c>
      <c r="B5499" s="122">
        <v>1</v>
      </c>
      <c r="C5499" s="122" t="s">
        <v>2249</v>
      </c>
      <c r="D5499" s="122" t="s">
        <v>2082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75">
      <c r="A5500" s="122" t="s">
        <v>2248</v>
      </c>
      <c r="B5500" s="122">
        <v>1</v>
      </c>
      <c r="C5500" s="122" t="s">
        <v>2249</v>
      </c>
      <c r="D5500" s="122" t="s">
        <v>2135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75">
      <c r="A5501" s="122" t="s">
        <v>2248</v>
      </c>
      <c r="B5501" s="122">
        <v>1</v>
      </c>
      <c r="C5501" s="122" t="s">
        <v>2249</v>
      </c>
      <c r="D5501" s="122" t="s">
        <v>2083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75">
      <c r="A5502" s="122" t="s">
        <v>2248</v>
      </c>
      <c r="B5502" s="122">
        <v>1</v>
      </c>
      <c r="C5502" s="122" t="s">
        <v>2249</v>
      </c>
      <c r="D5502" s="122" t="s">
        <v>2084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75">
      <c r="A5503" s="122" t="s">
        <v>2248</v>
      </c>
      <c r="B5503" s="122">
        <v>1</v>
      </c>
      <c r="C5503" s="122" t="s">
        <v>2249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75">
      <c r="A5504" s="122" t="s">
        <v>2248</v>
      </c>
      <c r="B5504" s="122">
        <v>1</v>
      </c>
      <c r="C5504" s="122" t="s">
        <v>2249</v>
      </c>
      <c r="D5504" s="122" t="s">
        <v>2085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75">
      <c r="A5505" s="122" t="s">
        <v>2248</v>
      </c>
      <c r="B5505" s="122">
        <v>1</v>
      </c>
      <c r="C5505" s="122" t="s">
        <v>2249</v>
      </c>
      <c r="D5505" s="122" t="s">
        <v>2086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75">
      <c r="A5506" s="122" t="s">
        <v>2248</v>
      </c>
      <c r="B5506" s="122">
        <v>1</v>
      </c>
      <c r="C5506" s="122" t="s">
        <v>2249</v>
      </c>
      <c r="D5506" s="122" t="s">
        <v>2087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75">
      <c r="A5507" s="122" t="s">
        <v>2248</v>
      </c>
      <c r="B5507" s="122">
        <v>1</v>
      </c>
      <c r="C5507" s="122" t="s">
        <v>2249</v>
      </c>
      <c r="D5507" s="122" t="s">
        <v>2088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75">
      <c r="A5508" s="122" t="s">
        <v>2248</v>
      </c>
      <c r="B5508" s="122">
        <v>1</v>
      </c>
      <c r="C5508" s="122" t="s">
        <v>2249</v>
      </c>
      <c r="D5508" s="122" t="s">
        <v>2170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75">
      <c r="A5509" s="122" t="s">
        <v>2248</v>
      </c>
      <c r="B5509" s="122">
        <v>1</v>
      </c>
      <c r="C5509" s="122" t="s">
        <v>2249</v>
      </c>
      <c r="D5509" s="122" t="s">
        <v>2089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75">
      <c r="A5510" s="122" t="s">
        <v>2248</v>
      </c>
      <c r="B5510" s="122">
        <v>1</v>
      </c>
      <c r="C5510" s="122" t="s">
        <v>2249</v>
      </c>
      <c r="D5510" s="122" t="s">
        <v>2136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75">
      <c r="A5511" s="122" t="s">
        <v>2248</v>
      </c>
      <c r="B5511" s="122">
        <v>1</v>
      </c>
      <c r="C5511" s="122" t="s">
        <v>2249</v>
      </c>
      <c r="D5511" s="122" t="s">
        <v>2090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75">
      <c r="A5512" s="122" t="s">
        <v>2248</v>
      </c>
      <c r="B5512" s="122">
        <v>1</v>
      </c>
      <c r="C5512" s="122" t="s">
        <v>2249</v>
      </c>
      <c r="D5512" s="122" t="s">
        <v>2091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75">
      <c r="A5513" s="122" t="s">
        <v>2248</v>
      </c>
      <c r="B5513" s="122">
        <v>1</v>
      </c>
      <c r="C5513" s="122" t="s">
        <v>2249</v>
      </c>
      <c r="D5513" s="122" t="s">
        <v>2092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75">
      <c r="A5514" s="122" t="s">
        <v>2248</v>
      </c>
      <c r="B5514" s="122">
        <v>1</v>
      </c>
      <c r="C5514" s="122" t="s">
        <v>2249</v>
      </c>
      <c r="D5514" s="122" t="s">
        <v>2093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75">
      <c r="A5515" s="122" t="s">
        <v>2248</v>
      </c>
      <c r="B5515" s="122">
        <v>1</v>
      </c>
      <c r="C5515" s="122" t="s">
        <v>2249</v>
      </c>
      <c r="D5515" s="122" t="s">
        <v>2094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75">
      <c r="A5516" s="122" t="s">
        <v>2248</v>
      </c>
      <c r="B5516" s="122">
        <v>1</v>
      </c>
      <c r="C5516" s="122" t="s">
        <v>2249</v>
      </c>
      <c r="D5516" s="122" t="s">
        <v>2095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75">
      <c r="A5517" s="122" t="s">
        <v>2248</v>
      </c>
      <c r="B5517" s="122">
        <v>1</v>
      </c>
      <c r="C5517" s="122" t="s">
        <v>2249</v>
      </c>
      <c r="D5517" s="122" t="s">
        <v>2096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75">
      <c r="A5518" s="122" t="s">
        <v>2248</v>
      </c>
      <c r="B5518" s="122">
        <v>1</v>
      </c>
      <c r="C5518" s="122" t="s">
        <v>2249</v>
      </c>
      <c r="D5518" s="122" t="s">
        <v>2097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75">
      <c r="A5519" s="122" t="s">
        <v>2248</v>
      </c>
      <c r="B5519" s="122">
        <v>1</v>
      </c>
      <c r="C5519" s="122" t="s">
        <v>2249</v>
      </c>
      <c r="D5519" s="122" t="s">
        <v>2098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75">
      <c r="A5520" s="122" t="s">
        <v>2248</v>
      </c>
      <c r="B5520" s="122">
        <v>1</v>
      </c>
      <c r="C5520" s="122" t="s">
        <v>2249</v>
      </c>
      <c r="D5520" s="122" t="s">
        <v>2099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75">
      <c r="A5521" s="122" t="s">
        <v>2248</v>
      </c>
      <c r="B5521" s="122">
        <v>1</v>
      </c>
      <c r="C5521" s="122" t="s">
        <v>2249</v>
      </c>
      <c r="D5521" s="122" t="s">
        <v>2100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75">
      <c r="A5522" s="122" t="s">
        <v>2248</v>
      </c>
      <c r="B5522" s="122">
        <v>1</v>
      </c>
      <c r="C5522" s="122" t="s">
        <v>2249</v>
      </c>
      <c r="D5522" s="122" t="s">
        <v>2171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75">
      <c r="A5523" s="122" t="s">
        <v>2248</v>
      </c>
      <c r="B5523" s="122">
        <v>1</v>
      </c>
      <c r="C5523" s="122" t="s">
        <v>2249</v>
      </c>
      <c r="D5523" s="122" t="s">
        <v>2101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75">
      <c r="A5524" s="122" t="s">
        <v>2248</v>
      </c>
      <c r="B5524" s="122">
        <v>1</v>
      </c>
      <c r="C5524" s="122" t="s">
        <v>2249</v>
      </c>
      <c r="D5524" s="122" t="s">
        <v>2102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75">
      <c r="A5525" s="122" t="s">
        <v>2248</v>
      </c>
      <c r="B5525" s="122">
        <v>1</v>
      </c>
      <c r="C5525" s="122" t="s">
        <v>2249</v>
      </c>
      <c r="D5525" s="122" t="s">
        <v>2103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75">
      <c r="A5526" s="122" t="s">
        <v>2248</v>
      </c>
      <c r="B5526" s="122">
        <v>1</v>
      </c>
      <c r="C5526" s="122" t="s">
        <v>2249</v>
      </c>
      <c r="D5526" s="122" t="s">
        <v>2137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75">
      <c r="A5527" s="122" t="s">
        <v>2248</v>
      </c>
      <c r="B5527" s="122">
        <v>1</v>
      </c>
      <c r="C5527" s="122" t="s">
        <v>2249</v>
      </c>
      <c r="D5527" s="122" t="s">
        <v>2104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75">
      <c r="A5528" s="122" t="s">
        <v>2248</v>
      </c>
      <c r="B5528" s="122">
        <v>1</v>
      </c>
      <c r="C5528" s="122" t="s">
        <v>2249</v>
      </c>
      <c r="D5528" s="122" t="s">
        <v>2105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75">
      <c r="A5529" s="122" t="s">
        <v>2248</v>
      </c>
      <c r="B5529" s="122">
        <v>1</v>
      </c>
      <c r="C5529" s="122" t="s">
        <v>2249</v>
      </c>
      <c r="D5529" s="122" t="s">
        <v>2106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75">
      <c r="A5530" s="122" t="s">
        <v>2248</v>
      </c>
      <c r="B5530" s="122">
        <v>1</v>
      </c>
      <c r="C5530" s="122" t="s">
        <v>2249</v>
      </c>
      <c r="D5530" s="122" t="s">
        <v>2107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75">
      <c r="A5531" s="122" t="s">
        <v>2248</v>
      </c>
      <c r="B5531" s="122">
        <v>1</v>
      </c>
      <c r="C5531" s="122" t="s">
        <v>2249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75">
      <c r="A5532" s="122" t="s">
        <v>2248</v>
      </c>
      <c r="B5532" s="122">
        <v>1</v>
      </c>
      <c r="C5532" s="122" t="s">
        <v>2249</v>
      </c>
      <c r="D5532" s="122" t="s">
        <v>2108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75">
      <c r="A5533" s="122" t="s">
        <v>2248</v>
      </c>
      <c r="B5533" s="122">
        <v>1</v>
      </c>
      <c r="C5533" s="122" t="s">
        <v>2249</v>
      </c>
      <c r="D5533" s="122" t="s">
        <v>2109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75">
      <c r="A5534" s="122" t="s">
        <v>2248</v>
      </c>
      <c r="B5534" s="122">
        <v>1</v>
      </c>
      <c r="C5534" s="122" t="s">
        <v>2249</v>
      </c>
      <c r="D5534" s="122" t="s">
        <v>2110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75">
      <c r="A5535" s="122" t="s">
        <v>2248</v>
      </c>
      <c r="B5535" s="122">
        <v>1</v>
      </c>
      <c r="C5535" s="122" t="s">
        <v>2249</v>
      </c>
      <c r="D5535" s="122" t="s">
        <v>2111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75">
      <c r="A5536" s="122" t="s">
        <v>2248</v>
      </c>
      <c r="B5536" s="122">
        <v>1</v>
      </c>
      <c r="C5536" s="122" t="s">
        <v>2249</v>
      </c>
      <c r="D5536" s="122" t="s">
        <v>2112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75">
      <c r="A5537" s="122" t="s">
        <v>2248</v>
      </c>
      <c r="B5537" s="122">
        <v>1</v>
      </c>
      <c r="C5537" s="122" t="s">
        <v>2249</v>
      </c>
      <c r="D5537" s="122" t="s">
        <v>2113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75">
      <c r="A5538" s="122" t="s">
        <v>2248</v>
      </c>
      <c r="B5538" s="122">
        <v>1</v>
      </c>
      <c r="C5538" s="122" t="s">
        <v>2249</v>
      </c>
      <c r="D5538" s="122" t="s">
        <v>2114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75">
      <c r="A5539" s="122" t="s">
        <v>2248</v>
      </c>
      <c r="B5539" s="122">
        <v>1</v>
      </c>
      <c r="C5539" s="122" t="s">
        <v>2249</v>
      </c>
      <c r="D5539" s="122" t="s">
        <v>2115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75">
      <c r="A5540" s="122" t="s">
        <v>2248</v>
      </c>
      <c r="B5540" s="122">
        <v>1</v>
      </c>
      <c r="C5540" s="122" t="s">
        <v>2249</v>
      </c>
      <c r="D5540" s="122" t="s">
        <v>2116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75">
      <c r="A5541" s="122" t="s">
        <v>2248</v>
      </c>
      <c r="B5541" s="122">
        <v>1</v>
      </c>
      <c r="C5541" s="122" t="s">
        <v>2249</v>
      </c>
      <c r="D5541" s="122" t="s">
        <v>2138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75">
      <c r="A5542" s="122" t="s">
        <v>2248</v>
      </c>
      <c r="B5542" s="122">
        <v>1</v>
      </c>
      <c r="C5542" s="122" t="s">
        <v>2249</v>
      </c>
      <c r="D5542" s="122" t="s">
        <v>2172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75">
      <c r="A5543" s="122" t="s">
        <v>2248</v>
      </c>
      <c r="B5543" s="122">
        <v>1</v>
      </c>
      <c r="C5543" s="122" t="s">
        <v>2249</v>
      </c>
      <c r="D5543" s="122" t="s">
        <v>2117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75">
      <c r="A5544" s="122" t="s">
        <v>2248</v>
      </c>
      <c r="B5544" s="122">
        <v>1</v>
      </c>
      <c r="C5544" s="122" t="s">
        <v>2249</v>
      </c>
      <c r="D5544" s="122" t="s">
        <v>2118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75">
      <c r="A5545" s="122" t="s">
        <v>2248</v>
      </c>
      <c r="B5545" s="122">
        <v>1</v>
      </c>
      <c r="C5545" s="122" t="s">
        <v>2249</v>
      </c>
      <c r="D5545" s="122" t="s">
        <v>2119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75">
      <c r="A5546" s="122" t="s">
        <v>2248</v>
      </c>
      <c r="B5546" s="122">
        <v>1</v>
      </c>
      <c r="C5546" s="122" t="s">
        <v>2249</v>
      </c>
      <c r="D5546" s="122" t="s">
        <v>2120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75">
      <c r="A5547" s="122" t="s">
        <v>2248</v>
      </c>
      <c r="B5547" s="122">
        <v>1</v>
      </c>
      <c r="C5547" s="122" t="s">
        <v>2249</v>
      </c>
      <c r="D5547" s="122" t="s">
        <v>2121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75">
      <c r="A5548" s="122" t="s">
        <v>2248</v>
      </c>
      <c r="B5548" s="122">
        <v>1</v>
      </c>
      <c r="C5548" s="122" t="s">
        <v>2249</v>
      </c>
      <c r="D5548" s="122" t="s">
        <v>2122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75">
      <c r="A5549" s="122" t="s">
        <v>2248</v>
      </c>
      <c r="B5549" s="122">
        <v>1</v>
      </c>
      <c r="C5549" s="122" t="s">
        <v>2249</v>
      </c>
      <c r="D5549" s="122" t="s">
        <v>2123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75">
      <c r="A5550" s="122" t="s">
        <v>2248</v>
      </c>
      <c r="B5550" s="122">
        <v>1</v>
      </c>
      <c r="C5550" s="122" t="s">
        <v>2249</v>
      </c>
      <c r="D5550" s="122" t="s">
        <v>2140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75">
      <c r="A5551" s="122" t="s">
        <v>2248</v>
      </c>
      <c r="B5551" s="122">
        <v>1</v>
      </c>
      <c r="C5551" s="122" t="s">
        <v>2249</v>
      </c>
      <c r="D5551" s="122" t="s">
        <v>2124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75">
      <c r="A5552" s="122" t="s">
        <v>2248</v>
      </c>
      <c r="B5552" s="122">
        <v>1</v>
      </c>
      <c r="C5552" s="122" t="s">
        <v>2249</v>
      </c>
      <c r="D5552" s="122" t="s">
        <v>2125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75">
      <c r="A5553" s="122" t="s">
        <v>2248</v>
      </c>
      <c r="B5553" s="122">
        <v>1</v>
      </c>
      <c r="C5553" s="122" t="s">
        <v>2249</v>
      </c>
      <c r="D5553" s="122" t="s">
        <v>2126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75">
      <c r="A5554" s="122" t="s">
        <v>2248</v>
      </c>
      <c r="B5554" s="122">
        <v>1</v>
      </c>
      <c r="C5554" s="122" t="s">
        <v>2249</v>
      </c>
      <c r="D5554" s="122" t="s">
        <v>2127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75">
      <c r="A5555" s="122" t="s">
        <v>2248</v>
      </c>
      <c r="B5555" s="122">
        <v>1</v>
      </c>
      <c r="C5555" s="122" t="s">
        <v>2249</v>
      </c>
      <c r="D5555" s="122" t="s">
        <v>2128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75">
      <c r="A5556" s="122" t="s">
        <v>2250</v>
      </c>
      <c r="B5556" s="122">
        <v>1</v>
      </c>
      <c r="C5556" s="122" t="s">
        <v>2251</v>
      </c>
      <c r="D5556" s="122" t="s">
        <v>2080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75">
      <c r="A5557" s="122" t="s">
        <v>2250</v>
      </c>
      <c r="B5557" s="122">
        <v>1</v>
      </c>
      <c r="C5557" s="122" t="s">
        <v>2251</v>
      </c>
      <c r="D5557" s="122" t="s">
        <v>2081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75">
      <c r="A5558" s="122" t="s">
        <v>2250</v>
      </c>
      <c r="B5558" s="122">
        <v>1</v>
      </c>
      <c r="C5558" s="122" t="s">
        <v>2251</v>
      </c>
      <c r="D5558" s="122" t="s">
        <v>2082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75">
      <c r="A5559" s="122" t="s">
        <v>2250</v>
      </c>
      <c r="B5559" s="122">
        <v>1</v>
      </c>
      <c r="C5559" s="122" t="s">
        <v>2251</v>
      </c>
      <c r="D5559" s="122" t="s">
        <v>2135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75">
      <c r="A5560" s="122" t="s">
        <v>2250</v>
      </c>
      <c r="B5560" s="122">
        <v>1</v>
      </c>
      <c r="C5560" s="122" t="s">
        <v>2251</v>
      </c>
      <c r="D5560" s="122" t="s">
        <v>2083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75">
      <c r="A5561" s="122" t="s">
        <v>2250</v>
      </c>
      <c r="B5561" s="122">
        <v>1</v>
      </c>
      <c r="C5561" s="122" t="s">
        <v>2251</v>
      </c>
      <c r="D5561" s="122" t="s">
        <v>2084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75">
      <c r="A5562" s="122" t="s">
        <v>2250</v>
      </c>
      <c r="B5562" s="122">
        <v>1</v>
      </c>
      <c r="C5562" s="122" t="s">
        <v>2251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75">
      <c r="A5563" s="122" t="s">
        <v>2250</v>
      </c>
      <c r="B5563" s="122">
        <v>1</v>
      </c>
      <c r="C5563" s="122" t="s">
        <v>2251</v>
      </c>
      <c r="D5563" s="122" t="s">
        <v>2085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75">
      <c r="A5564" s="122" t="s">
        <v>2250</v>
      </c>
      <c r="B5564" s="122">
        <v>1</v>
      </c>
      <c r="C5564" s="122" t="s">
        <v>2251</v>
      </c>
      <c r="D5564" s="122" t="s">
        <v>2086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75">
      <c r="A5565" s="122" t="s">
        <v>2250</v>
      </c>
      <c r="B5565" s="122">
        <v>1</v>
      </c>
      <c r="C5565" s="122" t="s">
        <v>2251</v>
      </c>
      <c r="D5565" s="122" t="s">
        <v>2087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75">
      <c r="A5566" s="122" t="s">
        <v>2250</v>
      </c>
      <c r="B5566" s="122">
        <v>1</v>
      </c>
      <c r="C5566" s="122" t="s">
        <v>2251</v>
      </c>
      <c r="D5566" s="122" t="s">
        <v>2088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75">
      <c r="A5567" s="122" t="s">
        <v>2250</v>
      </c>
      <c r="B5567" s="122">
        <v>1</v>
      </c>
      <c r="C5567" s="122" t="s">
        <v>2251</v>
      </c>
      <c r="D5567" s="122" t="s">
        <v>2170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75">
      <c r="A5568" s="122" t="s">
        <v>2250</v>
      </c>
      <c r="B5568" s="122">
        <v>1</v>
      </c>
      <c r="C5568" s="122" t="s">
        <v>2251</v>
      </c>
      <c r="D5568" s="122" t="s">
        <v>2089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75">
      <c r="A5569" s="122" t="s">
        <v>2250</v>
      </c>
      <c r="B5569" s="122">
        <v>1</v>
      </c>
      <c r="C5569" s="122" t="s">
        <v>2251</v>
      </c>
      <c r="D5569" s="122" t="s">
        <v>2136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75">
      <c r="A5570" s="122" t="s">
        <v>2250</v>
      </c>
      <c r="B5570" s="122">
        <v>1</v>
      </c>
      <c r="C5570" s="122" t="s">
        <v>2251</v>
      </c>
      <c r="D5570" s="122" t="s">
        <v>2090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75">
      <c r="A5571" s="122" t="s">
        <v>2250</v>
      </c>
      <c r="B5571" s="122">
        <v>1</v>
      </c>
      <c r="C5571" s="122" t="s">
        <v>2251</v>
      </c>
      <c r="D5571" s="122" t="s">
        <v>2091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75">
      <c r="A5572" s="122" t="s">
        <v>2250</v>
      </c>
      <c r="B5572" s="122">
        <v>1</v>
      </c>
      <c r="C5572" s="122" t="s">
        <v>2251</v>
      </c>
      <c r="D5572" s="122" t="s">
        <v>2092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75">
      <c r="A5573" s="122" t="s">
        <v>2250</v>
      </c>
      <c r="B5573" s="122">
        <v>1</v>
      </c>
      <c r="C5573" s="122" t="s">
        <v>2251</v>
      </c>
      <c r="D5573" s="122" t="s">
        <v>2093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75">
      <c r="A5574" s="122" t="s">
        <v>2250</v>
      </c>
      <c r="B5574" s="122">
        <v>1</v>
      </c>
      <c r="C5574" s="122" t="s">
        <v>2251</v>
      </c>
      <c r="D5574" s="122" t="s">
        <v>2094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75">
      <c r="A5575" s="122" t="s">
        <v>2250</v>
      </c>
      <c r="B5575" s="122">
        <v>1</v>
      </c>
      <c r="C5575" s="122" t="s">
        <v>2251</v>
      </c>
      <c r="D5575" s="122" t="s">
        <v>2095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75">
      <c r="A5576" s="122" t="s">
        <v>2250</v>
      </c>
      <c r="B5576" s="122">
        <v>1</v>
      </c>
      <c r="C5576" s="122" t="s">
        <v>2251</v>
      </c>
      <c r="D5576" s="122" t="s">
        <v>2096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75">
      <c r="A5577" s="122" t="s">
        <v>2250</v>
      </c>
      <c r="B5577" s="122">
        <v>1</v>
      </c>
      <c r="C5577" s="122" t="s">
        <v>2251</v>
      </c>
      <c r="D5577" s="122" t="s">
        <v>2097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75">
      <c r="A5578" s="122" t="s">
        <v>2250</v>
      </c>
      <c r="B5578" s="122">
        <v>1</v>
      </c>
      <c r="C5578" s="122" t="s">
        <v>2251</v>
      </c>
      <c r="D5578" s="122" t="s">
        <v>2098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75">
      <c r="A5579" s="122" t="s">
        <v>2250</v>
      </c>
      <c r="B5579" s="122">
        <v>1</v>
      </c>
      <c r="C5579" s="122" t="s">
        <v>2251</v>
      </c>
      <c r="D5579" s="122" t="s">
        <v>2099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75">
      <c r="A5580" s="122" t="s">
        <v>2250</v>
      </c>
      <c r="B5580" s="122">
        <v>1</v>
      </c>
      <c r="C5580" s="122" t="s">
        <v>2251</v>
      </c>
      <c r="D5580" s="122" t="s">
        <v>2100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75">
      <c r="A5581" s="122" t="s">
        <v>2250</v>
      </c>
      <c r="B5581" s="122">
        <v>1</v>
      </c>
      <c r="C5581" s="122" t="s">
        <v>2251</v>
      </c>
      <c r="D5581" s="122" t="s">
        <v>2171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75">
      <c r="A5582" s="122" t="s">
        <v>2250</v>
      </c>
      <c r="B5582" s="122">
        <v>1</v>
      </c>
      <c r="C5582" s="122" t="s">
        <v>2251</v>
      </c>
      <c r="D5582" s="122" t="s">
        <v>2101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75">
      <c r="A5583" s="122" t="s">
        <v>2250</v>
      </c>
      <c r="B5583" s="122">
        <v>1</v>
      </c>
      <c r="C5583" s="122" t="s">
        <v>2251</v>
      </c>
      <c r="D5583" s="122" t="s">
        <v>2102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75">
      <c r="A5584" s="122" t="s">
        <v>2250</v>
      </c>
      <c r="B5584" s="122">
        <v>1</v>
      </c>
      <c r="C5584" s="122" t="s">
        <v>2251</v>
      </c>
      <c r="D5584" s="122" t="s">
        <v>2103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75">
      <c r="A5585" s="122" t="s">
        <v>2250</v>
      </c>
      <c r="B5585" s="122">
        <v>1</v>
      </c>
      <c r="C5585" s="122" t="s">
        <v>2251</v>
      </c>
      <c r="D5585" s="122" t="s">
        <v>2137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75">
      <c r="A5586" s="122" t="s">
        <v>2250</v>
      </c>
      <c r="B5586" s="122">
        <v>1</v>
      </c>
      <c r="C5586" s="122" t="s">
        <v>2251</v>
      </c>
      <c r="D5586" s="122" t="s">
        <v>2104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75">
      <c r="A5587" s="122" t="s">
        <v>2250</v>
      </c>
      <c r="B5587" s="122">
        <v>1</v>
      </c>
      <c r="C5587" s="122" t="s">
        <v>2251</v>
      </c>
      <c r="D5587" s="122" t="s">
        <v>2105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75">
      <c r="A5588" s="122" t="s">
        <v>2250</v>
      </c>
      <c r="B5588" s="122">
        <v>1</v>
      </c>
      <c r="C5588" s="122" t="s">
        <v>2251</v>
      </c>
      <c r="D5588" s="122" t="s">
        <v>2106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75">
      <c r="A5589" s="122" t="s">
        <v>2250</v>
      </c>
      <c r="B5589" s="122">
        <v>1</v>
      </c>
      <c r="C5589" s="122" t="s">
        <v>2251</v>
      </c>
      <c r="D5589" s="122" t="s">
        <v>2107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75">
      <c r="A5590" s="122" t="s">
        <v>2250</v>
      </c>
      <c r="B5590" s="122">
        <v>1</v>
      </c>
      <c r="C5590" s="122" t="s">
        <v>2251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75">
      <c r="A5591" s="122" t="s">
        <v>2250</v>
      </c>
      <c r="B5591" s="122">
        <v>1</v>
      </c>
      <c r="C5591" s="122" t="s">
        <v>2251</v>
      </c>
      <c r="D5591" s="122" t="s">
        <v>2108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75">
      <c r="A5592" s="122" t="s">
        <v>2250</v>
      </c>
      <c r="B5592" s="122">
        <v>1</v>
      </c>
      <c r="C5592" s="122" t="s">
        <v>2251</v>
      </c>
      <c r="D5592" s="122" t="s">
        <v>2109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75">
      <c r="A5593" s="122" t="s">
        <v>2250</v>
      </c>
      <c r="B5593" s="122">
        <v>1</v>
      </c>
      <c r="C5593" s="122" t="s">
        <v>2251</v>
      </c>
      <c r="D5593" s="122" t="s">
        <v>2110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75">
      <c r="A5594" s="122" t="s">
        <v>2250</v>
      </c>
      <c r="B5594" s="122">
        <v>1</v>
      </c>
      <c r="C5594" s="122" t="s">
        <v>2251</v>
      </c>
      <c r="D5594" s="122" t="s">
        <v>2111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75">
      <c r="A5595" s="122" t="s">
        <v>2250</v>
      </c>
      <c r="B5595" s="122">
        <v>1</v>
      </c>
      <c r="C5595" s="122" t="s">
        <v>2251</v>
      </c>
      <c r="D5595" s="122" t="s">
        <v>2112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75">
      <c r="A5596" s="122" t="s">
        <v>2250</v>
      </c>
      <c r="B5596" s="122">
        <v>1</v>
      </c>
      <c r="C5596" s="122" t="s">
        <v>2251</v>
      </c>
      <c r="D5596" s="122" t="s">
        <v>2113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75">
      <c r="A5597" s="122" t="s">
        <v>2250</v>
      </c>
      <c r="B5597" s="122">
        <v>1</v>
      </c>
      <c r="C5597" s="122" t="s">
        <v>2251</v>
      </c>
      <c r="D5597" s="122" t="s">
        <v>2114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75">
      <c r="A5598" s="122" t="s">
        <v>2250</v>
      </c>
      <c r="B5598" s="122">
        <v>1</v>
      </c>
      <c r="C5598" s="122" t="s">
        <v>2251</v>
      </c>
      <c r="D5598" s="122" t="s">
        <v>2115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75">
      <c r="A5599" s="122" t="s">
        <v>2250</v>
      </c>
      <c r="B5599" s="122">
        <v>1</v>
      </c>
      <c r="C5599" s="122" t="s">
        <v>2251</v>
      </c>
      <c r="D5599" s="122" t="s">
        <v>2116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75">
      <c r="A5600" s="122" t="s">
        <v>2250</v>
      </c>
      <c r="B5600" s="122">
        <v>1</v>
      </c>
      <c r="C5600" s="122" t="s">
        <v>2251</v>
      </c>
      <c r="D5600" s="122" t="s">
        <v>2138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75">
      <c r="A5601" s="122" t="s">
        <v>2250</v>
      </c>
      <c r="B5601" s="122">
        <v>1</v>
      </c>
      <c r="C5601" s="122" t="s">
        <v>2251</v>
      </c>
      <c r="D5601" s="122" t="s">
        <v>2172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75">
      <c r="A5602" s="122" t="s">
        <v>2250</v>
      </c>
      <c r="B5602" s="122">
        <v>1</v>
      </c>
      <c r="C5602" s="122" t="s">
        <v>2251</v>
      </c>
      <c r="D5602" s="122" t="s">
        <v>2117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75">
      <c r="A5603" s="122" t="s">
        <v>2250</v>
      </c>
      <c r="B5603" s="122">
        <v>1</v>
      </c>
      <c r="C5603" s="122" t="s">
        <v>2251</v>
      </c>
      <c r="D5603" s="122" t="s">
        <v>2118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75">
      <c r="A5604" s="122" t="s">
        <v>2250</v>
      </c>
      <c r="B5604" s="122">
        <v>1</v>
      </c>
      <c r="C5604" s="122" t="s">
        <v>2251</v>
      </c>
      <c r="D5604" s="122" t="s">
        <v>2119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75">
      <c r="A5605" s="122" t="s">
        <v>2250</v>
      </c>
      <c r="B5605" s="122">
        <v>1</v>
      </c>
      <c r="C5605" s="122" t="s">
        <v>2251</v>
      </c>
      <c r="D5605" s="122" t="s">
        <v>2120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75">
      <c r="A5606" s="122" t="s">
        <v>2250</v>
      </c>
      <c r="B5606" s="122">
        <v>1</v>
      </c>
      <c r="C5606" s="122" t="s">
        <v>2251</v>
      </c>
      <c r="D5606" s="122" t="s">
        <v>2121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75">
      <c r="A5607" s="122" t="s">
        <v>2250</v>
      </c>
      <c r="B5607" s="122">
        <v>1</v>
      </c>
      <c r="C5607" s="122" t="s">
        <v>2251</v>
      </c>
      <c r="D5607" s="122" t="s">
        <v>2122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75">
      <c r="A5608" s="122" t="s">
        <v>2250</v>
      </c>
      <c r="B5608" s="122">
        <v>1</v>
      </c>
      <c r="C5608" s="122" t="s">
        <v>2251</v>
      </c>
      <c r="D5608" s="122" t="s">
        <v>2123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75">
      <c r="A5609" s="122" t="s">
        <v>2250</v>
      </c>
      <c r="B5609" s="122">
        <v>1</v>
      </c>
      <c r="C5609" s="122" t="s">
        <v>2251</v>
      </c>
      <c r="D5609" s="122" t="s">
        <v>2140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75">
      <c r="A5610" s="122" t="s">
        <v>2250</v>
      </c>
      <c r="B5610" s="122">
        <v>1</v>
      </c>
      <c r="C5610" s="122" t="s">
        <v>2251</v>
      </c>
      <c r="D5610" s="122" t="s">
        <v>2124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75">
      <c r="A5611" s="122" t="s">
        <v>2250</v>
      </c>
      <c r="B5611" s="122">
        <v>1</v>
      </c>
      <c r="C5611" s="122" t="s">
        <v>2251</v>
      </c>
      <c r="D5611" s="122" t="s">
        <v>2125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75">
      <c r="A5612" s="122" t="s">
        <v>2250</v>
      </c>
      <c r="B5612" s="122">
        <v>1</v>
      </c>
      <c r="C5612" s="122" t="s">
        <v>2251</v>
      </c>
      <c r="D5612" s="122" t="s">
        <v>2126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75">
      <c r="A5613" s="122" t="s">
        <v>2250</v>
      </c>
      <c r="B5613" s="122">
        <v>1</v>
      </c>
      <c r="C5613" s="122" t="s">
        <v>2251</v>
      </c>
      <c r="D5613" s="122" t="s">
        <v>2127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75">
      <c r="A5614" s="122" t="s">
        <v>2250</v>
      </c>
      <c r="B5614" s="122">
        <v>1</v>
      </c>
      <c r="C5614" s="122" t="s">
        <v>2251</v>
      </c>
      <c r="D5614" s="122" t="s">
        <v>2128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75">
      <c r="A5615" s="122" t="s">
        <v>2037</v>
      </c>
      <c r="B5615" s="122">
        <v>1</v>
      </c>
      <c r="C5615" s="122" t="s">
        <v>2252</v>
      </c>
      <c r="D5615" s="122" t="s">
        <v>2080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75">
      <c r="A5616" s="122" t="s">
        <v>2037</v>
      </c>
      <c r="B5616" s="122">
        <v>1</v>
      </c>
      <c r="C5616" s="122" t="s">
        <v>2252</v>
      </c>
      <c r="D5616" s="122" t="s">
        <v>2081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75">
      <c r="A5617" s="122" t="s">
        <v>2037</v>
      </c>
      <c r="B5617" s="122">
        <v>1</v>
      </c>
      <c r="C5617" s="122" t="s">
        <v>2252</v>
      </c>
      <c r="D5617" s="122" t="s">
        <v>2082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75">
      <c r="A5618" s="122" t="s">
        <v>2037</v>
      </c>
      <c r="B5618" s="122">
        <v>1</v>
      </c>
      <c r="C5618" s="122" t="s">
        <v>2252</v>
      </c>
      <c r="D5618" s="122" t="s">
        <v>2135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75">
      <c r="A5619" s="122" t="s">
        <v>2037</v>
      </c>
      <c r="B5619" s="122">
        <v>1</v>
      </c>
      <c r="C5619" s="122" t="s">
        <v>2252</v>
      </c>
      <c r="D5619" s="122" t="s">
        <v>2083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75">
      <c r="A5620" s="122" t="s">
        <v>2037</v>
      </c>
      <c r="B5620" s="122">
        <v>1</v>
      </c>
      <c r="C5620" s="122" t="s">
        <v>2252</v>
      </c>
      <c r="D5620" s="122" t="s">
        <v>2084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75">
      <c r="A5621" s="122" t="s">
        <v>2037</v>
      </c>
      <c r="B5621" s="122">
        <v>1</v>
      </c>
      <c r="C5621" s="122" t="s">
        <v>2252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75">
      <c r="A5622" s="122" t="s">
        <v>2037</v>
      </c>
      <c r="B5622" s="122">
        <v>1</v>
      </c>
      <c r="C5622" s="122" t="s">
        <v>2252</v>
      </c>
      <c r="D5622" s="122" t="s">
        <v>2085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75">
      <c r="A5623" s="122" t="s">
        <v>2037</v>
      </c>
      <c r="B5623" s="122">
        <v>1</v>
      </c>
      <c r="C5623" s="122" t="s">
        <v>2252</v>
      </c>
      <c r="D5623" s="122" t="s">
        <v>2086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75">
      <c r="A5624" s="122" t="s">
        <v>2037</v>
      </c>
      <c r="B5624" s="122">
        <v>1</v>
      </c>
      <c r="C5624" s="122" t="s">
        <v>2252</v>
      </c>
      <c r="D5624" s="122" t="s">
        <v>2087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75">
      <c r="A5625" s="122" t="s">
        <v>2037</v>
      </c>
      <c r="B5625" s="122">
        <v>1</v>
      </c>
      <c r="C5625" s="122" t="s">
        <v>2252</v>
      </c>
      <c r="D5625" s="122" t="s">
        <v>2088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75">
      <c r="A5626" s="122" t="s">
        <v>2037</v>
      </c>
      <c r="B5626" s="122">
        <v>1</v>
      </c>
      <c r="C5626" s="122" t="s">
        <v>2252</v>
      </c>
      <c r="D5626" s="122" t="s">
        <v>2170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75">
      <c r="A5627" s="122" t="s">
        <v>2037</v>
      </c>
      <c r="B5627" s="122">
        <v>1</v>
      </c>
      <c r="C5627" s="122" t="s">
        <v>2252</v>
      </c>
      <c r="D5627" s="122" t="s">
        <v>2089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75">
      <c r="A5628" s="122" t="s">
        <v>2037</v>
      </c>
      <c r="B5628" s="122">
        <v>1</v>
      </c>
      <c r="C5628" s="122" t="s">
        <v>2252</v>
      </c>
      <c r="D5628" s="122" t="s">
        <v>2136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75">
      <c r="A5629" s="122" t="s">
        <v>2037</v>
      </c>
      <c r="B5629" s="122">
        <v>1</v>
      </c>
      <c r="C5629" s="122" t="s">
        <v>2252</v>
      </c>
      <c r="D5629" s="122" t="s">
        <v>2090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75">
      <c r="A5630" s="122" t="s">
        <v>2037</v>
      </c>
      <c r="B5630" s="122">
        <v>1</v>
      </c>
      <c r="C5630" s="122" t="s">
        <v>2252</v>
      </c>
      <c r="D5630" s="122" t="s">
        <v>2091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75">
      <c r="A5631" s="122" t="s">
        <v>2037</v>
      </c>
      <c r="B5631" s="122">
        <v>1</v>
      </c>
      <c r="C5631" s="122" t="s">
        <v>2252</v>
      </c>
      <c r="D5631" s="122" t="s">
        <v>2092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75">
      <c r="A5632" s="122" t="s">
        <v>2037</v>
      </c>
      <c r="B5632" s="122">
        <v>1</v>
      </c>
      <c r="C5632" s="122" t="s">
        <v>2252</v>
      </c>
      <c r="D5632" s="122" t="s">
        <v>2093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75">
      <c r="A5633" s="122" t="s">
        <v>2037</v>
      </c>
      <c r="B5633" s="122">
        <v>1</v>
      </c>
      <c r="C5633" s="122" t="s">
        <v>2252</v>
      </c>
      <c r="D5633" s="122" t="s">
        <v>2094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75">
      <c r="A5634" s="122" t="s">
        <v>2037</v>
      </c>
      <c r="B5634" s="122">
        <v>1</v>
      </c>
      <c r="C5634" s="122" t="s">
        <v>2252</v>
      </c>
      <c r="D5634" s="122" t="s">
        <v>2095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75">
      <c r="A5635" s="122" t="s">
        <v>2037</v>
      </c>
      <c r="B5635" s="122">
        <v>1</v>
      </c>
      <c r="C5635" s="122" t="s">
        <v>2252</v>
      </c>
      <c r="D5635" s="122" t="s">
        <v>2096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75">
      <c r="A5636" s="122" t="s">
        <v>2037</v>
      </c>
      <c r="B5636" s="122">
        <v>1</v>
      </c>
      <c r="C5636" s="122" t="s">
        <v>2252</v>
      </c>
      <c r="D5636" s="122" t="s">
        <v>2097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75">
      <c r="A5637" s="122" t="s">
        <v>2037</v>
      </c>
      <c r="B5637" s="122">
        <v>1</v>
      </c>
      <c r="C5637" s="122" t="s">
        <v>2252</v>
      </c>
      <c r="D5637" s="122" t="s">
        <v>2098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75">
      <c r="A5638" s="122" t="s">
        <v>2037</v>
      </c>
      <c r="B5638" s="122">
        <v>1</v>
      </c>
      <c r="C5638" s="122" t="s">
        <v>2252</v>
      </c>
      <c r="D5638" s="122" t="s">
        <v>2099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75">
      <c r="A5639" s="122" t="s">
        <v>2037</v>
      </c>
      <c r="B5639" s="122">
        <v>1</v>
      </c>
      <c r="C5639" s="122" t="s">
        <v>2252</v>
      </c>
      <c r="D5639" s="122" t="s">
        <v>2100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75">
      <c r="A5640" s="122" t="s">
        <v>2037</v>
      </c>
      <c r="B5640" s="122">
        <v>1</v>
      </c>
      <c r="C5640" s="122" t="s">
        <v>2252</v>
      </c>
      <c r="D5640" s="122" t="s">
        <v>2171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75">
      <c r="A5641" s="122" t="s">
        <v>2037</v>
      </c>
      <c r="B5641" s="122">
        <v>1</v>
      </c>
      <c r="C5641" s="122" t="s">
        <v>2252</v>
      </c>
      <c r="D5641" s="122" t="s">
        <v>2101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75">
      <c r="A5642" s="122" t="s">
        <v>2037</v>
      </c>
      <c r="B5642" s="122">
        <v>1</v>
      </c>
      <c r="C5642" s="122" t="s">
        <v>2252</v>
      </c>
      <c r="D5642" s="122" t="s">
        <v>2102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75">
      <c r="A5643" s="122" t="s">
        <v>2037</v>
      </c>
      <c r="B5643" s="122">
        <v>1</v>
      </c>
      <c r="C5643" s="122" t="s">
        <v>2252</v>
      </c>
      <c r="D5643" s="122" t="s">
        <v>2103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75">
      <c r="A5644" s="122" t="s">
        <v>2037</v>
      </c>
      <c r="B5644" s="122">
        <v>1</v>
      </c>
      <c r="C5644" s="122" t="s">
        <v>2252</v>
      </c>
      <c r="D5644" s="122" t="s">
        <v>2137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75">
      <c r="A5645" s="122" t="s">
        <v>2037</v>
      </c>
      <c r="B5645" s="122">
        <v>1</v>
      </c>
      <c r="C5645" s="122" t="s">
        <v>2252</v>
      </c>
      <c r="D5645" s="122" t="s">
        <v>2104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75">
      <c r="A5646" s="122" t="s">
        <v>2037</v>
      </c>
      <c r="B5646" s="122">
        <v>1</v>
      </c>
      <c r="C5646" s="122" t="s">
        <v>2252</v>
      </c>
      <c r="D5646" s="122" t="s">
        <v>2105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75">
      <c r="A5647" s="122" t="s">
        <v>2037</v>
      </c>
      <c r="B5647" s="122">
        <v>1</v>
      </c>
      <c r="C5647" s="122" t="s">
        <v>2252</v>
      </c>
      <c r="D5647" s="122" t="s">
        <v>2106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75">
      <c r="A5648" s="122" t="s">
        <v>2037</v>
      </c>
      <c r="B5648" s="122">
        <v>1</v>
      </c>
      <c r="C5648" s="122" t="s">
        <v>2252</v>
      </c>
      <c r="D5648" s="122" t="s">
        <v>2107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75">
      <c r="A5649" s="122" t="s">
        <v>2037</v>
      </c>
      <c r="B5649" s="122">
        <v>1</v>
      </c>
      <c r="C5649" s="122" t="s">
        <v>2252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75">
      <c r="A5650" s="122" t="s">
        <v>2037</v>
      </c>
      <c r="B5650" s="122">
        <v>1</v>
      </c>
      <c r="C5650" s="122" t="s">
        <v>2252</v>
      </c>
      <c r="D5650" s="122" t="s">
        <v>2108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75">
      <c r="A5651" s="122" t="s">
        <v>2037</v>
      </c>
      <c r="B5651" s="122">
        <v>1</v>
      </c>
      <c r="C5651" s="122" t="s">
        <v>2252</v>
      </c>
      <c r="D5651" s="122" t="s">
        <v>2109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75">
      <c r="A5652" s="122" t="s">
        <v>2037</v>
      </c>
      <c r="B5652" s="122">
        <v>1</v>
      </c>
      <c r="C5652" s="122" t="s">
        <v>2252</v>
      </c>
      <c r="D5652" s="122" t="s">
        <v>2110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75">
      <c r="A5653" s="122" t="s">
        <v>2037</v>
      </c>
      <c r="B5653" s="122">
        <v>1</v>
      </c>
      <c r="C5653" s="122" t="s">
        <v>2252</v>
      </c>
      <c r="D5653" s="122" t="s">
        <v>2111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75">
      <c r="A5654" s="122" t="s">
        <v>2037</v>
      </c>
      <c r="B5654" s="122">
        <v>1</v>
      </c>
      <c r="C5654" s="122" t="s">
        <v>2252</v>
      </c>
      <c r="D5654" s="122" t="s">
        <v>2112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75">
      <c r="A5655" s="122" t="s">
        <v>2037</v>
      </c>
      <c r="B5655" s="122">
        <v>1</v>
      </c>
      <c r="C5655" s="122" t="s">
        <v>2252</v>
      </c>
      <c r="D5655" s="122" t="s">
        <v>2113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75">
      <c r="A5656" s="122" t="s">
        <v>2037</v>
      </c>
      <c r="B5656" s="122">
        <v>1</v>
      </c>
      <c r="C5656" s="122" t="s">
        <v>2252</v>
      </c>
      <c r="D5656" s="122" t="s">
        <v>2114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75">
      <c r="A5657" s="122" t="s">
        <v>2037</v>
      </c>
      <c r="B5657" s="122">
        <v>1</v>
      </c>
      <c r="C5657" s="122" t="s">
        <v>2252</v>
      </c>
      <c r="D5657" s="122" t="s">
        <v>2115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75">
      <c r="A5658" s="122" t="s">
        <v>2037</v>
      </c>
      <c r="B5658" s="122">
        <v>1</v>
      </c>
      <c r="C5658" s="122" t="s">
        <v>2252</v>
      </c>
      <c r="D5658" s="122" t="s">
        <v>2116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75">
      <c r="A5659" s="122" t="s">
        <v>2037</v>
      </c>
      <c r="B5659" s="122">
        <v>1</v>
      </c>
      <c r="C5659" s="122" t="s">
        <v>2252</v>
      </c>
      <c r="D5659" s="122" t="s">
        <v>2138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75">
      <c r="A5660" s="122" t="s">
        <v>2037</v>
      </c>
      <c r="B5660" s="122">
        <v>1</v>
      </c>
      <c r="C5660" s="122" t="s">
        <v>2252</v>
      </c>
      <c r="D5660" s="122" t="s">
        <v>2172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75">
      <c r="A5661" s="122" t="s">
        <v>2037</v>
      </c>
      <c r="B5661" s="122">
        <v>1</v>
      </c>
      <c r="C5661" s="122" t="s">
        <v>2252</v>
      </c>
      <c r="D5661" s="122" t="s">
        <v>2117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75">
      <c r="A5662" s="122" t="s">
        <v>2037</v>
      </c>
      <c r="B5662" s="122">
        <v>1</v>
      </c>
      <c r="C5662" s="122" t="s">
        <v>2252</v>
      </c>
      <c r="D5662" s="122" t="s">
        <v>2118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75">
      <c r="A5663" s="122" t="s">
        <v>2037</v>
      </c>
      <c r="B5663" s="122">
        <v>1</v>
      </c>
      <c r="C5663" s="122" t="s">
        <v>2252</v>
      </c>
      <c r="D5663" s="122" t="s">
        <v>2119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75">
      <c r="A5664" s="122" t="s">
        <v>2037</v>
      </c>
      <c r="B5664" s="122">
        <v>1</v>
      </c>
      <c r="C5664" s="122" t="s">
        <v>2252</v>
      </c>
      <c r="D5664" s="122" t="s">
        <v>2120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75">
      <c r="A5665" s="122" t="s">
        <v>2037</v>
      </c>
      <c r="B5665" s="122">
        <v>1</v>
      </c>
      <c r="C5665" s="122" t="s">
        <v>2252</v>
      </c>
      <c r="D5665" s="122" t="s">
        <v>2121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75">
      <c r="A5666" s="122" t="s">
        <v>2037</v>
      </c>
      <c r="B5666" s="122">
        <v>1</v>
      </c>
      <c r="C5666" s="122" t="s">
        <v>2252</v>
      </c>
      <c r="D5666" s="122" t="s">
        <v>2122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75">
      <c r="A5667" s="122" t="s">
        <v>2037</v>
      </c>
      <c r="B5667" s="122">
        <v>1</v>
      </c>
      <c r="C5667" s="122" t="s">
        <v>2252</v>
      </c>
      <c r="D5667" s="122" t="s">
        <v>2123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75">
      <c r="A5668" s="122" t="s">
        <v>2037</v>
      </c>
      <c r="B5668" s="122">
        <v>1</v>
      </c>
      <c r="C5668" s="122" t="s">
        <v>2252</v>
      </c>
      <c r="D5668" s="122" t="s">
        <v>2140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75">
      <c r="A5669" s="122" t="s">
        <v>2037</v>
      </c>
      <c r="B5669" s="122">
        <v>1</v>
      </c>
      <c r="C5669" s="122" t="s">
        <v>2252</v>
      </c>
      <c r="D5669" s="122" t="s">
        <v>2124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75">
      <c r="A5670" s="122" t="s">
        <v>2037</v>
      </c>
      <c r="B5670" s="122">
        <v>1</v>
      </c>
      <c r="C5670" s="122" t="s">
        <v>2252</v>
      </c>
      <c r="D5670" s="122" t="s">
        <v>2125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75">
      <c r="A5671" s="122" t="s">
        <v>2037</v>
      </c>
      <c r="B5671" s="122">
        <v>1</v>
      </c>
      <c r="C5671" s="122" t="s">
        <v>2252</v>
      </c>
      <c r="D5671" s="122" t="s">
        <v>2126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75">
      <c r="A5672" s="122" t="s">
        <v>2037</v>
      </c>
      <c r="B5672" s="122">
        <v>1</v>
      </c>
      <c r="C5672" s="122" t="s">
        <v>2252</v>
      </c>
      <c r="D5672" s="122" t="s">
        <v>2127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75">
      <c r="A5673" s="122" t="s">
        <v>2037</v>
      </c>
      <c r="B5673" s="122">
        <v>1</v>
      </c>
      <c r="C5673" s="122" t="s">
        <v>2252</v>
      </c>
      <c r="D5673" s="122" t="s">
        <v>2128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75">
      <c r="A5674" s="122" t="s">
        <v>2040</v>
      </c>
      <c r="B5674" s="122">
        <v>1</v>
      </c>
      <c r="C5674" s="122" t="s">
        <v>2253</v>
      </c>
      <c r="D5674" s="122" t="s">
        <v>2080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75">
      <c r="A5675" s="122" t="s">
        <v>2040</v>
      </c>
      <c r="B5675" s="122">
        <v>1</v>
      </c>
      <c r="C5675" s="122" t="s">
        <v>2253</v>
      </c>
      <c r="D5675" s="122" t="s">
        <v>2081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75">
      <c r="A5676" s="122" t="s">
        <v>2040</v>
      </c>
      <c r="B5676" s="122">
        <v>1</v>
      </c>
      <c r="C5676" s="122" t="s">
        <v>2253</v>
      </c>
      <c r="D5676" s="122" t="s">
        <v>2082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75">
      <c r="A5677" s="122" t="s">
        <v>2040</v>
      </c>
      <c r="B5677" s="122">
        <v>1</v>
      </c>
      <c r="C5677" s="122" t="s">
        <v>2253</v>
      </c>
      <c r="D5677" s="122" t="s">
        <v>2135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75">
      <c r="A5678" s="122" t="s">
        <v>2040</v>
      </c>
      <c r="B5678" s="122">
        <v>1</v>
      </c>
      <c r="C5678" s="122" t="s">
        <v>2253</v>
      </c>
      <c r="D5678" s="122" t="s">
        <v>2083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75">
      <c r="A5679" s="122" t="s">
        <v>2040</v>
      </c>
      <c r="B5679" s="122">
        <v>1</v>
      </c>
      <c r="C5679" s="122" t="s">
        <v>2253</v>
      </c>
      <c r="D5679" s="122" t="s">
        <v>2084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75">
      <c r="A5680" s="122" t="s">
        <v>2040</v>
      </c>
      <c r="B5680" s="122">
        <v>1</v>
      </c>
      <c r="C5680" s="122" t="s">
        <v>2253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75">
      <c r="A5681" s="122" t="s">
        <v>2040</v>
      </c>
      <c r="B5681" s="122">
        <v>1</v>
      </c>
      <c r="C5681" s="122" t="s">
        <v>2253</v>
      </c>
      <c r="D5681" s="122" t="s">
        <v>2085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75">
      <c r="A5682" s="122" t="s">
        <v>2040</v>
      </c>
      <c r="B5682" s="122">
        <v>1</v>
      </c>
      <c r="C5682" s="122" t="s">
        <v>2253</v>
      </c>
      <c r="D5682" s="122" t="s">
        <v>2086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75">
      <c r="A5683" s="122" t="s">
        <v>2040</v>
      </c>
      <c r="B5683" s="122">
        <v>1</v>
      </c>
      <c r="C5683" s="122" t="s">
        <v>2253</v>
      </c>
      <c r="D5683" s="122" t="s">
        <v>2087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75">
      <c r="A5684" s="122" t="s">
        <v>2040</v>
      </c>
      <c r="B5684" s="122">
        <v>1</v>
      </c>
      <c r="C5684" s="122" t="s">
        <v>2253</v>
      </c>
      <c r="D5684" s="122" t="s">
        <v>2088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75">
      <c r="A5685" s="122" t="s">
        <v>2040</v>
      </c>
      <c r="B5685" s="122">
        <v>1</v>
      </c>
      <c r="C5685" s="122" t="s">
        <v>2253</v>
      </c>
      <c r="D5685" s="122" t="s">
        <v>2170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75">
      <c r="A5686" s="122" t="s">
        <v>2040</v>
      </c>
      <c r="B5686" s="122">
        <v>1</v>
      </c>
      <c r="C5686" s="122" t="s">
        <v>2253</v>
      </c>
      <c r="D5686" s="122" t="s">
        <v>2089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75">
      <c r="A5687" s="122" t="s">
        <v>2040</v>
      </c>
      <c r="B5687" s="122">
        <v>1</v>
      </c>
      <c r="C5687" s="122" t="s">
        <v>2253</v>
      </c>
      <c r="D5687" s="122" t="s">
        <v>2136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75">
      <c r="A5688" s="122" t="s">
        <v>2040</v>
      </c>
      <c r="B5688" s="122">
        <v>1</v>
      </c>
      <c r="C5688" s="122" t="s">
        <v>2253</v>
      </c>
      <c r="D5688" s="122" t="s">
        <v>2090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75">
      <c r="A5689" s="122" t="s">
        <v>2040</v>
      </c>
      <c r="B5689" s="122">
        <v>1</v>
      </c>
      <c r="C5689" s="122" t="s">
        <v>2253</v>
      </c>
      <c r="D5689" s="122" t="s">
        <v>2091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75">
      <c r="A5690" s="122" t="s">
        <v>2040</v>
      </c>
      <c r="B5690" s="122">
        <v>1</v>
      </c>
      <c r="C5690" s="122" t="s">
        <v>2253</v>
      </c>
      <c r="D5690" s="122" t="s">
        <v>2092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75">
      <c r="A5691" s="122" t="s">
        <v>2040</v>
      </c>
      <c r="B5691" s="122">
        <v>1</v>
      </c>
      <c r="C5691" s="122" t="s">
        <v>2253</v>
      </c>
      <c r="D5691" s="122" t="s">
        <v>2093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75">
      <c r="A5692" s="122" t="s">
        <v>2040</v>
      </c>
      <c r="B5692" s="122">
        <v>1</v>
      </c>
      <c r="C5692" s="122" t="s">
        <v>2253</v>
      </c>
      <c r="D5692" s="122" t="s">
        <v>2094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75">
      <c r="A5693" s="122" t="s">
        <v>2040</v>
      </c>
      <c r="B5693" s="122">
        <v>1</v>
      </c>
      <c r="C5693" s="122" t="s">
        <v>2253</v>
      </c>
      <c r="D5693" s="122" t="s">
        <v>2095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75">
      <c r="A5694" s="122" t="s">
        <v>2040</v>
      </c>
      <c r="B5694" s="122">
        <v>1</v>
      </c>
      <c r="C5694" s="122" t="s">
        <v>2253</v>
      </c>
      <c r="D5694" s="122" t="s">
        <v>2096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75">
      <c r="A5695" s="122" t="s">
        <v>2040</v>
      </c>
      <c r="B5695" s="122">
        <v>1</v>
      </c>
      <c r="C5695" s="122" t="s">
        <v>2253</v>
      </c>
      <c r="D5695" s="122" t="s">
        <v>2097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75">
      <c r="A5696" s="122" t="s">
        <v>2040</v>
      </c>
      <c r="B5696" s="122">
        <v>1</v>
      </c>
      <c r="C5696" s="122" t="s">
        <v>2253</v>
      </c>
      <c r="D5696" s="122" t="s">
        <v>2098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75">
      <c r="A5697" s="122" t="s">
        <v>2040</v>
      </c>
      <c r="B5697" s="122">
        <v>1</v>
      </c>
      <c r="C5697" s="122" t="s">
        <v>2253</v>
      </c>
      <c r="D5697" s="122" t="s">
        <v>2099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75">
      <c r="A5698" s="122" t="s">
        <v>2040</v>
      </c>
      <c r="B5698" s="122">
        <v>1</v>
      </c>
      <c r="C5698" s="122" t="s">
        <v>2253</v>
      </c>
      <c r="D5698" s="122" t="s">
        <v>2100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75">
      <c r="A5699" s="122" t="s">
        <v>2040</v>
      </c>
      <c r="B5699" s="122">
        <v>1</v>
      </c>
      <c r="C5699" s="122" t="s">
        <v>2253</v>
      </c>
      <c r="D5699" s="122" t="s">
        <v>2171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75">
      <c r="A5700" s="122" t="s">
        <v>2040</v>
      </c>
      <c r="B5700" s="122">
        <v>1</v>
      </c>
      <c r="C5700" s="122" t="s">
        <v>2253</v>
      </c>
      <c r="D5700" s="122" t="s">
        <v>2101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75">
      <c r="A5701" s="122" t="s">
        <v>2040</v>
      </c>
      <c r="B5701" s="122">
        <v>1</v>
      </c>
      <c r="C5701" s="122" t="s">
        <v>2253</v>
      </c>
      <c r="D5701" s="122" t="s">
        <v>2102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75">
      <c r="A5702" s="122" t="s">
        <v>2040</v>
      </c>
      <c r="B5702" s="122">
        <v>1</v>
      </c>
      <c r="C5702" s="122" t="s">
        <v>2253</v>
      </c>
      <c r="D5702" s="122" t="s">
        <v>2103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75">
      <c r="A5703" s="122" t="s">
        <v>2040</v>
      </c>
      <c r="B5703" s="122">
        <v>1</v>
      </c>
      <c r="C5703" s="122" t="s">
        <v>2253</v>
      </c>
      <c r="D5703" s="122" t="s">
        <v>2137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75">
      <c r="A5704" s="122" t="s">
        <v>2040</v>
      </c>
      <c r="B5704" s="122">
        <v>1</v>
      </c>
      <c r="C5704" s="122" t="s">
        <v>2253</v>
      </c>
      <c r="D5704" s="122" t="s">
        <v>2104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75">
      <c r="A5705" s="122" t="s">
        <v>2040</v>
      </c>
      <c r="B5705" s="122">
        <v>1</v>
      </c>
      <c r="C5705" s="122" t="s">
        <v>2253</v>
      </c>
      <c r="D5705" s="122" t="s">
        <v>2105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75">
      <c r="A5706" s="122" t="s">
        <v>2040</v>
      </c>
      <c r="B5706" s="122">
        <v>1</v>
      </c>
      <c r="C5706" s="122" t="s">
        <v>2253</v>
      </c>
      <c r="D5706" s="122" t="s">
        <v>2106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75">
      <c r="A5707" s="122" t="s">
        <v>2040</v>
      </c>
      <c r="B5707" s="122">
        <v>1</v>
      </c>
      <c r="C5707" s="122" t="s">
        <v>2253</v>
      </c>
      <c r="D5707" s="122" t="s">
        <v>2107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75">
      <c r="A5708" s="122" t="s">
        <v>2040</v>
      </c>
      <c r="B5708" s="122">
        <v>1</v>
      </c>
      <c r="C5708" s="122" t="s">
        <v>2253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75">
      <c r="A5709" s="122" t="s">
        <v>2040</v>
      </c>
      <c r="B5709" s="122">
        <v>1</v>
      </c>
      <c r="C5709" s="122" t="s">
        <v>2253</v>
      </c>
      <c r="D5709" s="122" t="s">
        <v>2108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75">
      <c r="A5710" s="122" t="s">
        <v>2040</v>
      </c>
      <c r="B5710" s="122">
        <v>1</v>
      </c>
      <c r="C5710" s="122" t="s">
        <v>2253</v>
      </c>
      <c r="D5710" s="122" t="s">
        <v>2109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75">
      <c r="A5711" s="122" t="s">
        <v>2040</v>
      </c>
      <c r="B5711" s="122">
        <v>1</v>
      </c>
      <c r="C5711" s="122" t="s">
        <v>2253</v>
      </c>
      <c r="D5711" s="122" t="s">
        <v>2110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75">
      <c r="A5712" s="122" t="s">
        <v>2040</v>
      </c>
      <c r="B5712" s="122">
        <v>1</v>
      </c>
      <c r="C5712" s="122" t="s">
        <v>2253</v>
      </c>
      <c r="D5712" s="122" t="s">
        <v>2111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75">
      <c r="A5713" s="122" t="s">
        <v>2040</v>
      </c>
      <c r="B5713" s="122">
        <v>1</v>
      </c>
      <c r="C5713" s="122" t="s">
        <v>2253</v>
      </c>
      <c r="D5713" s="122" t="s">
        <v>2112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75">
      <c r="A5714" s="122" t="s">
        <v>2040</v>
      </c>
      <c r="B5714" s="122">
        <v>1</v>
      </c>
      <c r="C5714" s="122" t="s">
        <v>2253</v>
      </c>
      <c r="D5714" s="122" t="s">
        <v>2113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75">
      <c r="A5715" s="122" t="s">
        <v>2040</v>
      </c>
      <c r="B5715" s="122">
        <v>1</v>
      </c>
      <c r="C5715" s="122" t="s">
        <v>2253</v>
      </c>
      <c r="D5715" s="122" t="s">
        <v>2114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75">
      <c r="A5716" s="122" t="s">
        <v>2040</v>
      </c>
      <c r="B5716" s="122">
        <v>1</v>
      </c>
      <c r="C5716" s="122" t="s">
        <v>2253</v>
      </c>
      <c r="D5716" s="122" t="s">
        <v>2115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75">
      <c r="A5717" s="122" t="s">
        <v>2040</v>
      </c>
      <c r="B5717" s="122">
        <v>1</v>
      </c>
      <c r="C5717" s="122" t="s">
        <v>2253</v>
      </c>
      <c r="D5717" s="122" t="s">
        <v>2116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75">
      <c r="A5718" s="122" t="s">
        <v>2040</v>
      </c>
      <c r="B5718" s="122">
        <v>1</v>
      </c>
      <c r="C5718" s="122" t="s">
        <v>2253</v>
      </c>
      <c r="D5718" s="122" t="s">
        <v>2138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75">
      <c r="A5719" s="122" t="s">
        <v>2040</v>
      </c>
      <c r="B5719" s="122">
        <v>1</v>
      </c>
      <c r="C5719" s="122" t="s">
        <v>2253</v>
      </c>
      <c r="D5719" s="122" t="s">
        <v>2172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75">
      <c r="A5720" s="122" t="s">
        <v>2040</v>
      </c>
      <c r="B5720" s="122">
        <v>1</v>
      </c>
      <c r="C5720" s="122" t="s">
        <v>2253</v>
      </c>
      <c r="D5720" s="122" t="s">
        <v>2117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75">
      <c r="A5721" s="122" t="s">
        <v>2040</v>
      </c>
      <c r="B5721" s="122">
        <v>1</v>
      </c>
      <c r="C5721" s="122" t="s">
        <v>2253</v>
      </c>
      <c r="D5721" s="122" t="s">
        <v>2118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75">
      <c r="A5722" s="122" t="s">
        <v>2040</v>
      </c>
      <c r="B5722" s="122">
        <v>1</v>
      </c>
      <c r="C5722" s="122" t="s">
        <v>2253</v>
      </c>
      <c r="D5722" s="122" t="s">
        <v>2119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75">
      <c r="A5723" s="122" t="s">
        <v>2040</v>
      </c>
      <c r="B5723" s="122">
        <v>1</v>
      </c>
      <c r="C5723" s="122" t="s">
        <v>2253</v>
      </c>
      <c r="D5723" s="122" t="s">
        <v>2120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75">
      <c r="A5724" s="122" t="s">
        <v>2040</v>
      </c>
      <c r="B5724" s="122">
        <v>1</v>
      </c>
      <c r="C5724" s="122" t="s">
        <v>2253</v>
      </c>
      <c r="D5724" s="122" t="s">
        <v>2121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75">
      <c r="A5725" s="122" t="s">
        <v>2040</v>
      </c>
      <c r="B5725" s="122">
        <v>1</v>
      </c>
      <c r="C5725" s="122" t="s">
        <v>2253</v>
      </c>
      <c r="D5725" s="122" t="s">
        <v>2122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75">
      <c r="A5726" s="122" t="s">
        <v>2040</v>
      </c>
      <c r="B5726" s="122">
        <v>1</v>
      </c>
      <c r="C5726" s="122" t="s">
        <v>2253</v>
      </c>
      <c r="D5726" s="122" t="s">
        <v>2123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75">
      <c r="A5727" s="122" t="s">
        <v>2040</v>
      </c>
      <c r="B5727" s="122">
        <v>1</v>
      </c>
      <c r="C5727" s="122" t="s">
        <v>2253</v>
      </c>
      <c r="D5727" s="122" t="s">
        <v>2140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75">
      <c r="A5728" s="122" t="s">
        <v>2040</v>
      </c>
      <c r="B5728" s="122">
        <v>1</v>
      </c>
      <c r="C5728" s="122" t="s">
        <v>2253</v>
      </c>
      <c r="D5728" s="122" t="s">
        <v>2124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75">
      <c r="A5729" s="122" t="s">
        <v>2040</v>
      </c>
      <c r="B5729" s="122">
        <v>1</v>
      </c>
      <c r="C5729" s="122" t="s">
        <v>2253</v>
      </c>
      <c r="D5729" s="122" t="s">
        <v>2125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75">
      <c r="A5730" s="122" t="s">
        <v>2040</v>
      </c>
      <c r="B5730" s="122">
        <v>1</v>
      </c>
      <c r="C5730" s="122" t="s">
        <v>2253</v>
      </c>
      <c r="D5730" s="122" t="s">
        <v>2126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75">
      <c r="A5731" s="122" t="s">
        <v>2040</v>
      </c>
      <c r="B5731" s="122">
        <v>1</v>
      </c>
      <c r="C5731" s="122" t="s">
        <v>2253</v>
      </c>
      <c r="D5731" s="122" t="s">
        <v>2127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75">
      <c r="A5732" s="122" t="s">
        <v>2040</v>
      </c>
      <c r="B5732" s="122">
        <v>1</v>
      </c>
      <c r="C5732" s="122" t="s">
        <v>2253</v>
      </c>
      <c r="D5732" s="122" t="s">
        <v>2128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75">
      <c r="A5733" s="122" t="s">
        <v>2254</v>
      </c>
      <c r="B5733" s="122">
        <v>1</v>
      </c>
      <c r="C5733" s="122" t="s">
        <v>2255</v>
      </c>
      <c r="D5733" s="122" t="s">
        <v>2080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75">
      <c r="A5734" s="122" t="s">
        <v>2254</v>
      </c>
      <c r="B5734" s="122">
        <v>1</v>
      </c>
      <c r="C5734" s="122" t="s">
        <v>2255</v>
      </c>
      <c r="D5734" s="122" t="s">
        <v>2081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75">
      <c r="A5735" s="122" t="s">
        <v>2254</v>
      </c>
      <c r="B5735" s="122">
        <v>1</v>
      </c>
      <c r="C5735" s="122" t="s">
        <v>2255</v>
      </c>
      <c r="D5735" s="122" t="s">
        <v>2082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75">
      <c r="A5736" s="122" t="s">
        <v>2254</v>
      </c>
      <c r="B5736" s="122">
        <v>1</v>
      </c>
      <c r="C5736" s="122" t="s">
        <v>2255</v>
      </c>
      <c r="D5736" s="122" t="s">
        <v>2135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75">
      <c r="A5737" s="122" t="s">
        <v>2254</v>
      </c>
      <c r="B5737" s="122">
        <v>1</v>
      </c>
      <c r="C5737" s="122" t="s">
        <v>2255</v>
      </c>
      <c r="D5737" s="122" t="s">
        <v>2083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75">
      <c r="A5738" s="122" t="s">
        <v>2254</v>
      </c>
      <c r="B5738" s="122">
        <v>1</v>
      </c>
      <c r="C5738" s="122" t="s">
        <v>2255</v>
      </c>
      <c r="D5738" s="122" t="s">
        <v>2084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75">
      <c r="A5739" s="122" t="s">
        <v>2254</v>
      </c>
      <c r="B5739" s="122">
        <v>1</v>
      </c>
      <c r="C5739" s="122" t="s">
        <v>2255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75">
      <c r="A5740" s="122" t="s">
        <v>2254</v>
      </c>
      <c r="B5740" s="122">
        <v>1</v>
      </c>
      <c r="C5740" s="122" t="s">
        <v>2255</v>
      </c>
      <c r="D5740" s="122" t="s">
        <v>2085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75">
      <c r="A5741" s="122" t="s">
        <v>2254</v>
      </c>
      <c r="B5741" s="122">
        <v>1</v>
      </c>
      <c r="C5741" s="122" t="s">
        <v>2255</v>
      </c>
      <c r="D5741" s="122" t="s">
        <v>2086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75">
      <c r="A5742" s="122" t="s">
        <v>2254</v>
      </c>
      <c r="B5742" s="122">
        <v>1</v>
      </c>
      <c r="C5742" s="122" t="s">
        <v>2255</v>
      </c>
      <c r="D5742" s="122" t="s">
        <v>2087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75">
      <c r="A5743" s="122" t="s">
        <v>2254</v>
      </c>
      <c r="B5743" s="122">
        <v>1</v>
      </c>
      <c r="C5743" s="122" t="s">
        <v>2255</v>
      </c>
      <c r="D5743" s="122" t="s">
        <v>2088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75">
      <c r="A5744" s="122" t="s">
        <v>2254</v>
      </c>
      <c r="B5744" s="122">
        <v>1</v>
      </c>
      <c r="C5744" s="122" t="s">
        <v>2255</v>
      </c>
      <c r="D5744" s="122" t="s">
        <v>2089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75">
      <c r="A5745" s="122" t="s">
        <v>2254</v>
      </c>
      <c r="B5745" s="122">
        <v>1</v>
      </c>
      <c r="C5745" s="122" t="s">
        <v>2255</v>
      </c>
      <c r="D5745" s="122" t="s">
        <v>2136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75">
      <c r="A5746" s="122" t="s">
        <v>2254</v>
      </c>
      <c r="B5746" s="122">
        <v>1</v>
      </c>
      <c r="C5746" s="122" t="s">
        <v>2255</v>
      </c>
      <c r="D5746" s="122" t="s">
        <v>2090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75">
      <c r="A5747" s="122" t="s">
        <v>2254</v>
      </c>
      <c r="B5747" s="122">
        <v>1</v>
      </c>
      <c r="C5747" s="122" t="s">
        <v>2255</v>
      </c>
      <c r="D5747" s="122" t="s">
        <v>2091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75">
      <c r="A5748" s="122" t="s">
        <v>2254</v>
      </c>
      <c r="B5748" s="122">
        <v>1</v>
      </c>
      <c r="C5748" s="122" t="s">
        <v>2255</v>
      </c>
      <c r="D5748" s="122" t="s">
        <v>2092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75">
      <c r="A5749" s="122" t="s">
        <v>2254</v>
      </c>
      <c r="B5749" s="122">
        <v>1</v>
      </c>
      <c r="C5749" s="122" t="s">
        <v>2255</v>
      </c>
      <c r="D5749" s="122" t="s">
        <v>2093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75">
      <c r="A5750" s="122" t="s">
        <v>2254</v>
      </c>
      <c r="B5750" s="122">
        <v>1</v>
      </c>
      <c r="C5750" s="122" t="s">
        <v>2255</v>
      </c>
      <c r="D5750" s="122" t="s">
        <v>2094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75">
      <c r="A5751" s="122" t="s">
        <v>2254</v>
      </c>
      <c r="B5751" s="122">
        <v>1</v>
      </c>
      <c r="C5751" s="122" t="s">
        <v>2255</v>
      </c>
      <c r="D5751" s="122" t="s">
        <v>2095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75">
      <c r="A5752" s="122" t="s">
        <v>2254</v>
      </c>
      <c r="B5752" s="122">
        <v>1</v>
      </c>
      <c r="C5752" s="122" t="s">
        <v>2255</v>
      </c>
      <c r="D5752" s="122" t="s">
        <v>2096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75">
      <c r="A5753" s="122" t="s">
        <v>2254</v>
      </c>
      <c r="B5753" s="122">
        <v>1</v>
      </c>
      <c r="C5753" s="122" t="s">
        <v>2255</v>
      </c>
      <c r="D5753" s="122" t="s">
        <v>2097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75">
      <c r="A5754" s="122" t="s">
        <v>2254</v>
      </c>
      <c r="B5754" s="122">
        <v>1</v>
      </c>
      <c r="C5754" s="122" t="s">
        <v>2255</v>
      </c>
      <c r="D5754" s="122" t="s">
        <v>2098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75">
      <c r="A5755" s="122" t="s">
        <v>2254</v>
      </c>
      <c r="B5755" s="122">
        <v>1</v>
      </c>
      <c r="C5755" s="122" t="s">
        <v>2255</v>
      </c>
      <c r="D5755" s="122" t="s">
        <v>2099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75">
      <c r="A5756" s="122" t="s">
        <v>2254</v>
      </c>
      <c r="B5756" s="122">
        <v>1</v>
      </c>
      <c r="C5756" s="122" t="s">
        <v>2255</v>
      </c>
      <c r="D5756" s="122" t="s">
        <v>2100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75">
      <c r="A5757" s="122" t="s">
        <v>2254</v>
      </c>
      <c r="B5757" s="122">
        <v>1</v>
      </c>
      <c r="C5757" s="122" t="s">
        <v>2255</v>
      </c>
      <c r="D5757" s="122" t="s">
        <v>2101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75">
      <c r="A5758" s="122" t="s">
        <v>2254</v>
      </c>
      <c r="B5758" s="122">
        <v>1</v>
      </c>
      <c r="C5758" s="122" t="s">
        <v>2255</v>
      </c>
      <c r="D5758" s="122" t="s">
        <v>2102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75">
      <c r="A5759" s="122" t="s">
        <v>2254</v>
      </c>
      <c r="B5759" s="122">
        <v>1</v>
      </c>
      <c r="C5759" s="122" t="s">
        <v>2255</v>
      </c>
      <c r="D5759" s="122" t="s">
        <v>2103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75">
      <c r="A5760" s="122" t="s">
        <v>2254</v>
      </c>
      <c r="B5760" s="122">
        <v>1</v>
      </c>
      <c r="C5760" s="122" t="s">
        <v>2255</v>
      </c>
      <c r="D5760" s="122" t="s">
        <v>2137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75">
      <c r="A5761" s="122" t="s">
        <v>2254</v>
      </c>
      <c r="B5761" s="122">
        <v>1</v>
      </c>
      <c r="C5761" s="122" t="s">
        <v>2255</v>
      </c>
      <c r="D5761" s="122" t="s">
        <v>2104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75">
      <c r="A5762" s="122" t="s">
        <v>2254</v>
      </c>
      <c r="B5762" s="122">
        <v>1</v>
      </c>
      <c r="C5762" s="122" t="s">
        <v>2255</v>
      </c>
      <c r="D5762" s="122" t="s">
        <v>2105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75">
      <c r="A5763" s="122" t="s">
        <v>2254</v>
      </c>
      <c r="B5763" s="122">
        <v>1</v>
      </c>
      <c r="C5763" s="122" t="s">
        <v>2255</v>
      </c>
      <c r="D5763" s="122" t="s">
        <v>2106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75">
      <c r="A5764" s="122" t="s">
        <v>2254</v>
      </c>
      <c r="B5764" s="122">
        <v>1</v>
      </c>
      <c r="C5764" s="122" t="s">
        <v>2255</v>
      </c>
      <c r="D5764" s="122" t="s">
        <v>2107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75">
      <c r="A5765" s="122" t="s">
        <v>2254</v>
      </c>
      <c r="B5765" s="122">
        <v>1</v>
      </c>
      <c r="C5765" s="122" t="s">
        <v>2255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75">
      <c r="A5766" s="122" t="s">
        <v>2254</v>
      </c>
      <c r="B5766" s="122">
        <v>1</v>
      </c>
      <c r="C5766" s="122" t="s">
        <v>2255</v>
      </c>
      <c r="D5766" s="122" t="s">
        <v>2108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75">
      <c r="A5767" s="122" t="s">
        <v>2254</v>
      </c>
      <c r="B5767" s="122">
        <v>1</v>
      </c>
      <c r="C5767" s="122" t="s">
        <v>2255</v>
      </c>
      <c r="D5767" s="122" t="s">
        <v>2109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75">
      <c r="A5768" s="122" t="s">
        <v>2254</v>
      </c>
      <c r="B5768" s="122">
        <v>1</v>
      </c>
      <c r="C5768" s="122" t="s">
        <v>2255</v>
      </c>
      <c r="D5768" s="122" t="s">
        <v>2110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75">
      <c r="A5769" s="122" t="s">
        <v>2254</v>
      </c>
      <c r="B5769" s="122">
        <v>1</v>
      </c>
      <c r="C5769" s="122" t="s">
        <v>2255</v>
      </c>
      <c r="D5769" s="122" t="s">
        <v>2111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75">
      <c r="A5770" s="122" t="s">
        <v>2254</v>
      </c>
      <c r="B5770" s="122">
        <v>1</v>
      </c>
      <c r="C5770" s="122" t="s">
        <v>2255</v>
      </c>
      <c r="D5770" s="122" t="s">
        <v>2112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75">
      <c r="A5771" s="122" t="s">
        <v>2254</v>
      </c>
      <c r="B5771" s="122">
        <v>1</v>
      </c>
      <c r="C5771" s="122" t="s">
        <v>2255</v>
      </c>
      <c r="D5771" s="122" t="s">
        <v>2166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75">
      <c r="A5772" s="122" t="s">
        <v>2254</v>
      </c>
      <c r="B5772" s="122">
        <v>1</v>
      </c>
      <c r="C5772" s="122" t="s">
        <v>2255</v>
      </c>
      <c r="D5772" s="122" t="s">
        <v>2113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75">
      <c r="A5773" s="122" t="s">
        <v>2254</v>
      </c>
      <c r="B5773" s="122">
        <v>1</v>
      </c>
      <c r="C5773" s="122" t="s">
        <v>2255</v>
      </c>
      <c r="D5773" s="122" t="s">
        <v>2114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75">
      <c r="A5774" s="122" t="s">
        <v>2254</v>
      </c>
      <c r="B5774" s="122">
        <v>1</v>
      </c>
      <c r="C5774" s="122" t="s">
        <v>2255</v>
      </c>
      <c r="D5774" s="122" t="s">
        <v>2115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75">
      <c r="A5775" s="122" t="s">
        <v>2254</v>
      </c>
      <c r="B5775" s="122">
        <v>1</v>
      </c>
      <c r="C5775" s="122" t="s">
        <v>2255</v>
      </c>
      <c r="D5775" s="122" t="s">
        <v>2116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75">
      <c r="A5776" s="122" t="s">
        <v>2254</v>
      </c>
      <c r="B5776" s="122">
        <v>1</v>
      </c>
      <c r="C5776" s="122" t="s">
        <v>2255</v>
      </c>
      <c r="D5776" s="122" t="s">
        <v>2138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75">
      <c r="A5777" s="122" t="s">
        <v>2254</v>
      </c>
      <c r="B5777" s="122">
        <v>1</v>
      </c>
      <c r="C5777" s="122" t="s">
        <v>2255</v>
      </c>
      <c r="D5777" s="122" t="s">
        <v>2117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75">
      <c r="A5778" s="122" t="s">
        <v>2254</v>
      </c>
      <c r="B5778" s="122">
        <v>1</v>
      </c>
      <c r="C5778" s="122" t="s">
        <v>2255</v>
      </c>
      <c r="D5778" s="122" t="s">
        <v>2118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75">
      <c r="A5779" s="122" t="s">
        <v>2254</v>
      </c>
      <c r="B5779" s="122">
        <v>1</v>
      </c>
      <c r="C5779" s="122" t="s">
        <v>2255</v>
      </c>
      <c r="D5779" s="122" t="s">
        <v>2119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75">
      <c r="A5780" s="122" t="s">
        <v>2254</v>
      </c>
      <c r="B5780" s="122">
        <v>1</v>
      </c>
      <c r="C5780" s="122" t="s">
        <v>2255</v>
      </c>
      <c r="D5780" s="122" t="s">
        <v>2120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75">
      <c r="A5781" s="122" t="s">
        <v>2254</v>
      </c>
      <c r="B5781" s="122">
        <v>1</v>
      </c>
      <c r="C5781" s="122" t="s">
        <v>2255</v>
      </c>
      <c r="D5781" s="122" t="s">
        <v>2121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75">
      <c r="A5782" s="122" t="s">
        <v>2254</v>
      </c>
      <c r="B5782" s="122">
        <v>1</v>
      </c>
      <c r="C5782" s="122" t="s">
        <v>2255</v>
      </c>
      <c r="D5782" s="122" t="s">
        <v>2256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75">
      <c r="A5783" s="122" t="s">
        <v>2254</v>
      </c>
      <c r="B5783" s="122">
        <v>1</v>
      </c>
      <c r="C5783" s="122" t="s">
        <v>2255</v>
      </c>
      <c r="D5783" s="122" t="s">
        <v>2139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75">
      <c r="A5784" s="122" t="s">
        <v>2254</v>
      </c>
      <c r="B5784" s="122">
        <v>1</v>
      </c>
      <c r="C5784" s="122" t="s">
        <v>2255</v>
      </c>
      <c r="D5784" s="122" t="s">
        <v>2257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75">
      <c r="A5785" s="122" t="s">
        <v>2254</v>
      </c>
      <c r="B5785" s="122">
        <v>1</v>
      </c>
      <c r="C5785" s="122" t="s">
        <v>2255</v>
      </c>
      <c r="D5785" s="122" t="s">
        <v>2122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75">
      <c r="A5786" s="122" t="s">
        <v>2254</v>
      </c>
      <c r="B5786" s="122">
        <v>1</v>
      </c>
      <c r="C5786" s="122" t="s">
        <v>2255</v>
      </c>
      <c r="D5786" s="122" t="s">
        <v>2123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75">
      <c r="A5787" s="122" t="s">
        <v>2254</v>
      </c>
      <c r="B5787" s="122">
        <v>1</v>
      </c>
      <c r="C5787" s="122" t="s">
        <v>2255</v>
      </c>
      <c r="D5787" s="122" t="s">
        <v>2140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75">
      <c r="A5788" s="122" t="s">
        <v>2254</v>
      </c>
      <c r="B5788" s="122">
        <v>1</v>
      </c>
      <c r="C5788" s="122" t="s">
        <v>2255</v>
      </c>
      <c r="D5788" s="122" t="s">
        <v>2124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75">
      <c r="A5789" s="122" t="s">
        <v>2254</v>
      </c>
      <c r="B5789" s="122">
        <v>1</v>
      </c>
      <c r="C5789" s="122" t="s">
        <v>2255</v>
      </c>
      <c r="D5789" s="122" t="s">
        <v>2125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75">
      <c r="A5790" s="122" t="s">
        <v>2254</v>
      </c>
      <c r="B5790" s="122">
        <v>1</v>
      </c>
      <c r="C5790" s="122" t="s">
        <v>2255</v>
      </c>
      <c r="D5790" s="122" t="s">
        <v>2126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75">
      <c r="A5791" s="122" t="s">
        <v>2254</v>
      </c>
      <c r="B5791" s="122">
        <v>1</v>
      </c>
      <c r="C5791" s="122" t="s">
        <v>2255</v>
      </c>
      <c r="D5791" s="122" t="s">
        <v>2127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75">
      <c r="A5792" s="122" t="s">
        <v>2254</v>
      </c>
      <c r="B5792" s="122">
        <v>1</v>
      </c>
      <c r="C5792" s="122" t="s">
        <v>2255</v>
      </c>
      <c r="D5792" s="122" t="s">
        <v>2128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75">
      <c r="A5793" s="122" t="s">
        <v>2258</v>
      </c>
      <c r="B5793" s="122">
        <v>1</v>
      </c>
      <c r="C5793" s="122" t="s">
        <v>2259</v>
      </c>
      <c r="D5793" s="122" t="s">
        <v>2080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75">
      <c r="A5794" s="122" t="s">
        <v>2258</v>
      </c>
      <c r="B5794" s="122">
        <v>1</v>
      </c>
      <c r="C5794" s="122" t="s">
        <v>2259</v>
      </c>
      <c r="D5794" s="122" t="s">
        <v>2081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75">
      <c r="A5795" s="122" t="s">
        <v>2258</v>
      </c>
      <c r="B5795" s="122">
        <v>1</v>
      </c>
      <c r="C5795" s="122" t="s">
        <v>2259</v>
      </c>
      <c r="D5795" s="122" t="s">
        <v>2082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75">
      <c r="A5796" s="122" t="s">
        <v>2258</v>
      </c>
      <c r="B5796" s="122">
        <v>1</v>
      </c>
      <c r="C5796" s="122" t="s">
        <v>2259</v>
      </c>
      <c r="D5796" s="122" t="s">
        <v>2135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75">
      <c r="A5797" s="122" t="s">
        <v>2258</v>
      </c>
      <c r="B5797" s="122">
        <v>1</v>
      </c>
      <c r="C5797" s="122" t="s">
        <v>2259</v>
      </c>
      <c r="D5797" s="122" t="s">
        <v>2083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75">
      <c r="A5798" s="122" t="s">
        <v>2258</v>
      </c>
      <c r="B5798" s="122">
        <v>1</v>
      </c>
      <c r="C5798" s="122" t="s">
        <v>2259</v>
      </c>
      <c r="D5798" s="122" t="s">
        <v>2084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75">
      <c r="A5799" s="122" t="s">
        <v>2258</v>
      </c>
      <c r="B5799" s="122">
        <v>1</v>
      </c>
      <c r="C5799" s="122" t="s">
        <v>2259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75">
      <c r="A5800" s="122" t="s">
        <v>2258</v>
      </c>
      <c r="B5800" s="122">
        <v>1</v>
      </c>
      <c r="C5800" s="122" t="s">
        <v>2259</v>
      </c>
      <c r="D5800" s="122" t="s">
        <v>2085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75">
      <c r="A5801" s="122" t="s">
        <v>2258</v>
      </c>
      <c r="B5801" s="122">
        <v>1</v>
      </c>
      <c r="C5801" s="122" t="s">
        <v>2259</v>
      </c>
      <c r="D5801" s="122" t="s">
        <v>2086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75">
      <c r="A5802" s="122" t="s">
        <v>2258</v>
      </c>
      <c r="B5802" s="122">
        <v>1</v>
      </c>
      <c r="C5802" s="122" t="s">
        <v>2259</v>
      </c>
      <c r="D5802" s="122" t="s">
        <v>2087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75">
      <c r="A5803" s="122" t="s">
        <v>2258</v>
      </c>
      <c r="B5803" s="122">
        <v>1</v>
      </c>
      <c r="C5803" s="122" t="s">
        <v>2259</v>
      </c>
      <c r="D5803" s="122" t="s">
        <v>2088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75">
      <c r="A5804" s="122" t="s">
        <v>2258</v>
      </c>
      <c r="B5804" s="122">
        <v>1</v>
      </c>
      <c r="C5804" s="122" t="s">
        <v>2259</v>
      </c>
      <c r="D5804" s="122" t="s">
        <v>2089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75">
      <c r="A5805" s="122" t="s">
        <v>2258</v>
      </c>
      <c r="B5805" s="122">
        <v>1</v>
      </c>
      <c r="C5805" s="122" t="s">
        <v>2259</v>
      </c>
      <c r="D5805" s="122" t="s">
        <v>2136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75">
      <c r="A5806" s="122" t="s">
        <v>2258</v>
      </c>
      <c r="B5806" s="122">
        <v>1</v>
      </c>
      <c r="C5806" s="122" t="s">
        <v>2259</v>
      </c>
      <c r="D5806" s="122" t="s">
        <v>2090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75">
      <c r="A5807" s="122" t="s">
        <v>2258</v>
      </c>
      <c r="B5807" s="122">
        <v>1</v>
      </c>
      <c r="C5807" s="122" t="s">
        <v>2259</v>
      </c>
      <c r="D5807" s="122" t="s">
        <v>2091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75">
      <c r="A5808" s="122" t="s">
        <v>2258</v>
      </c>
      <c r="B5808" s="122">
        <v>1</v>
      </c>
      <c r="C5808" s="122" t="s">
        <v>2259</v>
      </c>
      <c r="D5808" s="122" t="s">
        <v>2092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75">
      <c r="A5809" s="122" t="s">
        <v>2258</v>
      </c>
      <c r="B5809" s="122">
        <v>1</v>
      </c>
      <c r="C5809" s="122" t="s">
        <v>2259</v>
      </c>
      <c r="D5809" s="122" t="s">
        <v>2093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75">
      <c r="A5810" s="122" t="s">
        <v>2258</v>
      </c>
      <c r="B5810" s="122">
        <v>1</v>
      </c>
      <c r="C5810" s="122" t="s">
        <v>2259</v>
      </c>
      <c r="D5810" s="122" t="s">
        <v>2094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75">
      <c r="A5811" s="122" t="s">
        <v>2258</v>
      </c>
      <c r="B5811" s="122">
        <v>1</v>
      </c>
      <c r="C5811" s="122" t="s">
        <v>2259</v>
      </c>
      <c r="D5811" s="122" t="s">
        <v>2095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75">
      <c r="A5812" s="122" t="s">
        <v>2258</v>
      </c>
      <c r="B5812" s="122">
        <v>1</v>
      </c>
      <c r="C5812" s="122" t="s">
        <v>2259</v>
      </c>
      <c r="D5812" s="122" t="s">
        <v>2096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75">
      <c r="A5813" s="122" t="s">
        <v>2258</v>
      </c>
      <c r="B5813" s="122">
        <v>1</v>
      </c>
      <c r="C5813" s="122" t="s">
        <v>2259</v>
      </c>
      <c r="D5813" s="122" t="s">
        <v>2097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75">
      <c r="A5814" s="122" t="s">
        <v>2258</v>
      </c>
      <c r="B5814" s="122">
        <v>1</v>
      </c>
      <c r="C5814" s="122" t="s">
        <v>2259</v>
      </c>
      <c r="D5814" s="122" t="s">
        <v>2098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75">
      <c r="A5815" s="122" t="s">
        <v>2258</v>
      </c>
      <c r="B5815" s="122">
        <v>1</v>
      </c>
      <c r="C5815" s="122" t="s">
        <v>2259</v>
      </c>
      <c r="D5815" s="122" t="s">
        <v>2099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75">
      <c r="A5816" s="122" t="s">
        <v>2258</v>
      </c>
      <c r="B5816" s="122">
        <v>1</v>
      </c>
      <c r="C5816" s="122" t="s">
        <v>2259</v>
      </c>
      <c r="D5816" s="122" t="s">
        <v>2100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75">
      <c r="A5817" s="122" t="s">
        <v>2258</v>
      </c>
      <c r="B5817" s="122">
        <v>1</v>
      </c>
      <c r="C5817" s="122" t="s">
        <v>2259</v>
      </c>
      <c r="D5817" s="122" t="s">
        <v>2101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75">
      <c r="A5818" s="122" t="s">
        <v>2258</v>
      </c>
      <c r="B5818" s="122">
        <v>1</v>
      </c>
      <c r="C5818" s="122" t="s">
        <v>2259</v>
      </c>
      <c r="D5818" s="122" t="s">
        <v>2102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75">
      <c r="A5819" s="122" t="s">
        <v>2258</v>
      </c>
      <c r="B5819" s="122">
        <v>1</v>
      </c>
      <c r="C5819" s="122" t="s">
        <v>2259</v>
      </c>
      <c r="D5819" s="122" t="s">
        <v>2103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75">
      <c r="A5820" s="122" t="s">
        <v>2258</v>
      </c>
      <c r="B5820" s="122">
        <v>1</v>
      </c>
      <c r="C5820" s="122" t="s">
        <v>2259</v>
      </c>
      <c r="D5820" s="122" t="s">
        <v>2137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75">
      <c r="A5821" s="122" t="s">
        <v>2258</v>
      </c>
      <c r="B5821" s="122">
        <v>1</v>
      </c>
      <c r="C5821" s="122" t="s">
        <v>2259</v>
      </c>
      <c r="D5821" s="122" t="s">
        <v>2104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75">
      <c r="A5822" s="122" t="s">
        <v>2258</v>
      </c>
      <c r="B5822" s="122">
        <v>1</v>
      </c>
      <c r="C5822" s="122" t="s">
        <v>2259</v>
      </c>
      <c r="D5822" s="122" t="s">
        <v>2105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75">
      <c r="A5823" s="122" t="s">
        <v>2258</v>
      </c>
      <c r="B5823" s="122">
        <v>1</v>
      </c>
      <c r="C5823" s="122" t="s">
        <v>2259</v>
      </c>
      <c r="D5823" s="122" t="s">
        <v>2106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75">
      <c r="A5824" s="122" t="s">
        <v>2258</v>
      </c>
      <c r="B5824" s="122">
        <v>1</v>
      </c>
      <c r="C5824" s="122" t="s">
        <v>2259</v>
      </c>
      <c r="D5824" s="122" t="s">
        <v>2107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75">
      <c r="A5825" s="122" t="s">
        <v>2258</v>
      </c>
      <c r="B5825" s="122">
        <v>1</v>
      </c>
      <c r="C5825" s="122" t="s">
        <v>2259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75">
      <c r="A5826" s="122" t="s">
        <v>2258</v>
      </c>
      <c r="B5826" s="122">
        <v>1</v>
      </c>
      <c r="C5826" s="122" t="s">
        <v>2259</v>
      </c>
      <c r="D5826" s="122" t="s">
        <v>2108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75">
      <c r="A5827" s="122" t="s">
        <v>2258</v>
      </c>
      <c r="B5827" s="122">
        <v>1</v>
      </c>
      <c r="C5827" s="122" t="s">
        <v>2259</v>
      </c>
      <c r="D5827" s="122" t="s">
        <v>2109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75">
      <c r="A5828" s="122" t="s">
        <v>2258</v>
      </c>
      <c r="B5828" s="122">
        <v>1</v>
      </c>
      <c r="C5828" s="122" t="s">
        <v>2259</v>
      </c>
      <c r="D5828" s="122" t="s">
        <v>2110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75">
      <c r="A5829" s="122" t="s">
        <v>2258</v>
      </c>
      <c r="B5829" s="122">
        <v>1</v>
      </c>
      <c r="C5829" s="122" t="s">
        <v>2259</v>
      </c>
      <c r="D5829" s="122" t="s">
        <v>2111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75">
      <c r="A5830" s="122" t="s">
        <v>2258</v>
      </c>
      <c r="B5830" s="122">
        <v>1</v>
      </c>
      <c r="C5830" s="122" t="s">
        <v>2259</v>
      </c>
      <c r="D5830" s="122" t="s">
        <v>2112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75">
      <c r="A5831" s="122" t="s">
        <v>2258</v>
      </c>
      <c r="B5831" s="122">
        <v>1</v>
      </c>
      <c r="C5831" s="122" t="s">
        <v>2259</v>
      </c>
      <c r="D5831" s="122" t="s">
        <v>2166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75">
      <c r="A5832" s="122" t="s">
        <v>2258</v>
      </c>
      <c r="B5832" s="122">
        <v>1</v>
      </c>
      <c r="C5832" s="122" t="s">
        <v>2259</v>
      </c>
      <c r="D5832" s="122" t="s">
        <v>2113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75">
      <c r="A5833" s="122" t="s">
        <v>2258</v>
      </c>
      <c r="B5833" s="122">
        <v>1</v>
      </c>
      <c r="C5833" s="122" t="s">
        <v>2259</v>
      </c>
      <c r="D5833" s="122" t="s">
        <v>2114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75">
      <c r="A5834" s="122" t="s">
        <v>2258</v>
      </c>
      <c r="B5834" s="122">
        <v>1</v>
      </c>
      <c r="C5834" s="122" t="s">
        <v>2259</v>
      </c>
      <c r="D5834" s="122" t="s">
        <v>2115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75">
      <c r="A5835" s="122" t="s">
        <v>2258</v>
      </c>
      <c r="B5835" s="122">
        <v>1</v>
      </c>
      <c r="C5835" s="122" t="s">
        <v>2259</v>
      </c>
      <c r="D5835" s="122" t="s">
        <v>2116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75">
      <c r="A5836" s="122" t="s">
        <v>2258</v>
      </c>
      <c r="B5836" s="122">
        <v>1</v>
      </c>
      <c r="C5836" s="122" t="s">
        <v>2259</v>
      </c>
      <c r="D5836" s="122" t="s">
        <v>2138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75">
      <c r="A5837" s="122" t="s">
        <v>2258</v>
      </c>
      <c r="B5837" s="122">
        <v>1</v>
      </c>
      <c r="C5837" s="122" t="s">
        <v>2259</v>
      </c>
      <c r="D5837" s="122" t="s">
        <v>2117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75">
      <c r="A5838" s="122" t="s">
        <v>2258</v>
      </c>
      <c r="B5838" s="122">
        <v>1</v>
      </c>
      <c r="C5838" s="122" t="s">
        <v>2259</v>
      </c>
      <c r="D5838" s="122" t="s">
        <v>2118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75">
      <c r="A5839" s="122" t="s">
        <v>2258</v>
      </c>
      <c r="B5839" s="122">
        <v>1</v>
      </c>
      <c r="C5839" s="122" t="s">
        <v>2259</v>
      </c>
      <c r="D5839" s="122" t="s">
        <v>2119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75">
      <c r="A5840" s="122" t="s">
        <v>2258</v>
      </c>
      <c r="B5840" s="122">
        <v>1</v>
      </c>
      <c r="C5840" s="122" t="s">
        <v>2259</v>
      </c>
      <c r="D5840" s="122" t="s">
        <v>2120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75">
      <c r="A5841" s="122" t="s">
        <v>2258</v>
      </c>
      <c r="B5841" s="122">
        <v>1</v>
      </c>
      <c r="C5841" s="122" t="s">
        <v>2259</v>
      </c>
      <c r="D5841" s="122" t="s">
        <v>2121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75">
      <c r="A5842" s="122" t="s">
        <v>2258</v>
      </c>
      <c r="B5842" s="122">
        <v>1</v>
      </c>
      <c r="C5842" s="122" t="s">
        <v>2259</v>
      </c>
      <c r="D5842" s="122" t="s">
        <v>2139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75">
      <c r="A5843" s="122" t="s">
        <v>2258</v>
      </c>
      <c r="B5843" s="122">
        <v>1</v>
      </c>
      <c r="C5843" s="122" t="s">
        <v>2259</v>
      </c>
      <c r="D5843" s="122" t="s">
        <v>2257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75">
      <c r="A5844" s="122" t="s">
        <v>2258</v>
      </c>
      <c r="B5844" s="122">
        <v>1</v>
      </c>
      <c r="C5844" s="122" t="s">
        <v>2259</v>
      </c>
      <c r="D5844" s="122" t="s">
        <v>2122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75">
      <c r="A5845" s="122" t="s">
        <v>2258</v>
      </c>
      <c r="B5845" s="122">
        <v>1</v>
      </c>
      <c r="C5845" s="122" t="s">
        <v>2259</v>
      </c>
      <c r="D5845" s="122" t="s">
        <v>2123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75">
      <c r="A5846" s="122" t="s">
        <v>2258</v>
      </c>
      <c r="B5846" s="122">
        <v>1</v>
      </c>
      <c r="C5846" s="122" t="s">
        <v>2259</v>
      </c>
      <c r="D5846" s="122" t="s">
        <v>2140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75">
      <c r="A5847" s="122" t="s">
        <v>2258</v>
      </c>
      <c r="B5847" s="122">
        <v>1</v>
      </c>
      <c r="C5847" s="122" t="s">
        <v>2259</v>
      </c>
      <c r="D5847" s="122" t="s">
        <v>2124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75">
      <c r="A5848" s="122" t="s">
        <v>2258</v>
      </c>
      <c r="B5848" s="122">
        <v>1</v>
      </c>
      <c r="C5848" s="122" t="s">
        <v>2259</v>
      </c>
      <c r="D5848" s="122" t="s">
        <v>2125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75">
      <c r="A5849" s="122" t="s">
        <v>2258</v>
      </c>
      <c r="B5849" s="122">
        <v>1</v>
      </c>
      <c r="C5849" s="122" t="s">
        <v>2259</v>
      </c>
      <c r="D5849" s="122" t="s">
        <v>2126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75">
      <c r="A5850" s="122" t="s">
        <v>2258</v>
      </c>
      <c r="B5850" s="122">
        <v>1</v>
      </c>
      <c r="C5850" s="122" t="s">
        <v>2259</v>
      </c>
      <c r="D5850" s="122" t="s">
        <v>2127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75">
      <c r="A5851" s="122" t="s">
        <v>2258</v>
      </c>
      <c r="B5851" s="122">
        <v>1</v>
      </c>
      <c r="C5851" s="122" t="s">
        <v>2259</v>
      </c>
      <c r="D5851" s="122" t="s">
        <v>2128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75">
      <c r="A5852" s="122" t="s">
        <v>2260</v>
      </c>
      <c r="B5852" s="122">
        <v>1</v>
      </c>
      <c r="C5852" s="122" t="s">
        <v>2261</v>
      </c>
      <c r="D5852" s="122" t="s">
        <v>2080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75">
      <c r="A5853" s="122" t="s">
        <v>2260</v>
      </c>
      <c r="B5853" s="122">
        <v>1</v>
      </c>
      <c r="C5853" s="122" t="s">
        <v>2261</v>
      </c>
      <c r="D5853" s="122" t="s">
        <v>2081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75">
      <c r="A5854" s="122" t="s">
        <v>2260</v>
      </c>
      <c r="B5854" s="122">
        <v>1</v>
      </c>
      <c r="C5854" s="122" t="s">
        <v>2261</v>
      </c>
      <c r="D5854" s="122" t="s">
        <v>2082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75">
      <c r="A5855" s="122" t="s">
        <v>2260</v>
      </c>
      <c r="B5855" s="122">
        <v>1</v>
      </c>
      <c r="C5855" s="122" t="s">
        <v>2261</v>
      </c>
      <c r="D5855" s="122" t="s">
        <v>2135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75">
      <c r="A5856" s="122" t="s">
        <v>2260</v>
      </c>
      <c r="B5856" s="122">
        <v>1</v>
      </c>
      <c r="C5856" s="122" t="s">
        <v>2261</v>
      </c>
      <c r="D5856" s="122" t="s">
        <v>2083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75">
      <c r="A5857" s="122" t="s">
        <v>2260</v>
      </c>
      <c r="B5857" s="122">
        <v>1</v>
      </c>
      <c r="C5857" s="122" t="s">
        <v>2261</v>
      </c>
      <c r="D5857" s="122" t="s">
        <v>2084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75">
      <c r="A5858" s="122" t="s">
        <v>2260</v>
      </c>
      <c r="B5858" s="122">
        <v>1</v>
      </c>
      <c r="C5858" s="122" t="s">
        <v>2261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75">
      <c r="A5859" s="122" t="s">
        <v>2260</v>
      </c>
      <c r="B5859" s="122">
        <v>1</v>
      </c>
      <c r="C5859" s="122" t="s">
        <v>2261</v>
      </c>
      <c r="D5859" s="122" t="s">
        <v>2085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75">
      <c r="A5860" s="122" t="s">
        <v>2260</v>
      </c>
      <c r="B5860" s="122">
        <v>1</v>
      </c>
      <c r="C5860" s="122" t="s">
        <v>2261</v>
      </c>
      <c r="D5860" s="122" t="s">
        <v>2086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75">
      <c r="A5861" s="122" t="s">
        <v>2260</v>
      </c>
      <c r="B5861" s="122">
        <v>1</v>
      </c>
      <c r="C5861" s="122" t="s">
        <v>2261</v>
      </c>
      <c r="D5861" s="122" t="s">
        <v>2087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75">
      <c r="A5862" s="122" t="s">
        <v>2260</v>
      </c>
      <c r="B5862" s="122">
        <v>1</v>
      </c>
      <c r="C5862" s="122" t="s">
        <v>2261</v>
      </c>
      <c r="D5862" s="122" t="s">
        <v>2088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75">
      <c r="A5863" s="122" t="s">
        <v>2260</v>
      </c>
      <c r="B5863" s="122">
        <v>1</v>
      </c>
      <c r="C5863" s="122" t="s">
        <v>2261</v>
      </c>
      <c r="D5863" s="122" t="s">
        <v>2089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75">
      <c r="A5864" s="122" t="s">
        <v>2260</v>
      </c>
      <c r="B5864" s="122">
        <v>1</v>
      </c>
      <c r="C5864" s="122" t="s">
        <v>2261</v>
      </c>
      <c r="D5864" s="122" t="s">
        <v>2136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75">
      <c r="A5865" s="122" t="s">
        <v>2260</v>
      </c>
      <c r="B5865" s="122">
        <v>1</v>
      </c>
      <c r="C5865" s="122" t="s">
        <v>2261</v>
      </c>
      <c r="D5865" s="122" t="s">
        <v>2090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75">
      <c r="A5866" s="122" t="s">
        <v>2260</v>
      </c>
      <c r="B5866" s="122">
        <v>1</v>
      </c>
      <c r="C5866" s="122" t="s">
        <v>2261</v>
      </c>
      <c r="D5866" s="122" t="s">
        <v>2091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75">
      <c r="A5867" s="122" t="s">
        <v>2260</v>
      </c>
      <c r="B5867" s="122">
        <v>1</v>
      </c>
      <c r="C5867" s="122" t="s">
        <v>2261</v>
      </c>
      <c r="D5867" s="122" t="s">
        <v>2092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75">
      <c r="A5868" s="122" t="s">
        <v>2260</v>
      </c>
      <c r="B5868" s="122">
        <v>1</v>
      </c>
      <c r="C5868" s="122" t="s">
        <v>2261</v>
      </c>
      <c r="D5868" s="122" t="s">
        <v>2093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75">
      <c r="A5869" s="122" t="s">
        <v>2260</v>
      </c>
      <c r="B5869" s="122">
        <v>1</v>
      </c>
      <c r="C5869" s="122" t="s">
        <v>2261</v>
      </c>
      <c r="D5869" s="122" t="s">
        <v>2094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75">
      <c r="A5870" s="122" t="s">
        <v>2260</v>
      </c>
      <c r="B5870" s="122">
        <v>1</v>
      </c>
      <c r="C5870" s="122" t="s">
        <v>2261</v>
      </c>
      <c r="D5870" s="122" t="s">
        <v>2095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75">
      <c r="A5871" s="122" t="s">
        <v>2260</v>
      </c>
      <c r="B5871" s="122">
        <v>1</v>
      </c>
      <c r="C5871" s="122" t="s">
        <v>2261</v>
      </c>
      <c r="D5871" s="122" t="s">
        <v>2096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75">
      <c r="A5872" s="122" t="s">
        <v>2260</v>
      </c>
      <c r="B5872" s="122">
        <v>1</v>
      </c>
      <c r="C5872" s="122" t="s">
        <v>2261</v>
      </c>
      <c r="D5872" s="122" t="s">
        <v>2097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75">
      <c r="A5873" s="122" t="s">
        <v>2260</v>
      </c>
      <c r="B5873" s="122">
        <v>1</v>
      </c>
      <c r="C5873" s="122" t="s">
        <v>2261</v>
      </c>
      <c r="D5873" s="122" t="s">
        <v>2098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75">
      <c r="A5874" s="122" t="s">
        <v>2260</v>
      </c>
      <c r="B5874" s="122">
        <v>1</v>
      </c>
      <c r="C5874" s="122" t="s">
        <v>2261</v>
      </c>
      <c r="D5874" s="122" t="s">
        <v>2099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75">
      <c r="A5875" s="122" t="s">
        <v>2260</v>
      </c>
      <c r="B5875" s="122">
        <v>1</v>
      </c>
      <c r="C5875" s="122" t="s">
        <v>2261</v>
      </c>
      <c r="D5875" s="122" t="s">
        <v>2100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75">
      <c r="A5876" s="122" t="s">
        <v>2260</v>
      </c>
      <c r="B5876" s="122">
        <v>1</v>
      </c>
      <c r="C5876" s="122" t="s">
        <v>2261</v>
      </c>
      <c r="D5876" s="122" t="s">
        <v>2101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75">
      <c r="A5877" s="122" t="s">
        <v>2260</v>
      </c>
      <c r="B5877" s="122">
        <v>1</v>
      </c>
      <c r="C5877" s="122" t="s">
        <v>2261</v>
      </c>
      <c r="D5877" s="122" t="s">
        <v>2102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75">
      <c r="A5878" s="122" t="s">
        <v>2260</v>
      </c>
      <c r="B5878" s="122">
        <v>1</v>
      </c>
      <c r="C5878" s="122" t="s">
        <v>2261</v>
      </c>
      <c r="D5878" s="122" t="s">
        <v>2103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75">
      <c r="A5879" s="122" t="s">
        <v>2260</v>
      </c>
      <c r="B5879" s="122">
        <v>1</v>
      </c>
      <c r="C5879" s="122" t="s">
        <v>2261</v>
      </c>
      <c r="D5879" s="122" t="s">
        <v>2137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75">
      <c r="A5880" s="122" t="s">
        <v>2260</v>
      </c>
      <c r="B5880" s="122">
        <v>1</v>
      </c>
      <c r="C5880" s="122" t="s">
        <v>2261</v>
      </c>
      <c r="D5880" s="122" t="s">
        <v>2104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75">
      <c r="A5881" s="122" t="s">
        <v>2260</v>
      </c>
      <c r="B5881" s="122">
        <v>1</v>
      </c>
      <c r="C5881" s="122" t="s">
        <v>2261</v>
      </c>
      <c r="D5881" s="122" t="s">
        <v>2105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75">
      <c r="A5882" s="122" t="s">
        <v>2260</v>
      </c>
      <c r="B5882" s="122">
        <v>1</v>
      </c>
      <c r="C5882" s="122" t="s">
        <v>2261</v>
      </c>
      <c r="D5882" s="122" t="s">
        <v>2106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75">
      <c r="A5883" s="122" t="s">
        <v>2260</v>
      </c>
      <c r="B5883" s="122">
        <v>1</v>
      </c>
      <c r="C5883" s="122" t="s">
        <v>2261</v>
      </c>
      <c r="D5883" s="122" t="s">
        <v>2107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75">
      <c r="A5884" s="122" t="s">
        <v>2260</v>
      </c>
      <c r="B5884" s="122">
        <v>1</v>
      </c>
      <c r="C5884" s="122" t="s">
        <v>2261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75">
      <c r="A5885" s="122" t="s">
        <v>2260</v>
      </c>
      <c r="B5885" s="122">
        <v>1</v>
      </c>
      <c r="C5885" s="122" t="s">
        <v>2261</v>
      </c>
      <c r="D5885" s="122" t="s">
        <v>2108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75">
      <c r="A5886" s="122" t="s">
        <v>2260</v>
      </c>
      <c r="B5886" s="122">
        <v>1</v>
      </c>
      <c r="C5886" s="122" t="s">
        <v>2261</v>
      </c>
      <c r="D5886" s="122" t="s">
        <v>2109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75">
      <c r="A5887" s="122" t="s">
        <v>2260</v>
      </c>
      <c r="B5887" s="122">
        <v>1</v>
      </c>
      <c r="C5887" s="122" t="s">
        <v>2261</v>
      </c>
      <c r="D5887" s="122" t="s">
        <v>2110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75">
      <c r="A5888" s="122" t="s">
        <v>2260</v>
      </c>
      <c r="B5888" s="122">
        <v>1</v>
      </c>
      <c r="C5888" s="122" t="s">
        <v>2261</v>
      </c>
      <c r="D5888" s="122" t="s">
        <v>2111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75">
      <c r="A5889" s="122" t="s">
        <v>2260</v>
      </c>
      <c r="B5889" s="122">
        <v>1</v>
      </c>
      <c r="C5889" s="122" t="s">
        <v>2261</v>
      </c>
      <c r="D5889" s="122" t="s">
        <v>2112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75">
      <c r="A5890" s="122" t="s">
        <v>2260</v>
      </c>
      <c r="B5890" s="122">
        <v>1</v>
      </c>
      <c r="C5890" s="122" t="s">
        <v>2261</v>
      </c>
      <c r="D5890" s="122" t="s">
        <v>2166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75">
      <c r="A5891" s="122" t="s">
        <v>2260</v>
      </c>
      <c r="B5891" s="122">
        <v>1</v>
      </c>
      <c r="C5891" s="122" t="s">
        <v>2261</v>
      </c>
      <c r="D5891" s="122" t="s">
        <v>2113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75">
      <c r="A5892" s="122" t="s">
        <v>2260</v>
      </c>
      <c r="B5892" s="122">
        <v>1</v>
      </c>
      <c r="C5892" s="122" t="s">
        <v>2261</v>
      </c>
      <c r="D5892" s="122" t="s">
        <v>2114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75">
      <c r="A5893" s="122" t="s">
        <v>2260</v>
      </c>
      <c r="B5893" s="122">
        <v>1</v>
      </c>
      <c r="C5893" s="122" t="s">
        <v>2261</v>
      </c>
      <c r="D5893" s="122" t="s">
        <v>2115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75">
      <c r="A5894" s="122" t="s">
        <v>2260</v>
      </c>
      <c r="B5894" s="122">
        <v>1</v>
      </c>
      <c r="C5894" s="122" t="s">
        <v>2261</v>
      </c>
      <c r="D5894" s="122" t="s">
        <v>2116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75">
      <c r="A5895" s="122" t="s">
        <v>2260</v>
      </c>
      <c r="B5895" s="122">
        <v>1</v>
      </c>
      <c r="C5895" s="122" t="s">
        <v>2261</v>
      </c>
      <c r="D5895" s="122" t="s">
        <v>2138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75">
      <c r="A5896" s="122" t="s">
        <v>2260</v>
      </c>
      <c r="B5896" s="122">
        <v>1</v>
      </c>
      <c r="C5896" s="122" t="s">
        <v>2261</v>
      </c>
      <c r="D5896" s="122" t="s">
        <v>2117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75">
      <c r="A5897" s="122" t="s">
        <v>2260</v>
      </c>
      <c r="B5897" s="122">
        <v>1</v>
      </c>
      <c r="C5897" s="122" t="s">
        <v>2261</v>
      </c>
      <c r="D5897" s="122" t="s">
        <v>2118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75">
      <c r="A5898" s="122" t="s">
        <v>2260</v>
      </c>
      <c r="B5898" s="122">
        <v>1</v>
      </c>
      <c r="C5898" s="122" t="s">
        <v>2261</v>
      </c>
      <c r="D5898" s="122" t="s">
        <v>2119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75">
      <c r="A5899" s="122" t="s">
        <v>2260</v>
      </c>
      <c r="B5899" s="122">
        <v>1</v>
      </c>
      <c r="C5899" s="122" t="s">
        <v>2261</v>
      </c>
      <c r="D5899" s="122" t="s">
        <v>2120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75">
      <c r="A5900" s="122" t="s">
        <v>2260</v>
      </c>
      <c r="B5900" s="122">
        <v>1</v>
      </c>
      <c r="C5900" s="122" t="s">
        <v>2261</v>
      </c>
      <c r="D5900" s="122" t="s">
        <v>2121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75">
      <c r="A5901" s="122" t="s">
        <v>2260</v>
      </c>
      <c r="B5901" s="122">
        <v>1</v>
      </c>
      <c r="C5901" s="122" t="s">
        <v>2261</v>
      </c>
      <c r="D5901" s="122" t="s">
        <v>2256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75">
      <c r="A5902" s="122" t="s">
        <v>2260</v>
      </c>
      <c r="B5902" s="122">
        <v>1</v>
      </c>
      <c r="C5902" s="122" t="s">
        <v>2261</v>
      </c>
      <c r="D5902" s="122" t="s">
        <v>2139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75">
      <c r="A5903" s="122" t="s">
        <v>2260</v>
      </c>
      <c r="B5903" s="122">
        <v>1</v>
      </c>
      <c r="C5903" s="122" t="s">
        <v>2261</v>
      </c>
      <c r="D5903" s="122" t="s">
        <v>2257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75">
      <c r="A5904" s="122" t="s">
        <v>2260</v>
      </c>
      <c r="B5904" s="122">
        <v>1</v>
      </c>
      <c r="C5904" s="122" t="s">
        <v>2261</v>
      </c>
      <c r="D5904" s="122" t="s">
        <v>2122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75">
      <c r="A5905" s="122" t="s">
        <v>2260</v>
      </c>
      <c r="B5905" s="122">
        <v>1</v>
      </c>
      <c r="C5905" s="122" t="s">
        <v>2261</v>
      </c>
      <c r="D5905" s="122" t="s">
        <v>2123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75">
      <c r="A5906" s="122" t="s">
        <v>2260</v>
      </c>
      <c r="B5906" s="122">
        <v>1</v>
      </c>
      <c r="C5906" s="122" t="s">
        <v>2261</v>
      </c>
      <c r="D5906" s="122" t="s">
        <v>2140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75">
      <c r="A5907" s="122" t="s">
        <v>2260</v>
      </c>
      <c r="B5907" s="122">
        <v>1</v>
      </c>
      <c r="C5907" s="122" t="s">
        <v>2261</v>
      </c>
      <c r="D5907" s="122" t="s">
        <v>2124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75">
      <c r="A5908" s="122" t="s">
        <v>2260</v>
      </c>
      <c r="B5908" s="122">
        <v>1</v>
      </c>
      <c r="C5908" s="122" t="s">
        <v>2261</v>
      </c>
      <c r="D5908" s="122" t="s">
        <v>2125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75">
      <c r="A5909" s="122" t="s">
        <v>2260</v>
      </c>
      <c r="B5909" s="122">
        <v>1</v>
      </c>
      <c r="C5909" s="122" t="s">
        <v>2261</v>
      </c>
      <c r="D5909" s="122" t="s">
        <v>2126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75">
      <c r="A5910" s="122" t="s">
        <v>2260</v>
      </c>
      <c r="B5910" s="122">
        <v>1</v>
      </c>
      <c r="C5910" s="122" t="s">
        <v>2261</v>
      </c>
      <c r="D5910" s="122" t="s">
        <v>2127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75">
      <c r="A5911" s="122" t="s">
        <v>2260</v>
      </c>
      <c r="B5911" s="122">
        <v>1</v>
      </c>
      <c r="C5911" s="122" t="s">
        <v>2261</v>
      </c>
      <c r="D5911" s="122" t="s">
        <v>2128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4.75" x14ac:dyDescent="0.75"/>
  <sheetData>
    <row r="1" spans="1:35" x14ac:dyDescent="0.75">
      <c r="A1" t="s">
        <v>1859</v>
      </c>
    </row>
    <row r="2" spans="1:35" x14ac:dyDescent="0.75">
      <c r="A2" t="s">
        <v>1860</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1870</v>
      </c>
    </row>
    <row r="3" spans="1:35" x14ac:dyDescent="0.7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75">
      <c r="A4" t="s">
        <v>1871</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75">
      <c r="A5" t="s">
        <v>1872</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75">
      <c r="A6" t="s">
        <v>1861</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75">
      <c r="A7" t="s">
        <v>1862</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7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7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75">
      <c r="A10" t="s">
        <v>1873</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75">
      <c r="A11" t="s">
        <v>1874</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75">
      <c r="A12" t="s">
        <v>1863</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75">
      <c r="A13" t="s">
        <v>1864</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75">
      <c r="A14" t="s">
        <v>1875</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75">
      <c r="A15" t="s">
        <v>1876</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75">
      <c r="A16" t="s">
        <v>1865</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75">
      <c r="A17" t="s">
        <v>1877</v>
      </c>
    </row>
    <row r="18" spans="1:1" x14ac:dyDescent="0.75">
      <c r="A18" t="s">
        <v>1878</v>
      </c>
    </row>
    <row r="19" spans="1:1" x14ac:dyDescent="0.75">
      <c r="A19" t="s">
        <v>1879</v>
      </c>
    </row>
    <row r="20" spans="1:1" x14ac:dyDescent="0.75">
      <c r="A20" t="s">
        <v>1880</v>
      </c>
    </row>
    <row r="21" spans="1:1" x14ac:dyDescent="0.75">
      <c r="A21" t="s">
        <v>1866</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4.75" x14ac:dyDescent="0.75"/>
  <cols>
    <col min="1" max="1" width="4.26953125" bestFit="1" customWidth="1"/>
    <col min="2" max="2" width="52.7265625" bestFit="1" customWidth="1"/>
    <col min="3" max="34" width="4.7265625" bestFit="1" customWidth="1"/>
  </cols>
  <sheetData>
    <row r="1" spans="1:34" x14ac:dyDescent="0.75">
      <c r="A1" s="58" t="str">
        <f>About!$B$2</f>
        <v>TX</v>
      </c>
      <c r="C1" s="115">
        <f>SUM(C4:C87)</f>
        <v>603.96444700550569</v>
      </c>
      <c r="D1" s="115">
        <f t="shared" ref="D1:AG1" si="0">SUM(D4:D87)</f>
        <v>598.87926257398635</v>
      </c>
      <c r="E1" s="115">
        <f t="shared" si="0"/>
        <v>603.93569410337477</v>
      </c>
      <c r="F1" s="115">
        <f t="shared" si="0"/>
        <v>615.18845169004783</v>
      </c>
      <c r="G1" s="115">
        <f t="shared" si="0"/>
        <v>622.71003529087079</v>
      </c>
      <c r="H1" s="115">
        <f t="shared" si="0"/>
        <v>626.85476101989173</v>
      </c>
      <c r="I1" s="115">
        <f t="shared" si="0"/>
        <v>671.17356933471376</v>
      </c>
      <c r="J1" s="115">
        <f t="shared" si="0"/>
        <v>687.06424139869898</v>
      </c>
      <c r="K1" s="115">
        <f t="shared" si="0"/>
        <v>694.61362242644407</v>
      </c>
      <c r="L1" s="115">
        <f t="shared" si="0"/>
        <v>690.42959822553041</v>
      </c>
      <c r="M1" s="115">
        <f t="shared" si="0"/>
        <v>717.19514162444955</v>
      </c>
      <c r="N1" s="115">
        <f t="shared" si="0"/>
        <v>708.26211415609623</v>
      </c>
      <c r="O1" s="115">
        <f t="shared" si="0"/>
        <v>721.55022550636272</v>
      </c>
      <c r="P1" s="115">
        <f t="shared" si="0"/>
        <v>715.02123010375942</v>
      </c>
      <c r="Q1" s="115">
        <f t="shared" si="0"/>
        <v>714.32797760846927</v>
      </c>
      <c r="R1" s="115">
        <f t="shared" si="0"/>
        <v>690.18405955478283</v>
      </c>
      <c r="S1" s="115">
        <f t="shared" si="0"/>
        <v>695.61043681926105</v>
      </c>
      <c r="T1" s="115">
        <f t="shared" si="0"/>
        <v>695.60925801384474</v>
      </c>
      <c r="U1" s="115">
        <f t="shared" si="0"/>
        <v>669.13129995363101</v>
      </c>
      <c r="V1" s="115">
        <f t="shared" si="0"/>
        <v>625.4926586911065</v>
      </c>
      <c r="W1" s="115">
        <f t="shared" si="0"/>
        <v>657.33792365422323</v>
      </c>
      <c r="X1" s="115">
        <f t="shared" si="0"/>
        <v>679.83378499764297</v>
      </c>
      <c r="Y1" s="115">
        <f t="shared" si="0"/>
        <v>677.81498202826231</v>
      </c>
      <c r="Z1" s="115">
        <f t="shared" si="0"/>
        <v>715.20387611568185</v>
      </c>
      <c r="AA1" s="115">
        <f t="shared" si="0"/>
        <v>713.49804264644979</v>
      </c>
      <c r="AB1" s="115">
        <f t="shared" si="0"/>
        <v>708.33160711970902</v>
      </c>
      <c r="AC1" s="115">
        <f t="shared" si="0"/>
        <v>700.57621887684115</v>
      </c>
      <c r="AD1" s="115">
        <f t="shared" si="0"/>
        <v>715.75772015569692</v>
      </c>
      <c r="AE1" s="115">
        <f t="shared" si="0"/>
        <v>746.01222745841756</v>
      </c>
      <c r="AF1" s="115">
        <f t="shared" si="0"/>
        <v>746.95054490308326</v>
      </c>
      <c r="AG1" s="115">
        <f t="shared" si="0"/>
        <v>687.45289086337743</v>
      </c>
      <c r="AH1" s="115">
        <f>SUM(AH4:AH87)</f>
        <v>734.47401747385413</v>
      </c>
    </row>
    <row r="2" spans="1:34" x14ac:dyDescent="0.75">
      <c r="B2" s="116"/>
    </row>
    <row r="3" spans="1:34" s="117" customFormat="1" x14ac:dyDescent="0.75">
      <c r="B3" s="118" t="s">
        <v>1955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75">
      <c r="A4" s="119" t="s">
        <v>479</v>
      </c>
      <c r="B4" s="120" t="s">
        <v>1956</v>
      </c>
      <c r="C4">
        <f>SUMIFS('EPA Export Aggregation'!F:F,'EPA Export Aggregation'!$A:$A,$B4,'EPA Export Aggregation'!$D:$D,$A$1)*IF($A4="CH4",About!$D$58,IF($A4="N2O",About!$D$59,1))</f>
        <v>183.29298466760059</v>
      </c>
      <c r="D4">
        <f>SUMIFS('EPA Export Aggregation'!G:G,'EPA Export Aggregation'!$A:$A,$B4,'EPA Export Aggregation'!$D:$D,$A$1)*IF($A4="CH4",About!$D$58,IF($A4="N2O",About!$D$59,1))</f>
        <v>182.6937386861411</v>
      </c>
      <c r="E4">
        <f>SUMIFS('EPA Export Aggregation'!H:H,'EPA Export Aggregation'!$A:$A,$B4,'EPA Export Aggregation'!$D:$D,$A$1)*IF($A4="CH4",About!$D$58,IF($A4="N2O",About!$D$59,1))</f>
        <v>180.4100782987226</v>
      </c>
      <c r="F4">
        <f>SUMIFS('EPA Export Aggregation'!I:I,'EPA Export Aggregation'!$A:$A,$B4,'EPA Export Aggregation'!$D:$D,$A$1)*IF($A4="CH4",About!$D$58,IF($A4="N2O",About!$D$59,1))</f>
        <v>196.80004030722921</v>
      </c>
      <c r="G4">
        <f>SUMIFS('EPA Export Aggregation'!J:J,'EPA Export Aggregation'!$A:$A,$B4,'EPA Export Aggregation'!$D:$D,$A$1)*IF($A4="CH4",About!$D$58,IF($A4="N2O",About!$D$59,1))</f>
        <v>190.4680561781536</v>
      </c>
      <c r="H4">
        <f>SUMIFS('EPA Export Aggregation'!K:K,'EPA Export Aggregation'!$A:$A,$B4,'EPA Export Aggregation'!$D:$D,$A$1)*IF($A4="CH4",About!$D$58,IF($A4="N2O",About!$D$59,1))</f>
        <v>190.8045902605177</v>
      </c>
      <c r="I4">
        <f>SUMIFS('EPA Export Aggregation'!L:L,'EPA Export Aggregation'!$A:$A,$B4,'EPA Export Aggregation'!$D:$D,$A$1)*IF($A4="CH4",About!$D$58,IF($A4="N2O",About!$D$59,1))</f>
        <v>201.4988261951608</v>
      </c>
      <c r="J4">
        <f>SUMIFS('EPA Export Aggregation'!M:M,'EPA Export Aggregation'!$A:$A,$B4,'EPA Export Aggregation'!$D:$D,$A$1)*IF($A4="CH4",About!$D$58,IF($A4="N2O",About!$D$59,1))</f>
        <v>205.94848243863501</v>
      </c>
      <c r="K4">
        <f>SUMIFS('EPA Export Aggregation'!N:N,'EPA Export Aggregation'!$A:$A,$B4,'EPA Export Aggregation'!$D:$D,$A$1)*IF($A4="CH4",About!$D$58,IF($A4="N2O",About!$D$59,1))</f>
        <v>215.22871732015111</v>
      </c>
      <c r="L4">
        <f>SUMIFS('EPA Export Aggregation'!O:O,'EPA Export Aggregation'!$A:$A,$B4,'EPA Export Aggregation'!$D:$D,$A$1)*IF($A4="CH4",About!$D$58,IF($A4="N2O",About!$D$59,1))</f>
        <v>219.6325544301038</v>
      </c>
      <c r="M4">
        <f>SUMIFS('EPA Export Aggregation'!P:P,'EPA Export Aggregation'!$A:$A,$B4,'EPA Export Aggregation'!$D:$D,$A$1)*IF($A4="CH4",About!$D$58,IF($A4="N2O",About!$D$59,1))</f>
        <v>228.55000479768691</v>
      </c>
      <c r="N4">
        <f>SUMIFS('EPA Export Aggregation'!Q:Q,'EPA Export Aggregation'!$A:$A,$B4,'EPA Export Aggregation'!$D:$D,$A$1)*IF($A4="CH4",About!$D$58,IF($A4="N2O",About!$D$59,1))</f>
        <v>219.62212622170989</v>
      </c>
      <c r="O4">
        <f>SUMIFS('EPA Export Aggregation'!R:R,'EPA Export Aggregation'!$A:$A,$B4,'EPA Export Aggregation'!$D:$D,$A$1)*IF($A4="CH4",About!$D$58,IF($A4="N2O",About!$D$59,1))</f>
        <v>226.63079745677061</v>
      </c>
      <c r="P4">
        <f>SUMIFS('EPA Export Aggregation'!S:S,'EPA Export Aggregation'!$A:$A,$B4,'EPA Export Aggregation'!$D:$D,$A$1)*IF($A4="CH4",About!$D$58,IF($A4="N2O",About!$D$59,1))</f>
        <v>226.8239780248839</v>
      </c>
      <c r="Q4">
        <f>SUMIFS('EPA Export Aggregation'!T:T,'EPA Export Aggregation'!$A:$A,$B4,'EPA Export Aggregation'!$D:$D,$A$1)*IF($A4="CH4",About!$D$58,IF($A4="N2O",About!$D$59,1))</f>
        <v>225.97381226080179</v>
      </c>
      <c r="R4">
        <f>SUMIFS('EPA Export Aggregation'!U:U,'EPA Export Aggregation'!$A:$A,$B4,'EPA Export Aggregation'!$D:$D,$A$1)*IF($A4="CH4",About!$D$58,IF($A4="N2O",About!$D$59,1))</f>
        <v>230.38299889911909</v>
      </c>
      <c r="S4">
        <f>SUMIFS('EPA Export Aggregation'!V:V,'EPA Export Aggregation'!$A:$A,$B4,'EPA Export Aggregation'!$D:$D,$A$1)*IF($A4="CH4",About!$D$58,IF($A4="N2O",About!$D$59,1))</f>
        <v>228.1852932178206</v>
      </c>
      <c r="T4">
        <f>SUMIFS('EPA Export Aggregation'!W:W,'EPA Export Aggregation'!$A:$A,$B4,'EPA Export Aggregation'!$D:$D,$A$1)*IF($A4="CH4",About!$D$58,IF($A4="N2O",About!$D$59,1))</f>
        <v>230.8622167270689</v>
      </c>
      <c r="U4">
        <f>SUMIFS('EPA Export Aggregation'!X:X,'EPA Export Aggregation'!$A:$A,$B4,'EPA Export Aggregation'!$D:$D,$A$1)*IF($A4="CH4",About!$D$58,IF($A4="N2O",About!$D$59,1))</f>
        <v>228.65703165397869</v>
      </c>
      <c r="V4">
        <f>SUMIFS('EPA Export Aggregation'!Y:Y,'EPA Export Aggregation'!$A:$A,$B4,'EPA Export Aggregation'!$D:$D,$A$1)*IF($A4="CH4",About!$D$58,IF($A4="N2O",About!$D$59,1))</f>
        <v>217.84209308156019</v>
      </c>
      <c r="W4">
        <f>SUMIFS('EPA Export Aggregation'!Z:Z,'EPA Export Aggregation'!$A:$A,$B4,'EPA Export Aggregation'!$D:$D,$A$1)*IF($A4="CH4",About!$D$58,IF($A4="N2O",About!$D$59,1))</f>
        <v>221.86001166413311</v>
      </c>
      <c r="X4">
        <f>SUMIFS('EPA Export Aggregation'!AA:AA,'EPA Export Aggregation'!$A:$A,$B4,'EPA Export Aggregation'!$D:$D,$A$1)*IF($A4="CH4",About!$D$58,IF($A4="N2O",About!$D$59,1))</f>
        <v>239.3854191250617</v>
      </c>
      <c r="Y4">
        <f>SUMIFS('EPA Export Aggregation'!AB:AB,'EPA Export Aggregation'!$A:$A,$B4,'EPA Export Aggregation'!$D:$D,$A$1)*IF($A4="CH4",About!$D$58,IF($A4="N2O",About!$D$59,1))</f>
        <v>223.56967396120399</v>
      </c>
      <c r="Z4">
        <f>SUMIFS('EPA Export Aggregation'!AC:AC,'EPA Export Aggregation'!$A:$A,$B4,'EPA Export Aggregation'!$D:$D,$A$1)*IF($A4="CH4",About!$D$58,IF($A4="N2O",About!$D$59,1))</f>
        <v>227.69559596650259</v>
      </c>
      <c r="AA4">
        <f>SUMIFS('EPA Export Aggregation'!AD:AD,'EPA Export Aggregation'!$A:$A,$B4,'EPA Export Aggregation'!$D:$D,$A$1)*IF($A4="CH4",About!$D$58,IF($A4="N2O",About!$D$59,1))</f>
        <v>226.1425298678968</v>
      </c>
      <c r="AB4">
        <f>SUMIFS('EPA Export Aggregation'!AE:AE,'EPA Export Aggregation'!$A:$A,$B4,'EPA Export Aggregation'!$D:$D,$A$1)*IF($A4="CH4",About!$D$58,IF($A4="N2O",About!$D$59,1))</f>
        <v>214.7871987629795</v>
      </c>
      <c r="AC4">
        <f>SUMIFS('EPA Export Aggregation'!AF:AF,'EPA Export Aggregation'!$A:$A,$B4,'EPA Export Aggregation'!$D:$D,$A$1)*IF($A4="CH4",About!$D$58,IF($A4="N2O",About!$D$59,1))</f>
        <v>208.64765791054469</v>
      </c>
      <c r="AD4">
        <f>SUMIFS('EPA Export Aggregation'!AG:AG,'EPA Export Aggregation'!$A:$A,$B4,'EPA Export Aggregation'!$D:$D,$A$1)*IF($A4="CH4",About!$D$58,IF($A4="N2O",About!$D$59,1))</f>
        <v>212.30112022737359</v>
      </c>
      <c r="AE4">
        <f>SUMIFS('EPA Export Aggregation'!AH:AH,'EPA Export Aggregation'!$A:$A,$B4,'EPA Export Aggregation'!$D:$D,$A$1)*IF($A4="CH4",About!$D$58,IF($A4="N2O",About!$D$59,1))</f>
        <v>202.0145524847903</v>
      </c>
      <c r="AF4">
        <f>SUMIFS('EPA Export Aggregation'!AI:AI,'EPA Export Aggregation'!$A:$A,$B4,'EPA Export Aggregation'!$D:$D,$A$1)*IF($A4="CH4",About!$D$58,IF($A4="N2O",About!$D$59,1))</f>
        <v>190.59550306266681</v>
      </c>
      <c r="AG4">
        <f>SUMIFS('EPA Export Aggregation'!AJ:AJ,'EPA Export Aggregation'!$A:$A,$B4,'EPA Export Aggregation'!$D:$D,$A$1)*IF($A4="CH4",About!$D$58,IF($A4="N2O",About!$D$59,1))</f>
        <v>176.74946210307559</v>
      </c>
      <c r="AH4">
        <f>SUMIFS('EPA Export Aggregation'!AK:AK,'EPA Export Aggregation'!$A:$A,$B4,'EPA Export Aggregation'!$D:$D,$A$1)*IF($A4="CH4",About!$D$58,IF($A4="N2O",About!$D$59,1))</f>
        <v>180.10844355717441</v>
      </c>
    </row>
    <row r="5" spans="1:34" x14ac:dyDescent="0.75">
      <c r="A5" s="119" t="s">
        <v>479</v>
      </c>
      <c r="B5" s="120" t="s">
        <v>1957</v>
      </c>
      <c r="C5">
        <f>SUMIFS('EPA Export Aggregation'!F:F,'EPA Export Aggregation'!$A:$A,$B5,'EPA Export Aggregation'!$D:$D,$A$1)*IF($A5="CH4",About!$D$58,IF($A5="N2O",About!$D$59,1))</f>
        <v>132.8453395397986</v>
      </c>
      <c r="D5">
        <f>SUMIFS('EPA Export Aggregation'!G:G,'EPA Export Aggregation'!$A:$A,$B5,'EPA Export Aggregation'!$D:$D,$A$1)*IF($A5="CH4",About!$D$58,IF($A5="N2O",About!$D$59,1))</f>
        <v>126.1552916927904</v>
      </c>
      <c r="E5">
        <f>SUMIFS('EPA Export Aggregation'!H:H,'EPA Export Aggregation'!$A:$A,$B5,'EPA Export Aggregation'!$D:$D,$A$1)*IF($A5="CH4",About!$D$58,IF($A5="N2O",About!$D$59,1))</f>
        <v>130.6553599717889</v>
      </c>
      <c r="F5">
        <f>SUMIFS('EPA Export Aggregation'!I:I,'EPA Export Aggregation'!$A:$A,$B5,'EPA Export Aggregation'!$D:$D,$A$1)*IF($A5="CH4",About!$D$58,IF($A5="N2O",About!$D$59,1))</f>
        <v>130.77495140406501</v>
      </c>
      <c r="G5">
        <f>SUMIFS('EPA Export Aggregation'!J:J,'EPA Export Aggregation'!$A:$A,$B5,'EPA Export Aggregation'!$D:$D,$A$1)*IF($A5="CH4",About!$D$58,IF($A5="N2O",About!$D$59,1))</f>
        <v>137.7447562996214</v>
      </c>
      <c r="H5">
        <f>SUMIFS('EPA Export Aggregation'!K:K,'EPA Export Aggregation'!$A:$A,$B5,'EPA Export Aggregation'!$D:$D,$A$1)*IF($A5="CH4",About!$D$58,IF($A5="N2O",About!$D$59,1))</f>
        <v>134.4825304747834</v>
      </c>
      <c r="I5">
        <f>SUMIFS('EPA Export Aggregation'!L:L,'EPA Export Aggregation'!$A:$A,$B5,'EPA Export Aggregation'!$D:$D,$A$1)*IF($A5="CH4",About!$D$58,IF($A5="N2O",About!$D$59,1))</f>
        <v>147.41635514294359</v>
      </c>
      <c r="J5">
        <f>SUMIFS('EPA Export Aggregation'!M:M,'EPA Export Aggregation'!$A:$A,$B5,'EPA Export Aggregation'!$D:$D,$A$1)*IF($A5="CH4",About!$D$58,IF($A5="N2O",About!$D$59,1))</f>
        <v>147.74846655907601</v>
      </c>
      <c r="K5">
        <f>SUMIFS('EPA Export Aggregation'!N:N,'EPA Export Aggregation'!$A:$A,$B5,'EPA Export Aggregation'!$D:$D,$A$1)*IF($A5="CH4",About!$D$58,IF($A5="N2O",About!$D$59,1))</f>
        <v>153.8210004180977</v>
      </c>
      <c r="L5">
        <f>SUMIFS('EPA Export Aggregation'!O:O,'EPA Export Aggregation'!$A:$A,$B5,'EPA Export Aggregation'!$D:$D,$A$1)*IF($A5="CH4",About!$D$58,IF($A5="N2O",About!$D$59,1))</f>
        <v>158.67270988172641</v>
      </c>
      <c r="M5">
        <f>SUMIFS('EPA Export Aggregation'!P:P,'EPA Export Aggregation'!$A:$A,$B5,'EPA Export Aggregation'!$D:$D,$A$1)*IF($A5="CH4",About!$D$58,IF($A5="N2O",About!$D$59,1))</f>
        <v>164.7763331376625</v>
      </c>
      <c r="N5">
        <f>SUMIFS('EPA Export Aggregation'!Q:Q,'EPA Export Aggregation'!$A:$A,$B5,'EPA Export Aggregation'!$D:$D,$A$1)*IF($A5="CH4",About!$D$58,IF($A5="N2O",About!$D$59,1))</f>
        <v>169.18271917307521</v>
      </c>
      <c r="O5">
        <f>SUMIFS('EPA Export Aggregation'!R:R,'EPA Export Aggregation'!$A:$A,$B5,'EPA Export Aggregation'!$D:$D,$A$1)*IF($A5="CH4",About!$D$58,IF($A5="N2O",About!$D$59,1))</f>
        <v>176.9038902020705</v>
      </c>
      <c r="P5">
        <f>SUMIFS('EPA Export Aggregation'!S:S,'EPA Export Aggregation'!$A:$A,$B5,'EPA Export Aggregation'!$D:$D,$A$1)*IF($A5="CH4",About!$D$58,IF($A5="N2O",About!$D$59,1))</f>
        <v>173.08722021961501</v>
      </c>
      <c r="Q5">
        <f>SUMIFS('EPA Export Aggregation'!T:T,'EPA Export Aggregation'!$A:$A,$B5,'EPA Export Aggregation'!$D:$D,$A$1)*IF($A5="CH4",About!$D$58,IF($A5="N2O",About!$D$59,1))</f>
        <v>171.7126064324415</v>
      </c>
      <c r="R5">
        <f>SUMIFS('EPA Export Aggregation'!U:U,'EPA Export Aggregation'!$A:$A,$B5,'EPA Export Aggregation'!$D:$D,$A$1)*IF($A5="CH4",About!$D$58,IF($A5="N2O",About!$D$59,1))</f>
        <v>172.820363979538</v>
      </c>
      <c r="S5">
        <f>SUMIFS('EPA Export Aggregation'!V:V,'EPA Export Aggregation'!$A:$A,$B5,'EPA Export Aggregation'!$D:$D,$A$1)*IF($A5="CH4",About!$D$58,IF($A5="N2O",About!$D$59,1))</f>
        <v>179.0357568036172</v>
      </c>
      <c r="T5">
        <f>SUMIFS('EPA Export Aggregation'!W:W,'EPA Export Aggregation'!$A:$A,$B5,'EPA Export Aggregation'!$D:$D,$A$1)*IF($A5="CH4",About!$D$58,IF($A5="N2O",About!$D$59,1))</f>
        <v>182.5780678301422</v>
      </c>
      <c r="U5">
        <f>SUMIFS('EPA Export Aggregation'!X:X,'EPA Export Aggregation'!$A:$A,$B5,'EPA Export Aggregation'!$D:$D,$A$1)*IF($A5="CH4",About!$D$58,IF($A5="N2O",About!$D$59,1))</f>
        <v>177.793519326748</v>
      </c>
      <c r="V5">
        <f>SUMIFS('EPA Export Aggregation'!Y:Y,'EPA Export Aggregation'!$A:$A,$B5,'EPA Export Aggregation'!$D:$D,$A$1)*IF($A5="CH4",About!$D$58,IF($A5="N2O",About!$D$59,1))</f>
        <v>166.2066470516346</v>
      </c>
      <c r="W5">
        <f>SUMIFS('EPA Export Aggregation'!Z:Z,'EPA Export Aggregation'!$A:$A,$B5,'EPA Export Aggregation'!$D:$D,$A$1)*IF($A5="CH4",About!$D$58,IF($A5="N2O",About!$D$59,1))</f>
        <v>161.78471982675049</v>
      </c>
      <c r="X5">
        <f>SUMIFS('EPA Export Aggregation'!AA:AA,'EPA Export Aggregation'!$A:$A,$B5,'EPA Export Aggregation'!$D:$D,$A$1)*IF($A5="CH4",About!$D$58,IF($A5="N2O",About!$D$59,1))</f>
        <v>164.21147070781171</v>
      </c>
      <c r="Y5">
        <f>SUMIFS('EPA Export Aggregation'!AB:AB,'EPA Export Aggregation'!$A:$A,$B5,'EPA Export Aggregation'!$D:$D,$A$1)*IF($A5="CH4",About!$D$58,IF($A5="N2O",About!$D$59,1))</f>
        <v>169.59879217879819</v>
      </c>
      <c r="Z5">
        <f>SUMIFS('EPA Export Aggregation'!AC:AC,'EPA Export Aggregation'!$A:$A,$B5,'EPA Export Aggregation'!$D:$D,$A$1)*IF($A5="CH4",About!$D$58,IF($A5="N2O",About!$D$59,1))</f>
        <v>182.40859155289891</v>
      </c>
      <c r="AA5">
        <f>SUMIFS('EPA Export Aggregation'!AD:AD,'EPA Export Aggregation'!$A:$A,$B5,'EPA Export Aggregation'!$D:$D,$A$1)*IF($A5="CH4",About!$D$58,IF($A5="N2O",About!$D$59,1))</f>
        <v>183.3955634082979</v>
      </c>
      <c r="AB5">
        <f>SUMIFS('EPA Export Aggregation'!AE:AE,'EPA Export Aggregation'!$A:$A,$B5,'EPA Export Aggregation'!$D:$D,$A$1)*IF($A5="CH4",About!$D$58,IF($A5="N2O",About!$D$59,1))</f>
        <v>184.9937906251302</v>
      </c>
      <c r="AC5">
        <f>SUMIFS('EPA Export Aggregation'!AF:AF,'EPA Export Aggregation'!$A:$A,$B5,'EPA Export Aggregation'!$D:$D,$A$1)*IF($A5="CH4",About!$D$58,IF($A5="N2O",About!$D$59,1))</f>
        <v>191.3045266552634</v>
      </c>
      <c r="AD5">
        <f>SUMIFS('EPA Export Aggregation'!AG:AG,'EPA Export Aggregation'!$A:$A,$B5,'EPA Export Aggregation'!$D:$D,$A$1)*IF($A5="CH4",About!$D$58,IF($A5="N2O",About!$D$59,1))</f>
        <v>195.34612819578851</v>
      </c>
      <c r="AE5">
        <f>SUMIFS('EPA Export Aggregation'!AH:AH,'EPA Export Aggregation'!$A:$A,$B5,'EPA Export Aggregation'!$D:$D,$A$1)*IF($A5="CH4",About!$D$58,IF($A5="N2O",About!$D$59,1))</f>
        <v>203.469176987456</v>
      </c>
      <c r="AF5">
        <f>SUMIFS('EPA Export Aggregation'!AI:AI,'EPA Export Aggregation'!$A:$A,$B5,'EPA Export Aggregation'!$D:$D,$A$1)*IF($A5="CH4",About!$D$58,IF($A5="N2O",About!$D$59,1))</f>
        <v>207.58045354469499</v>
      </c>
      <c r="AG5">
        <f>SUMIFS('EPA Export Aggregation'!AJ:AJ,'EPA Export Aggregation'!$A:$A,$B5,'EPA Export Aggregation'!$D:$D,$A$1)*IF($A5="CH4",About!$D$58,IF($A5="N2O",About!$D$59,1))</f>
        <v>180.3733724669533</v>
      </c>
      <c r="AH5">
        <f>SUMIFS('EPA Export Aggregation'!AK:AK,'EPA Export Aggregation'!$A:$A,$B5,'EPA Export Aggregation'!$D:$D,$A$1)*IF($A5="CH4",About!$D$58,IF($A5="N2O",About!$D$59,1))</f>
        <v>203.60837107496579</v>
      </c>
    </row>
    <row r="6" spans="1:34" x14ac:dyDescent="0.75">
      <c r="A6" s="119" t="s">
        <v>479</v>
      </c>
      <c r="B6" s="120" t="s">
        <v>1958</v>
      </c>
      <c r="C6">
        <f>SUMIFS('EPA Export Aggregation'!F:F,'EPA Export Aggregation'!$A:$A,$B6,'EPA Export Aggregation'!$D:$D,$A$1)*IF($A6="CH4",About!$D$58,IF($A6="N2O",About!$D$59,1))</f>
        <v>167.44648152289309</v>
      </c>
      <c r="D6">
        <f>SUMIFS('EPA Export Aggregation'!G:G,'EPA Export Aggregation'!$A:$A,$B6,'EPA Export Aggregation'!$D:$D,$A$1)*IF($A6="CH4",About!$D$58,IF($A6="N2O",About!$D$59,1))</f>
        <v>163.9090410180778</v>
      </c>
      <c r="E6">
        <f>SUMIFS('EPA Export Aggregation'!H:H,'EPA Export Aggregation'!$A:$A,$B6,'EPA Export Aggregation'!$D:$D,$A$1)*IF($A6="CH4",About!$D$58,IF($A6="N2O",About!$D$59,1))</f>
        <v>165.05505472933319</v>
      </c>
      <c r="F6">
        <f>SUMIFS('EPA Export Aggregation'!I:I,'EPA Export Aggregation'!$A:$A,$B6,'EPA Export Aggregation'!$D:$D,$A$1)*IF($A6="CH4",About!$D$58,IF($A6="N2O",About!$D$59,1))</f>
        <v>165.985476338262</v>
      </c>
      <c r="G6">
        <f>SUMIFS('EPA Export Aggregation'!J:J,'EPA Export Aggregation'!$A:$A,$B6,'EPA Export Aggregation'!$D:$D,$A$1)*IF($A6="CH4",About!$D$58,IF($A6="N2O",About!$D$59,1))</f>
        <v>164.91012530753849</v>
      </c>
      <c r="H6">
        <f>SUMIFS('EPA Export Aggregation'!K:K,'EPA Export Aggregation'!$A:$A,$B6,'EPA Export Aggregation'!$D:$D,$A$1)*IF($A6="CH4",About!$D$58,IF($A6="N2O",About!$D$59,1))</f>
        <v>171.80306782970351</v>
      </c>
      <c r="I6">
        <f>SUMIFS('EPA Export Aggregation'!L:L,'EPA Export Aggregation'!$A:$A,$B6,'EPA Export Aggregation'!$D:$D,$A$1)*IF($A6="CH4",About!$D$58,IF($A6="N2O",About!$D$59,1))</f>
        <v>191.55679047311779</v>
      </c>
      <c r="J6">
        <f>SUMIFS('EPA Export Aggregation'!M:M,'EPA Export Aggregation'!$A:$A,$B6,'EPA Export Aggregation'!$D:$D,$A$1)*IF($A6="CH4",About!$D$58,IF($A6="N2O",About!$D$59,1))</f>
        <v>186.2657348198311</v>
      </c>
      <c r="K6">
        <f>SUMIFS('EPA Export Aggregation'!N:N,'EPA Export Aggregation'!$A:$A,$B6,'EPA Export Aggregation'!$D:$D,$A$1)*IF($A6="CH4",About!$D$58,IF($A6="N2O",About!$D$59,1))</f>
        <v>181.42174642385069</v>
      </c>
      <c r="L6">
        <f>SUMIFS('EPA Export Aggregation'!O:O,'EPA Export Aggregation'!$A:$A,$B6,'EPA Export Aggregation'!$D:$D,$A$1)*IF($A6="CH4",About!$D$58,IF($A6="N2O",About!$D$59,1))</f>
        <v>163.27236305281221</v>
      </c>
      <c r="M6">
        <f>SUMIFS('EPA Export Aggregation'!P:P,'EPA Export Aggregation'!$A:$A,$B6,'EPA Export Aggregation'!$D:$D,$A$1)*IF($A6="CH4",About!$D$58,IF($A6="N2O",About!$D$59,1))</f>
        <v>188.03811378884711</v>
      </c>
      <c r="N6">
        <f>SUMIFS('EPA Export Aggregation'!Q:Q,'EPA Export Aggregation'!$A:$A,$B6,'EPA Export Aggregation'!$D:$D,$A$1)*IF($A6="CH4",About!$D$58,IF($A6="N2O",About!$D$59,1))</f>
        <v>186.7455676818237</v>
      </c>
      <c r="O6">
        <f>SUMIFS('EPA Export Aggregation'!R:R,'EPA Export Aggregation'!$A:$A,$B6,'EPA Export Aggregation'!$D:$D,$A$1)*IF($A6="CH4",About!$D$58,IF($A6="N2O",About!$D$59,1))</f>
        <v>181.95295554312389</v>
      </c>
      <c r="P6">
        <f>SUMIFS('EPA Export Aggregation'!S:S,'EPA Export Aggregation'!$A:$A,$B6,'EPA Export Aggregation'!$D:$D,$A$1)*IF($A6="CH4",About!$D$58,IF($A6="N2O",About!$D$59,1))</f>
        <v>179.96118056626059</v>
      </c>
      <c r="Q6">
        <f>SUMIFS('EPA Export Aggregation'!T:T,'EPA Export Aggregation'!$A:$A,$B6,'EPA Export Aggregation'!$D:$D,$A$1)*IF($A6="CH4",About!$D$58,IF($A6="N2O",About!$D$59,1))</f>
        <v>181.26035998412141</v>
      </c>
      <c r="R6">
        <f>SUMIFS('EPA Export Aggregation'!U:U,'EPA Export Aggregation'!$A:$A,$B6,'EPA Export Aggregation'!$D:$D,$A$1)*IF($A6="CH4",About!$D$58,IF($A6="N2O",About!$D$59,1))</f>
        <v>155.720011988333</v>
      </c>
      <c r="S6">
        <f>SUMIFS('EPA Export Aggregation'!V:V,'EPA Export Aggregation'!$A:$A,$B6,'EPA Export Aggregation'!$D:$D,$A$1)*IF($A6="CH4",About!$D$58,IF($A6="N2O",About!$D$59,1))</f>
        <v>159.3470705315876</v>
      </c>
      <c r="T6">
        <f>SUMIFS('EPA Export Aggregation'!W:W,'EPA Export Aggregation'!$A:$A,$B6,'EPA Export Aggregation'!$D:$D,$A$1)*IF($A6="CH4",About!$D$58,IF($A6="N2O",About!$D$59,1))</f>
        <v>156.77098071328069</v>
      </c>
      <c r="U6">
        <f>SUMIFS('EPA Export Aggregation'!X:X,'EPA Export Aggregation'!$A:$A,$B6,'EPA Export Aggregation'!$D:$D,$A$1)*IF($A6="CH4",About!$D$58,IF($A6="N2O",About!$D$59,1))</f>
        <v>145.00144628767211</v>
      </c>
      <c r="V6">
        <f>SUMIFS('EPA Export Aggregation'!Y:Y,'EPA Export Aggregation'!$A:$A,$B6,'EPA Export Aggregation'!$D:$D,$A$1)*IF($A6="CH4",About!$D$58,IF($A6="N2O",About!$D$59,1))</f>
        <v>129.33767771155871</v>
      </c>
      <c r="W6">
        <f>SUMIFS('EPA Export Aggregation'!Z:Z,'EPA Export Aggregation'!$A:$A,$B6,'EPA Export Aggregation'!$D:$D,$A$1)*IF($A6="CH4",About!$D$58,IF($A6="N2O",About!$D$59,1))</f>
        <v>150.36756697198791</v>
      </c>
      <c r="X6">
        <f>SUMIFS('EPA Export Aggregation'!AA:AA,'EPA Export Aggregation'!$A:$A,$B6,'EPA Export Aggregation'!$D:$D,$A$1)*IF($A6="CH4",About!$D$58,IF($A6="N2O",About!$D$59,1))</f>
        <v>152.97468770116359</v>
      </c>
      <c r="Y6">
        <f>SUMIFS('EPA Export Aggregation'!AB:AB,'EPA Export Aggregation'!$A:$A,$B6,'EPA Export Aggregation'!$D:$D,$A$1)*IF($A6="CH4",About!$D$58,IF($A6="N2O",About!$D$59,1))</f>
        <v>167.27128414185731</v>
      </c>
      <c r="Z6">
        <f>SUMIFS('EPA Export Aggregation'!AC:AC,'EPA Export Aggregation'!$A:$A,$B6,'EPA Export Aggregation'!$D:$D,$A$1)*IF($A6="CH4",About!$D$58,IF($A6="N2O",About!$D$59,1))</f>
        <v>173.88883887641421</v>
      </c>
      <c r="AA6">
        <f>SUMIFS('EPA Export Aggregation'!AD:AD,'EPA Export Aggregation'!$A:$A,$B6,'EPA Export Aggregation'!$D:$D,$A$1)*IF($A6="CH4",About!$D$58,IF($A6="N2O",About!$D$59,1))</f>
        <v>168.96562772973741</v>
      </c>
      <c r="AB6">
        <f>SUMIFS('EPA Export Aggregation'!AE:AE,'EPA Export Aggregation'!$A:$A,$B6,'EPA Export Aggregation'!$D:$D,$A$1)*IF($A6="CH4",About!$D$58,IF($A6="N2O",About!$D$59,1))</f>
        <v>167.34698701711139</v>
      </c>
      <c r="AC6">
        <f>SUMIFS('EPA Export Aggregation'!AF:AF,'EPA Export Aggregation'!$A:$A,$B6,'EPA Export Aggregation'!$D:$D,$A$1)*IF($A6="CH4",About!$D$58,IF($A6="N2O",About!$D$59,1))</f>
        <v>166.7328020719867</v>
      </c>
      <c r="AD6">
        <f>SUMIFS('EPA Export Aggregation'!AG:AG,'EPA Export Aggregation'!$A:$A,$B6,'EPA Export Aggregation'!$D:$D,$A$1)*IF($A6="CH4",About!$D$58,IF($A6="N2O",About!$D$59,1))</f>
        <v>162.64804700045639</v>
      </c>
      <c r="AE6">
        <f>SUMIFS('EPA Export Aggregation'!AH:AH,'EPA Export Aggregation'!$A:$A,$B6,'EPA Export Aggregation'!$D:$D,$A$1)*IF($A6="CH4",About!$D$58,IF($A6="N2O",About!$D$59,1))</f>
        <v>169.39441414322599</v>
      </c>
      <c r="AF6">
        <f>SUMIFS('EPA Export Aggregation'!AI:AI,'EPA Export Aggregation'!$A:$A,$B6,'EPA Export Aggregation'!$D:$D,$A$1)*IF($A6="CH4",About!$D$58,IF($A6="N2O",About!$D$59,1))</f>
        <v>170.7068291127832</v>
      </c>
      <c r="AG6">
        <f>SUMIFS('EPA Export Aggregation'!AJ:AJ,'EPA Export Aggregation'!$A:$A,$B6,'EPA Export Aggregation'!$D:$D,$A$1)*IF($A6="CH4",About!$D$58,IF($A6="N2O",About!$D$59,1))</f>
        <v>165.3325645878891</v>
      </c>
      <c r="AH6">
        <f>SUMIFS('EPA Export Aggregation'!AK:AK,'EPA Export Aggregation'!$A:$A,$B6,'EPA Export Aggregation'!$D:$D,$A$1)*IF($A6="CH4",About!$D$58,IF($A6="N2O",About!$D$59,1))</f>
        <v>173.63601334179131</v>
      </c>
    </row>
    <row r="7" spans="1:34" x14ac:dyDescent="0.75">
      <c r="A7" s="119" t="s">
        <v>479</v>
      </c>
      <c r="B7" s="120" t="s">
        <v>1959</v>
      </c>
      <c r="C7">
        <f>SUMIFS('EPA Export Aggregation'!F:F,'EPA Export Aggregation'!$A:$A,$B7,'EPA Export Aggregation'!$D:$D,$A$1)*IF($A7="CH4",About!$D$58,IF($A7="N2O",About!$D$59,1))</f>
        <v>13.0174104733024</v>
      </c>
      <c r="D7">
        <f>SUMIFS('EPA Export Aggregation'!G:G,'EPA Export Aggregation'!$A:$A,$B7,'EPA Export Aggregation'!$D:$D,$A$1)*IF($A7="CH4",About!$D$58,IF($A7="N2O",About!$D$59,1))</f>
        <v>13.206590410047299</v>
      </c>
      <c r="E7">
        <f>SUMIFS('EPA Export Aggregation'!H:H,'EPA Export Aggregation'!$A:$A,$B7,'EPA Export Aggregation'!$D:$D,$A$1)*IF($A7="CH4",About!$D$58,IF($A7="N2O",About!$D$59,1))</f>
        <v>12.7780644564531</v>
      </c>
      <c r="F7">
        <f>SUMIFS('EPA Export Aggregation'!I:I,'EPA Export Aggregation'!$A:$A,$B7,'EPA Export Aggregation'!$D:$D,$A$1)*IF($A7="CH4",About!$D$58,IF($A7="N2O",About!$D$59,1))</f>
        <v>13.467144565195101</v>
      </c>
      <c r="G7">
        <f>SUMIFS('EPA Export Aggregation'!J:J,'EPA Export Aggregation'!$A:$A,$B7,'EPA Export Aggregation'!$D:$D,$A$1)*IF($A7="CH4",About!$D$58,IF($A7="N2O",About!$D$59,1))</f>
        <v>12.644083319161201</v>
      </c>
      <c r="H7">
        <f>SUMIFS('EPA Export Aggregation'!K:K,'EPA Export Aggregation'!$A:$A,$B7,'EPA Export Aggregation'!$D:$D,$A$1)*IF($A7="CH4",About!$D$58,IF($A7="N2O",About!$D$59,1))</f>
        <v>12.169893394822999</v>
      </c>
      <c r="I7">
        <f>SUMIFS('EPA Export Aggregation'!L:L,'EPA Export Aggregation'!$A:$A,$B7,'EPA Export Aggregation'!$D:$D,$A$1)*IF($A7="CH4",About!$D$58,IF($A7="N2O",About!$D$59,1))</f>
        <v>13.138202806853799</v>
      </c>
      <c r="J7">
        <f>SUMIFS('EPA Export Aggregation'!M:M,'EPA Export Aggregation'!$A:$A,$B7,'EPA Export Aggregation'!$D:$D,$A$1)*IF($A7="CH4",About!$D$58,IF($A7="N2O",About!$D$59,1))</f>
        <v>13.633176151491099</v>
      </c>
      <c r="K7">
        <f>SUMIFS('EPA Export Aggregation'!N:N,'EPA Export Aggregation'!$A:$A,$B7,'EPA Export Aggregation'!$D:$D,$A$1)*IF($A7="CH4",About!$D$58,IF($A7="N2O",About!$D$59,1))</f>
        <v>12.121631720362601</v>
      </c>
      <c r="L7">
        <f>SUMIFS('EPA Export Aggregation'!O:O,'EPA Export Aggregation'!$A:$A,$B7,'EPA Export Aggregation'!$D:$D,$A$1)*IF($A7="CH4",About!$D$58,IF($A7="N2O",About!$D$59,1))</f>
        <v>11.701454357391899</v>
      </c>
      <c r="M7">
        <f>SUMIFS('EPA Export Aggregation'!P:P,'EPA Export Aggregation'!$A:$A,$B7,'EPA Export Aggregation'!$D:$D,$A$1)*IF($A7="CH4",About!$D$58,IF($A7="N2O",About!$D$59,1))</f>
        <v>13.0403285542459</v>
      </c>
      <c r="N7">
        <f>SUMIFS('EPA Export Aggregation'!Q:Q,'EPA Export Aggregation'!$A:$A,$B7,'EPA Export Aggregation'!$D:$D,$A$1)*IF($A7="CH4",About!$D$58,IF($A7="N2O",About!$D$59,1))</f>
        <v>14.039428375882199</v>
      </c>
      <c r="O7">
        <f>SUMIFS('EPA Export Aggregation'!R:R,'EPA Export Aggregation'!$A:$A,$B7,'EPA Export Aggregation'!$D:$D,$A$1)*IF($A7="CH4",About!$D$58,IF($A7="N2O",About!$D$59,1))</f>
        <v>13.9459218786577</v>
      </c>
      <c r="P7">
        <f>SUMIFS('EPA Export Aggregation'!S:S,'EPA Export Aggregation'!$A:$A,$B7,'EPA Export Aggregation'!$D:$D,$A$1)*IF($A7="CH4",About!$D$58,IF($A7="N2O",About!$D$59,1))</f>
        <v>13.3864743606534</v>
      </c>
      <c r="Q7">
        <f>SUMIFS('EPA Export Aggregation'!T:T,'EPA Export Aggregation'!$A:$A,$B7,'EPA Export Aggregation'!$D:$D,$A$1)*IF($A7="CH4",About!$D$58,IF($A7="N2O",About!$D$59,1))</f>
        <v>12.1717067524611</v>
      </c>
      <c r="R7">
        <f>SUMIFS('EPA Export Aggregation'!U:U,'EPA Export Aggregation'!$A:$A,$B7,'EPA Export Aggregation'!$D:$D,$A$1)*IF($A7="CH4",About!$D$58,IF($A7="N2O",About!$D$59,1))</f>
        <v>12.0408356292376</v>
      </c>
      <c r="S7">
        <f>SUMIFS('EPA Export Aggregation'!V:V,'EPA Export Aggregation'!$A:$A,$B7,'EPA Export Aggregation'!$D:$D,$A$1)*IF($A7="CH4",About!$D$58,IF($A7="N2O",About!$D$59,1))</f>
        <v>10.537061361165099</v>
      </c>
      <c r="T7">
        <f>SUMIFS('EPA Export Aggregation'!W:W,'EPA Export Aggregation'!$A:$A,$B7,'EPA Export Aggregation'!$D:$D,$A$1)*IF($A7="CH4",About!$D$58,IF($A7="N2O",About!$D$59,1))</f>
        <v>12.4861984367634</v>
      </c>
      <c r="U7">
        <f>SUMIFS('EPA Export Aggregation'!X:X,'EPA Export Aggregation'!$A:$A,$B7,'EPA Export Aggregation'!$D:$D,$A$1)*IF($A7="CH4",About!$D$58,IF($A7="N2O",About!$D$59,1))</f>
        <v>12.031266972666099</v>
      </c>
      <c r="V7">
        <f>SUMIFS('EPA Export Aggregation'!Y:Y,'EPA Export Aggregation'!$A:$A,$B7,'EPA Export Aggregation'!$D:$D,$A$1)*IF($A7="CH4",About!$D$58,IF($A7="N2O",About!$D$59,1))</f>
        <v>11.749179518829299</v>
      </c>
      <c r="W7">
        <f>SUMIFS('EPA Export Aggregation'!Z:Z,'EPA Export Aggregation'!$A:$A,$B7,'EPA Export Aggregation'!$D:$D,$A$1)*IF($A7="CH4",About!$D$58,IF($A7="N2O",About!$D$59,1))</f>
        <v>13.729114134919</v>
      </c>
      <c r="X7">
        <f>SUMIFS('EPA Export Aggregation'!AA:AA,'EPA Export Aggregation'!$A:$A,$B7,'EPA Export Aggregation'!$D:$D,$A$1)*IF($A7="CH4",About!$D$58,IF($A7="N2O",About!$D$59,1))</f>
        <v>12.080267967464399</v>
      </c>
      <c r="Y7">
        <f>SUMIFS('EPA Export Aggregation'!AB:AB,'EPA Export Aggregation'!$A:$A,$B7,'EPA Export Aggregation'!$D:$D,$A$1)*IF($A7="CH4",About!$D$58,IF($A7="N2O",About!$D$59,1))</f>
        <v>10.210936439130201</v>
      </c>
      <c r="Z7">
        <f>SUMIFS('EPA Export Aggregation'!AC:AC,'EPA Export Aggregation'!$A:$A,$B7,'EPA Export Aggregation'!$D:$D,$A$1)*IF($A7="CH4",About!$D$58,IF($A7="N2O",About!$D$59,1))</f>
        <v>12.359769693632201</v>
      </c>
      <c r="AA7">
        <f>SUMIFS('EPA Export Aggregation'!AD:AD,'EPA Export Aggregation'!$A:$A,$B7,'EPA Export Aggregation'!$D:$D,$A$1)*IF($A7="CH4",About!$D$58,IF($A7="N2O",About!$D$59,1))</f>
        <v>14.015592273725</v>
      </c>
      <c r="AB7">
        <f>SUMIFS('EPA Export Aggregation'!AE:AE,'EPA Export Aggregation'!$A:$A,$B7,'EPA Export Aggregation'!$D:$D,$A$1)*IF($A7="CH4",About!$D$58,IF($A7="N2O",About!$D$59,1))</f>
        <v>12.773325293123101</v>
      </c>
      <c r="AC7">
        <f>SUMIFS('EPA Export Aggregation'!AF:AF,'EPA Export Aggregation'!$A:$A,$B7,'EPA Export Aggregation'!$D:$D,$A$1)*IF($A7="CH4",About!$D$58,IF($A7="N2O",About!$D$59,1))</f>
        <v>10.7756092178247</v>
      </c>
      <c r="AD7">
        <f>SUMIFS('EPA Export Aggregation'!AG:AG,'EPA Export Aggregation'!$A:$A,$B7,'EPA Export Aggregation'!$D:$D,$A$1)*IF($A7="CH4",About!$D$58,IF($A7="N2O",About!$D$59,1))</f>
        <v>9.9090036345775996</v>
      </c>
      <c r="AE7">
        <f>SUMIFS('EPA Export Aggregation'!AH:AH,'EPA Export Aggregation'!$A:$A,$B7,'EPA Export Aggregation'!$D:$D,$A$1)*IF($A7="CH4",About!$D$58,IF($A7="N2O",About!$D$59,1))</f>
        <v>13.3755246783444</v>
      </c>
      <c r="AF7">
        <f>SUMIFS('EPA Export Aggregation'!AI:AI,'EPA Export Aggregation'!$A:$A,$B7,'EPA Export Aggregation'!$D:$D,$A$1)*IF($A7="CH4",About!$D$58,IF($A7="N2O",About!$D$59,1))</f>
        <v>13.7160320401394</v>
      </c>
      <c r="AG7">
        <f>SUMIFS('EPA Export Aggregation'!AJ:AJ,'EPA Export Aggregation'!$A:$A,$B7,'EPA Export Aggregation'!$D:$D,$A$1)*IF($A7="CH4",About!$D$58,IF($A7="N2O",About!$D$59,1))</f>
        <v>12.0396834463209</v>
      </c>
      <c r="AH7">
        <f>SUMIFS('EPA Export Aggregation'!AK:AK,'EPA Export Aggregation'!$A:$A,$B7,'EPA Export Aggregation'!$D:$D,$A$1)*IF($A7="CH4",About!$D$58,IF($A7="N2O",About!$D$59,1))</f>
        <v>12.1939965597544</v>
      </c>
    </row>
    <row r="8" spans="1:34" x14ac:dyDescent="0.75">
      <c r="A8" s="119" t="s">
        <v>479</v>
      </c>
      <c r="B8" s="120" t="s">
        <v>1960</v>
      </c>
      <c r="C8">
        <f>SUMIFS('EPA Export Aggregation'!F:F,'EPA Export Aggregation'!$A:$A,$B8,'EPA Export Aggregation'!$D:$D,$A$1)*IF($A8="CH4",About!$D$58,IF($A8="N2O",About!$D$59,1))</f>
        <v>12.148376515855499</v>
      </c>
      <c r="D8">
        <f>SUMIFS('EPA Export Aggregation'!G:G,'EPA Export Aggregation'!$A:$A,$B8,'EPA Export Aggregation'!$D:$D,$A$1)*IF($A8="CH4",About!$D$58,IF($A8="N2O",About!$D$59,1))</f>
        <v>12.534634887960101</v>
      </c>
      <c r="E8">
        <f>SUMIFS('EPA Export Aggregation'!H:H,'EPA Export Aggregation'!$A:$A,$B8,'EPA Export Aggregation'!$D:$D,$A$1)*IF($A8="CH4",About!$D$58,IF($A8="N2O",About!$D$59,1))</f>
        <v>12.262883544801401</v>
      </c>
      <c r="F8">
        <f>SUMIFS('EPA Export Aggregation'!I:I,'EPA Export Aggregation'!$A:$A,$B8,'EPA Export Aggregation'!$D:$D,$A$1)*IF($A8="CH4",About!$D$58,IF($A8="N2O",About!$D$59,1))</f>
        <v>10.7202026928883</v>
      </c>
      <c r="G8">
        <f>SUMIFS('EPA Export Aggregation'!J:J,'EPA Export Aggregation'!$A:$A,$B8,'EPA Export Aggregation'!$D:$D,$A$1)*IF($A8="CH4",About!$D$58,IF($A8="N2O",About!$D$59,1))</f>
        <v>11.1753439117073</v>
      </c>
      <c r="H8">
        <f>SUMIFS('EPA Export Aggregation'!K:K,'EPA Export Aggregation'!$A:$A,$B8,'EPA Export Aggregation'!$D:$D,$A$1)*IF($A8="CH4",About!$D$58,IF($A8="N2O",About!$D$59,1))</f>
        <v>12.9624123624665</v>
      </c>
      <c r="I8">
        <f>SUMIFS('EPA Export Aggregation'!L:L,'EPA Export Aggregation'!$A:$A,$B8,'EPA Export Aggregation'!$D:$D,$A$1)*IF($A8="CH4",About!$D$58,IF($A8="N2O",About!$D$59,1))</f>
        <v>11.1307163089692</v>
      </c>
      <c r="J8">
        <f>SUMIFS('EPA Export Aggregation'!M:M,'EPA Export Aggregation'!$A:$A,$B8,'EPA Export Aggregation'!$D:$D,$A$1)*IF($A8="CH4",About!$D$58,IF($A8="N2O",About!$D$59,1))</f>
        <v>13.0896860392505</v>
      </c>
      <c r="K8">
        <f>SUMIFS('EPA Export Aggregation'!N:N,'EPA Export Aggregation'!$A:$A,$B8,'EPA Export Aggregation'!$D:$D,$A$1)*IF($A8="CH4",About!$D$58,IF($A8="N2O",About!$D$59,1))</f>
        <v>11.049649117142501</v>
      </c>
      <c r="L8">
        <f>SUMIFS('EPA Export Aggregation'!O:O,'EPA Export Aggregation'!$A:$A,$B8,'EPA Export Aggregation'!$D:$D,$A$1)*IF($A8="CH4",About!$D$58,IF($A8="N2O",About!$D$59,1))</f>
        <v>11.207559642950301</v>
      </c>
      <c r="M8">
        <f>SUMIFS('EPA Export Aggregation'!P:P,'EPA Export Aggregation'!$A:$A,$B8,'EPA Export Aggregation'!$D:$D,$A$1)*IF($A8="CH4",About!$D$58,IF($A8="N2O",About!$D$59,1))</f>
        <v>13.4412429856933</v>
      </c>
      <c r="N8">
        <f>SUMIFS('EPA Export Aggregation'!Q:Q,'EPA Export Aggregation'!$A:$A,$B8,'EPA Export Aggregation'!$D:$D,$A$1)*IF($A8="CH4",About!$D$58,IF($A8="N2O",About!$D$59,1))</f>
        <v>11.777739846452301</v>
      </c>
      <c r="O8">
        <f>SUMIFS('EPA Export Aggregation'!R:R,'EPA Export Aggregation'!$A:$A,$B8,'EPA Export Aggregation'!$D:$D,$A$1)*IF($A8="CH4",About!$D$58,IF($A8="N2O",About!$D$59,1))</f>
        <v>14.275865723636199</v>
      </c>
      <c r="P8">
        <f>SUMIFS('EPA Export Aggregation'!S:S,'EPA Export Aggregation'!$A:$A,$B8,'EPA Export Aggregation'!$D:$D,$A$1)*IF($A8="CH4",About!$D$58,IF($A8="N2O",About!$D$59,1))</f>
        <v>14.1748672692301</v>
      </c>
      <c r="Q8">
        <f>SUMIFS('EPA Export Aggregation'!T:T,'EPA Export Aggregation'!$A:$A,$B8,'EPA Export Aggregation'!$D:$D,$A$1)*IF($A8="CH4",About!$D$58,IF($A8="N2O",About!$D$59,1))</f>
        <v>11.914064106635401</v>
      </c>
      <c r="R8">
        <f>SUMIFS('EPA Export Aggregation'!U:U,'EPA Export Aggregation'!$A:$A,$B8,'EPA Export Aggregation'!$D:$D,$A$1)*IF($A8="CH4",About!$D$58,IF($A8="N2O",About!$D$59,1))</f>
        <v>10.6043724376998</v>
      </c>
      <c r="S8">
        <f>SUMIFS('EPA Export Aggregation'!V:V,'EPA Export Aggregation'!$A:$A,$B8,'EPA Export Aggregation'!$D:$D,$A$1)*IF($A8="CH4",About!$D$58,IF($A8="N2O",About!$D$59,1))</f>
        <v>9.8054093895768002</v>
      </c>
      <c r="T8">
        <f>SUMIFS('EPA Export Aggregation'!W:W,'EPA Export Aggregation'!$A:$A,$B8,'EPA Export Aggregation'!$D:$D,$A$1)*IF($A8="CH4",About!$D$58,IF($A8="N2O",About!$D$59,1))</f>
        <v>10.3428103441224</v>
      </c>
      <c r="U8">
        <f>SUMIFS('EPA Export Aggregation'!X:X,'EPA Export Aggregation'!$A:$A,$B8,'EPA Export Aggregation'!$D:$D,$A$1)*IF($A8="CH4",About!$D$58,IF($A8="N2O",About!$D$59,1))</f>
        <v>10.914450397433001</v>
      </c>
      <c r="V8">
        <f>SUMIFS('EPA Export Aggregation'!Y:Y,'EPA Export Aggregation'!$A:$A,$B8,'EPA Export Aggregation'!$D:$D,$A$1)*IF($A8="CH4",About!$D$58,IF($A8="N2O",About!$D$59,1))</f>
        <v>11.2473991627324</v>
      </c>
      <c r="W8">
        <f>SUMIFS('EPA Export Aggregation'!Z:Z,'EPA Export Aggregation'!$A:$A,$B8,'EPA Export Aggregation'!$D:$D,$A$1)*IF($A8="CH4",About!$D$58,IF($A8="N2O",About!$D$59,1))</f>
        <v>12.270129220064399</v>
      </c>
      <c r="X8">
        <f>SUMIFS('EPA Export Aggregation'!AA:AA,'EPA Export Aggregation'!$A:$A,$B8,'EPA Export Aggregation'!$D:$D,$A$1)*IF($A8="CH4",About!$D$58,IF($A8="N2O",About!$D$59,1))</f>
        <v>12.729773049182</v>
      </c>
      <c r="Y8">
        <f>SUMIFS('EPA Export Aggregation'!AB:AB,'EPA Export Aggregation'!$A:$A,$B8,'EPA Export Aggregation'!$D:$D,$A$1)*IF($A8="CH4",About!$D$58,IF($A8="N2O",About!$D$59,1))</f>
        <v>11.0630847831889</v>
      </c>
      <c r="Z8">
        <f>SUMIFS('EPA Export Aggregation'!AC:AC,'EPA Export Aggregation'!$A:$A,$B8,'EPA Export Aggregation'!$D:$D,$A$1)*IF($A8="CH4",About!$D$58,IF($A8="N2O",About!$D$59,1))</f>
        <v>11.5454102010436</v>
      </c>
      <c r="AA8">
        <f>SUMIFS('EPA Export Aggregation'!AD:AD,'EPA Export Aggregation'!$A:$A,$B8,'EPA Export Aggregation'!$D:$D,$A$1)*IF($A8="CH4",About!$D$58,IF($A8="N2O",About!$D$59,1))</f>
        <v>12.066540396106699</v>
      </c>
      <c r="AB8">
        <f>SUMIFS('EPA Export Aggregation'!AE:AE,'EPA Export Aggregation'!$A:$A,$B8,'EPA Export Aggregation'!$D:$D,$A$1)*IF($A8="CH4",About!$D$58,IF($A8="N2O",About!$D$59,1))</f>
        <v>13.5793999669597</v>
      </c>
      <c r="AC8">
        <f>SUMIFS('EPA Export Aggregation'!AF:AF,'EPA Export Aggregation'!$A:$A,$B8,'EPA Export Aggregation'!$D:$D,$A$1)*IF($A8="CH4",About!$D$58,IF($A8="N2O",About!$D$59,1))</f>
        <v>12.5324188095562</v>
      </c>
      <c r="AD8">
        <f>SUMIFS('EPA Export Aggregation'!AG:AG,'EPA Export Aggregation'!$A:$A,$B8,'EPA Export Aggregation'!$D:$D,$A$1)*IF($A8="CH4",About!$D$58,IF($A8="N2O",About!$D$59,1))</f>
        <v>12.201752375704</v>
      </c>
      <c r="AE8">
        <f>SUMIFS('EPA Export Aggregation'!AH:AH,'EPA Export Aggregation'!$A:$A,$B8,'EPA Export Aggregation'!$D:$D,$A$1)*IF($A8="CH4",About!$D$58,IF($A8="N2O",About!$D$59,1))</f>
        <v>14.3456465216398</v>
      </c>
      <c r="AF8">
        <f>SUMIFS('EPA Export Aggregation'!AI:AI,'EPA Export Aggregation'!$A:$A,$B8,'EPA Export Aggregation'!$D:$D,$A$1)*IF($A8="CH4",About!$D$58,IF($A8="N2O",About!$D$59,1))</f>
        <v>13.890088419563501</v>
      </c>
      <c r="AG8">
        <f>SUMIFS('EPA Export Aggregation'!AJ:AJ,'EPA Export Aggregation'!$A:$A,$B8,'EPA Export Aggregation'!$D:$D,$A$1)*IF($A8="CH4",About!$D$58,IF($A8="N2O",About!$D$59,1))</f>
        <v>12.707952820632499</v>
      </c>
      <c r="AH8">
        <f>SUMIFS('EPA Export Aggregation'!AK:AK,'EPA Export Aggregation'!$A:$A,$B8,'EPA Export Aggregation'!$D:$D,$A$1)*IF($A8="CH4",About!$D$58,IF($A8="N2O",About!$D$59,1))</f>
        <v>13.415474736091101</v>
      </c>
    </row>
    <row r="9" spans="1:34" x14ac:dyDescent="0.75">
      <c r="A9" s="119" t="s">
        <v>479</v>
      </c>
      <c r="B9" s="120" t="s">
        <v>1961</v>
      </c>
      <c r="C9">
        <f>SUMIFS('EPA Export Aggregation'!F:F,'EPA Export Aggregation'!$A:$A,$B9,'EPA Export Aggregation'!$D:$D,$A$1)*IF($A9="CH4",About!$D$58,IF($A9="N2O",About!$D$59,1))</f>
        <v>53.064464008593198</v>
      </c>
      <c r="D9">
        <f>SUMIFS('EPA Export Aggregation'!G:G,'EPA Export Aggregation'!$A:$A,$B9,'EPA Export Aggregation'!$D:$D,$A$1)*IF($A9="CH4",About!$D$58,IF($A9="N2O",About!$D$59,1))</f>
        <v>58.5557936316793</v>
      </c>
      <c r="E9">
        <f>SUMIFS('EPA Export Aggregation'!H:H,'EPA Export Aggregation'!$A:$A,$B9,'EPA Export Aggregation'!$D:$D,$A$1)*IF($A9="CH4",About!$D$58,IF($A9="N2O",About!$D$59,1))</f>
        <v>60.737574593886599</v>
      </c>
      <c r="F9">
        <f>SUMIFS('EPA Export Aggregation'!I:I,'EPA Export Aggregation'!$A:$A,$B9,'EPA Export Aggregation'!$D:$D,$A$1)*IF($A9="CH4",About!$D$58,IF($A9="N2O",About!$D$59,1))</f>
        <v>54.587502466100702</v>
      </c>
      <c r="G9">
        <f>SUMIFS('EPA Export Aggregation'!J:J,'EPA Export Aggregation'!$A:$A,$B9,'EPA Export Aggregation'!$D:$D,$A$1)*IF($A9="CH4",About!$D$58,IF($A9="N2O",About!$D$59,1))</f>
        <v>60.736850191505503</v>
      </c>
      <c r="H9">
        <f>SUMIFS('EPA Export Aggregation'!K:K,'EPA Export Aggregation'!$A:$A,$B9,'EPA Export Aggregation'!$D:$D,$A$1)*IF($A9="CH4",About!$D$58,IF($A9="N2O",About!$D$59,1))</f>
        <v>57.390694431891298</v>
      </c>
      <c r="I9">
        <f>SUMIFS('EPA Export Aggregation'!L:L,'EPA Export Aggregation'!$A:$A,$B9,'EPA Export Aggregation'!$D:$D,$A$1)*IF($A9="CH4",About!$D$58,IF($A9="N2O",About!$D$59,1))</f>
        <v>57.090541372070597</v>
      </c>
      <c r="J9">
        <f>SUMIFS('EPA Export Aggregation'!M:M,'EPA Export Aggregation'!$A:$A,$B9,'EPA Export Aggregation'!$D:$D,$A$1)*IF($A9="CH4",About!$D$58,IF($A9="N2O",About!$D$59,1))</f>
        <v>69.157790183137493</v>
      </c>
      <c r="K9">
        <f>SUMIFS('EPA Export Aggregation'!N:N,'EPA Export Aggregation'!$A:$A,$B9,'EPA Export Aggregation'!$D:$D,$A$1)*IF($A9="CH4",About!$D$58,IF($A9="N2O",About!$D$59,1))</f>
        <v>69.764151616713505</v>
      </c>
      <c r="L9">
        <f>SUMIFS('EPA Export Aggregation'!O:O,'EPA Export Aggregation'!$A:$A,$B9,'EPA Export Aggregation'!$D:$D,$A$1)*IF($A9="CH4",About!$D$58,IF($A9="N2O",About!$D$59,1))</f>
        <v>74.167079849527099</v>
      </c>
      <c r="M9">
        <f>SUMIFS('EPA Export Aggregation'!P:P,'EPA Export Aggregation'!$A:$A,$B9,'EPA Export Aggregation'!$D:$D,$A$1)*IF($A9="CH4",About!$D$58,IF($A9="N2O",About!$D$59,1))</f>
        <v>56.2468020523051</v>
      </c>
      <c r="N9">
        <f>SUMIFS('EPA Export Aggregation'!Q:Q,'EPA Export Aggregation'!$A:$A,$B9,'EPA Export Aggregation'!$D:$D,$A$1)*IF($A9="CH4",About!$D$58,IF($A9="N2O",About!$D$59,1))</f>
        <v>55.976155472647697</v>
      </c>
      <c r="O9">
        <f>SUMIFS('EPA Export Aggregation'!R:R,'EPA Export Aggregation'!$A:$A,$B9,'EPA Export Aggregation'!$D:$D,$A$1)*IF($A9="CH4",About!$D$58,IF($A9="N2O",About!$D$59,1))</f>
        <v>55.8501091902463</v>
      </c>
      <c r="P9">
        <f>SUMIFS('EPA Export Aggregation'!S:S,'EPA Export Aggregation'!$A:$A,$B9,'EPA Export Aggregation'!$D:$D,$A$1)*IF($A9="CH4",About!$D$58,IF($A9="N2O",About!$D$59,1))</f>
        <v>55.813835519816003</v>
      </c>
      <c r="Q9">
        <f>SUMIFS('EPA Export Aggregation'!T:T,'EPA Export Aggregation'!$A:$A,$B9,'EPA Export Aggregation'!$D:$D,$A$1)*IF($A9="CH4",About!$D$58,IF($A9="N2O",About!$D$59,1))</f>
        <v>57.744952873714098</v>
      </c>
      <c r="R9">
        <f>SUMIFS('EPA Export Aggregation'!U:U,'EPA Export Aggregation'!$A:$A,$B9,'EPA Export Aggregation'!$D:$D,$A$1)*IF($A9="CH4",About!$D$58,IF($A9="N2O",About!$D$59,1))</f>
        <v>57.554088880612802</v>
      </c>
      <c r="S9">
        <f>SUMIFS('EPA Export Aggregation'!V:V,'EPA Export Aggregation'!$A:$A,$B9,'EPA Export Aggregation'!$D:$D,$A$1)*IF($A9="CH4",About!$D$58,IF($A9="N2O",About!$D$59,1))</f>
        <v>55.789299537267802</v>
      </c>
      <c r="T9">
        <f>SUMIFS('EPA Export Aggregation'!W:W,'EPA Export Aggregation'!$A:$A,$B9,'EPA Export Aggregation'!$D:$D,$A$1)*IF($A9="CH4",About!$D$58,IF($A9="N2O",About!$D$59,1))</f>
        <v>47.860290044864698</v>
      </c>
      <c r="U9">
        <f>SUMIFS('EPA Export Aggregation'!X:X,'EPA Export Aggregation'!$A:$A,$B9,'EPA Export Aggregation'!$D:$D,$A$1)*IF($A9="CH4",About!$D$58,IF($A9="N2O",About!$D$59,1))</f>
        <v>40.994350380169202</v>
      </c>
      <c r="V9">
        <f>SUMIFS('EPA Export Aggregation'!Y:Y,'EPA Export Aggregation'!$A:$A,$B9,'EPA Export Aggregation'!$D:$D,$A$1)*IF($A9="CH4",About!$D$58,IF($A9="N2O",About!$D$59,1))</f>
        <v>38.4148862883739</v>
      </c>
      <c r="W9">
        <f>SUMIFS('EPA Export Aggregation'!Z:Z,'EPA Export Aggregation'!$A:$A,$B9,'EPA Export Aggregation'!$D:$D,$A$1)*IF($A9="CH4",About!$D$58,IF($A9="N2O",About!$D$59,1))</f>
        <v>42.938741669965502</v>
      </c>
      <c r="X9">
        <f>SUMIFS('EPA Export Aggregation'!AA:AA,'EPA Export Aggregation'!$A:$A,$B9,'EPA Export Aggregation'!$D:$D,$A$1)*IF($A9="CH4",About!$D$58,IF($A9="N2O",About!$D$59,1))</f>
        <v>40.8867867489395</v>
      </c>
      <c r="Y9">
        <f>SUMIFS('EPA Export Aggregation'!AB:AB,'EPA Export Aggregation'!$A:$A,$B9,'EPA Export Aggregation'!$D:$D,$A$1)*IF($A9="CH4",About!$D$58,IF($A9="N2O",About!$D$59,1))</f>
        <v>39.239031176648197</v>
      </c>
      <c r="Z9">
        <f>SUMIFS('EPA Export Aggregation'!AC:AC,'EPA Export Aggregation'!$A:$A,$B9,'EPA Export Aggregation'!$D:$D,$A$1)*IF($A9="CH4",About!$D$58,IF($A9="N2O",About!$D$59,1))</f>
        <v>48.328112735851903</v>
      </c>
      <c r="AA9">
        <f>SUMIFS('EPA Export Aggregation'!AD:AD,'EPA Export Aggregation'!$A:$A,$B9,'EPA Export Aggregation'!$D:$D,$A$1)*IF($A9="CH4",About!$D$58,IF($A9="N2O",About!$D$59,1))</f>
        <v>47.645374456999299</v>
      </c>
      <c r="AB9">
        <f>SUMIFS('EPA Export Aggregation'!AE:AE,'EPA Export Aggregation'!$A:$A,$B9,'EPA Export Aggregation'!$D:$D,$A$1)*IF($A9="CH4",About!$D$58,IF($A9="N2O",About!$D$59,1))</f>
        <v>51.3053515515439</v>
      </c>
      <c r="AC9">
        <f>SUMIFS('EPA Export Aggregation'!AF:AF,'EPA Export Aggregation'!$A:$A,$B9,'EPA Export Aggregation'!$D:$D,$A$1)*IF($A9="CH4",About!$D$58,IF($A9="N2O",About!$D$59,1))</f>
        <v>48.600358934158301</v>
      </c>
      <c r="AD9">
        <f>SUMIFS('EPA Export Aggregation'!AG:AG,'EPA Export Aggregation'!$A:$A,$B9,'EPA Export Aggregation'!$D:$D,$A$1)*IF($A9="CH4",About!$D$58,IF($A9="N2O",About!$D$59,1))</f>
        <v>56.016626782180303</v>
      </c>
      <c r="AE9">
        <f>SUMIFS('EPA Export Aggregation'!AH:AH,'EPA Export Aggregation'!$A:$A,$B9,'EPA Export Aggregation'!$D:$D,$A$1)*IF($A9="CH4",About!$D$58,IF($A9="N2O",About!$D$59,1))</f>
        <v>69.356536801951805</v>
      </c>
      <c r="AF9">
        <f>SUMIFS('EPA Export Aggregation'!AI:AI,'EPA Export Aggregation'!$A:$A,$B9,'EPA Export Aggregation'!$D:$D,$A$1)*IF($A9="CH4",About!$D$58,IF($A9="N2O",About!$D$59,1))</f>
        <v>69.016752851104101</v>
      </c>
      <c r="AG9">
        <f>SUMIFS('EPA Export Aggregation'!AJ:AJ,'EPA Export Aggregation'!$A:$A,$B9,'EPA Export Aggregation'!$D:$D,$A$1)*IF($A9="CH4",About!$D$58,IF($A9="N2O",About!$D$59,1))</f>
        <v>64.497041587840997</v>
      </c>
      <c r="AH9">
        <f>SUMIFS('EPA Export Aggregation'!AK:AK,'EPA Export Aggregation'!$A:$A,$B9,'EPA Export Aggregation'!$D:$D,$A$1)*IF($A9="CH4",About!$D$58,IF($A9="N2O",About!$D$59,1))</f>
        <v>75.945723218754907</v>
      </c>
    </row>
    <row r="10" spans="1:34" x14ac:dyDescent="0.75">
      <c r="A10" s="119" t="s">
        <v>479</v>
      </c>
      <c r="B10" s="120" t="s">
        <v>1962</v>
      </c>
      <c r="C10">
        <f>SUMIFS('EPA Export Aggregation'!F:F,'EPA Export Aggregation'!$A:$A,$B10,'EPA Export Aggregation'!$D:$D,$A$1)*IF($A10="CH4",About!$D$58,IF($A10="N2O",About!$D$59,1))</f>
        <v>11.535107604781899</v>
      </c>
      <c r="D10">
        <f>SUMIFS('EPA Export Aggregation'!G:G,'EPA Export Aggregation'!$A:$A,$B10,'EPA Export Aggregation'!$D:$D,$A$1)*IF($A10="CH4",About!$D$58,IF($A10="N2O",About!$D$59,1))</f>
        <v>11.0170120632416</v>
      </c>
      <c r="E10">
        <f>SUMIFS('EPA Export Aggregation'!H:H,'EPA Export Aggregation'!$A:$A,$B10,'EPA Export Aggregation'!$D:$D,$A$1)*IF($A10="CH4",About!$D$58,IF($A10="N2O",About!$D$59,1))</f>
        <v>10.729985869583199</v>
      </c>
      <c r="F10">
        <f>SUMIFS('EPA Export Aggregation'!I:I,'EPA Export Aggregation'!$A:$A,$B10,'EPA Export Aggregation'!$D:$D,$A$1)*IF($A10="CH4",About!$D$58,IF($A10="N2O",About!$D$59,1))</f>
        <v>10.8455974261447</v>
      </c>
      <c r="G10">
        <f>SUMIFS('EPA Export Aggregation'!J:J,'EPA Export Aggregation'!$A:$A,$B10,'EPA Export Aggregation'!$D:$D,$A$1)*IF($A10="CH4",About!$D$58,IF($A10="N2O",About!$D$59,1))</f>
        <v>10.7943591013186</v>
      </c>
      <c r="H10">
        <f>SUMIFS('EPA Export Aggregation'!K:K,'EPA Export Aggregation'!$A:$A,$B10,'EPA Export Aggregation'!$D:$D,$A$1)*IF($A10="CH4",About!$D$58,IF($A10="N2O",About!$D$59,1))</f>
        <v>10.1359586936842</v>
      </c>
      <c r="I10">
        <f>SUMIFS('EPA Export Aggregation'!L:L,'EPA Export Aggregation'!$A:$A,$B10,'EPA Export Aggregation'!$D:$D,$A$1)*IF($A10="CH4",About!$D$58,IF($A10="N2O",About!$D$59,1))</f>
        <v>9.7421792837929004</v>
      </c>
      <c r="J10">
        <f>SUMIFS('EPA Export Aggregation'!M:M,'EPA Export Aggregation'!$A:$A,$B10,'EPA Export Aggregation'!$D:$D,$A$1)*IF($A10="CH4",About!$D$58,IF($A10="N2O",About!$D$59,1))</f>
        <v>9.6496223750406998</v>
      </c>
      <c r="K10">
        <f>SUMIFS('EPA Export Aggregation'!N:N,'EPA Export Aggregation'!$A:$A,$B10,'EPA Export Aggregation'!$D:$D,$A$1)*IF($A10="CH4",About!$D$58,IF($A10="N2O",About!$D$59,1))</f>
        <v>8.8615232556749</v>
      </c>
      <c r="L10">
        <f>SUMIFS('EPA Export Aggregation'!O:O,'EPA Export Aggregation'!$A:$A,$B10,'EPA Export Aggregation'!$D:$D,$A$1)*IF($A10="CH4",About!$D$58,IF($A10="N2O",About!$D$59,1))</f>
        <v>7.9842465607164996</v>
      </c>
      <c r="M10">
        <f>SUMIFS('EPA Export Aggregation'!P:P,'EPA Export Aggregation'!$A:$A,$B10,'EPA Export Aggregation'!$D:$D,$A$1)*IF($A10="CH4",About!$D$58,IF($A10="N2O",About!$D$59,1))</f>
        <v>8.9334460548492007</v>
      </c>
      <c r="N10">
        <f>SUMIFS('EPA Export Aggregation'!Q:Q,'EPA Export Aggregation'!$A:$A,$B10,'EPA Export Aggregation'!$D:$D,$A$1)*IF($A10="CH4",About!$D$58,IF($A10="N2O",About!$D$59,1))</f>
        <v>8.6912069685039004</v>
      </c>
      <c r="O10">
        <f>SUMIFS('EPA Export Aggregation'!R:R,'EPA Export Aggregation'!$A:$A,$B10,'EPA Export Aggregation'!$D:$D,$A$1)*IF($A10="CH4",About!$D$58,IF($A10="N2O",About!$D$59,1))</f>
        <v>8.7519334149423997</v>
      </c>
      <c r="P10">
        <f>SUMIFS('EPA Export Aggregation'!S:S,'EPA Export Aggregation'!$A:$A,$B10,'EPA Export Aggregation'!$D:$D,$A$1)*IF($A10="CH4",About!$D$58,IF($A10="N2O",About!$D$59,1))</f>
        <v>8.7467341108174992</v>
      </c>
      <c r="Q10">
        <f>SUMIFS('EPA Export Aggregation'!T:T,'EPA Export Aggregation'!$A:$A,$B10,'EPA Export Aggregation'!$D:$D,$A$1)*IF($A10="CH4",About!$D$58,IF($A10="N2O",About!$D$59,1))</f>
        <v>8.5903358576717004</v>
      </c>
      <c r="R10">
        <f>SUMIFS('EPA Export Aggregation'!U:U,'EPA Export Aggregation'!$A:$A,$B10,'EPA Export Aggregation'!$D:$D,$A$1)*IF($A10="CH4",About!$D$58,IF($A10="N2O",About!$D$59,1))</f>
        <v>8.6738036891128001</v>
      </c>
      <c r="S10">
        <f>SUMIFS('EPA Export Aggregation'!V:V,'EPA Export Aggregation'!$A:$A,$B10,'EPA Export Aggregation'!$D:$D,$A$1)*IF($A10="CH4",About!$D$58,IF($A10="N2O",About!$D$59,1))</f>
        <v>8.8964329002024005</v>
      </c>
      <c r="T10">
        <f>SUMIFS('EPA Export Aggregation'!W:W,'EPA Export Aggregation'!$A:$A,$B10,'EPA Export Aggregation'!$D:$D,$A$1)*IF($A10="CH4",About!$D$58,IF($A10="N2O",About!$D$59,1))</f>
        <v>9.5597275174564</v>
      </c>
      <c r="U10">
        <f>SUMIFS('EPA Export Aggregation'!X:X,'EPA Export Aggregation'!$A:$A,$B10,'EPA Export Aggregation'!$D:$D,$A$1)*IF($A10="CH4",About!$D$58,IF($A10="N2O",About!$D$59,1))</f>
        <v>10.1292119614724</v>
      </c>
      <c r="V10">
        <f>SUMIFS('EPA Export Aggregation'!Y:Y,'EPA Export Aggregation'!$A:$A,$B10,'EPA Export Aggregation'!$D:$D,$A$1)*IF($A10="CH4",About!$D$58,IF($A10="N2O",About!$D$59,1))</f>
        <v>9.2966157314760007</v>
      </c>
      <c r="W10">
        <f>SUMIFS('EPA Export Aggregation'!Z:Z,'EPA Export Aggregation'!$A:$A,$B10,'EPA Export Aggregation'!$D:$D,$A$1)*IF($A10="CH4",About!$D$58,IF($A10="N2O",About!$D$59,1))</f>
        <v>8.9369342356168993</v>
      </c>
      <c r="X10">
        <f>SUMIFS('EPA Export Aggregation'!AA:AA,'EPA Export Aggregation'!$A:$A,$B10,'EPA Export Aggregation'!$D:$D,$A$1)*IF($A10="CH4",About!$D$58,IF($A10="N2O",About!$D$59,1))</f>
        <v>9.1037822195181004</v>
      </c>
      <c r="Y10">
        <f>SUMIFS('EPA Export Aggregation'!AB:AB,'EPA Export Aggregation'!$A:$A,$B10,'EPA Export Aggregation'!$D:$D,$A$1)*IF($A10="CH4",About!$D$58,IF($A10="N2O",About!$D$59,1))</f>
        <v>9.0746444585254995</v>
      </c>
      <c r="Z10">
        <f>SUMIFS('EPA Export Aggregation'!AC:AC,'EPA Export Aggregation'!$A:$A,$B10,'EPA Export Aggregation'!$D:$D,$A$1)*IF($A10="CH4",About!$D$58,IF($A10="N2O",About!$D$59,1))</f>
        <v>9.5828850848707994</v>
      </c>
      <c r="AA10">
        <f>SUMIFS('EPA Export Aggregation'!AD:AD,'EPA Export Aggregation'!$A:$A,$B10,'EPA Export Aggregation'!$D:$D,$A$1)*IF($A10="CH4",About!$D$58,IF($A10="N2O",About!$D$59,1))</f>
        <v>9.8560220946617001</v>
      </c>
      <c r="AB10">
        <f>SUMIFS('EPA Export Aggregation'!AE:AE,'EPA Export Aggregation'!$A:$A,$B10,'EPA Export Aggregation'!$D:$D,$A$1)*IF($A10="CH4",About!$D$58,IF($A10="N2O",About!$D$59,1))</f>
        <v>9.7301327930181998</v>
      </c>
      <c r="AC10">
        <f>SUMIFS('EPA Export Aggregation'!AF:AF,'EPA Export Aggregation'!$A:$A,$B10,'EPA Export Aggregation'!$D:$D,$A$1)*IF($A10="CH4",About!$D$58,IF($A10="N2O",About!$D$59,1))</f>
        <v>8.9679989391954003</v>
      </c>
      <c r="AD10">
        <f>SUMIFS('EPA Export Aggregation'!AG:AG,'EPA Export Aggregation'!$A:$A,$B10,'EPA Export Aggregation'!$D:$D,$A$1)*IF($A10="CH4",About!$D$58,IF($A10="N2O",About!$D$59,1))</f>
        <v>9.0807921400036999</v>
      </c>
      <c r="AE10">
        <f>SUMIFS('EPA Export Aggregation'!AH:AH,'EPA Export Aggregation'!$A:$A,$B10,'EPA Export Aggregation'!$D:$D,$A$1)*IF($A10="CH4",About!$D$58,IF($A10="N2O",About!$D$59,1))</f>
        <v>9.7098216345441006</v>
      </c>
      <c r="AF10">
        <f>SUMIFS('EPA Export Aggregation'!AI:AI,'EPA Export Aggregation'!$A:$A,$B10,'EPA Export Aggregation'!$D:$D,$A$1)*IF($A10="CH4",About!$D$58,IF($A10="N2O",About!$D$59,1))</f>
        <v>13.000921790099101</v>
      </c>
      <c r="AG10">
        <f>SUMIFS('EPA Export Aggregation'!AJ:AJ,'EPA Export Aggregation'!$A:$A,$B10,'EPA Export Aggregation'!$D:$D,$A$1)*IF($A10="CH4",About!$D$58,IF($A10="N2O",About!$D$59,1))</f>
        <v>12.2645411859584</v>
      </c>
      <c r="AH10">
        <f>SUMIFS('EPA Export Aggregation'!AK:AK,'EPA Export Aggregation'!$A:$A,$B10,'EPA Export Aggregation'!$D:$D,$A$1)*IF($A10="CH4",About!$D$58,IF($A10="N2O",About!$D$59,1))</f>
        <v>12.076614253607801</v>
      </c>
    </row>
    <row r="11" spans="1:34" x14ac:dyDescent="0.75">
      <c r="A11" s="119" t="s">
        <v>479</v>
      </c>
      <c r="B11" s="120" t="s">
        <v>1963</v>
      </c>
      <c r="C11">
        <f>SUMIFS('EPA Export Aggregation'!F:F,'EPA Export Aggregation'!$A:$A,$B11,'EPA Export Aggregation'!$D:$D,$A$1)*IF($A11="CH4",About!$D$58,IF($A11="N2O",About!$D$59,1))</f>
        <v>3.6230017263541998</v>
      </c>
      <c r="D11">
        <f>SUMIFS('EPA Export Aggregation'!G:G,'EPA Export Aggregation'!$A:$A,$B11,'EPA Export Aggregation'!$D:$D,$A$1)*IF($A11="CH4",About!$D$58,IF($A11="N2O",About!$D$59,1))</f>
        <v>3.4272869063306999</v>
      </c>
      <c r="E11">
        <f>SUMIFS('EPA Export Aggregation'!H:H,'EPA Export Aggregation'!$A:$A,$B11,'EPA Export Aggregation'!$D:$D,$A$1)*IF($A11="CH4",About!$D$58,IF($A11="N2O",About!$D$59,1))</f>
        <v>3.6344714082368998</v>
      </c>
      <c r="F11">
        <f>SUMIFS('EPA Export Aggregation'!I:I,'EPA Export Aggregation'!$A:$A,$B11,'EPA Export Aggregation'!$D:$D,$A$1)*IF($A11="CH4",About!$D$58,IF($A11="N2O",About!$D$59,1))</f>
        <v>3.8087366553763</v>
      </c>
      <c r="G11">
        <f>SUMIFS('EPA Export Aggregation'!J:J,'EPA Export Aggregation'!$A:$A,$B11,'EPA Export Aggregation'!$D:$D,$A$1)*IF($A11="CH4",About!$D$58,IF($A11="N2O",About!$D$59,1))</f>
        <v>3.9476571039628001</v>
      </c>
      <c r="H11">
        <f>SUMIFS('EPA Export Aggregation'!K:K,'EPA Export Aggregation'!$A:$A,$B11,'EPA Export Aggregation'!$D:$D,$A$1)*IF($A11="CH4",About!$D$58,IF($A11="N2O",About!$D$59,1))</f>
        <v>4.0905700738019997</v>
      </c>
      <c r="I11">
        <f>SUMIFS('EPA Export Aggregation'!L:L,'EPA Export Aggregation'!$A:$A,$B11,'EPA Export Aggregation'!$D:$D,$A$1)*IF($A11="CH4",About!$D$58,IF($A11="N2O",About!$D$59,1))</f>
        <v>4.3233783655850999</v>
      </c>
      <c r="J11">
        <f>SUMIFS('EPA Export Aggregation'!M:M,'EPA Export Aggregation'!$A:$A,$B11,'EPA Export Aggregation'!$D:$D,$A$1)*IF($A11="CH4",About!$D$58,IF($A11="N2O",About!$D$59,1))</f>
        <v>4.1025944641583001</v>
      </c>
      <c r="K11">
        <f>SUMIFS('EPA Export Aggregation'!N:N,'EPA Export Aggregation'!$A:$A,$B11,'EPA Export Aggregation'!$D:$D,$A$1)*IF($A11="CH4",About!$D$58,IF($A11="N2O",About!$D$59,1))</f>
        <v>4.1999466286525999</v>
      </c>
      <c r="L11">
        <f>SUMIFS('EPA Export Aggregation'!O:O,'EPA Export Aggregation'!$A:$A,$B11,'EPA Export Aggregation'!$D:$D,$A$1)*IF($A11="CH4",About!$D$58,IF($A11="N2O",About!$D$59,1))</f>
        <v>4.2767302949469999</v>
      </c>
      <c r="M11">
        <f>SUMIFS('EPA Export Aggregation'!P:P,'EPA Export Aggregation'!$A:$A,$B11,'EPA Export Aggregation'!$D:$D,$A$1)*IF($A11="CH4",About!$D$58,IF($A11="N2O",About!$D$59,1))</f>
        <v>4.6165385815165996</v>
      </c>
      <c r="N11">
        <f>SUMIFS('EPA Export Aggregation'!Q:Q,'EPA Export Aggregation'!$A:$A,$B11,'EPA Export Aggregation'!$D:$D,$A$1)*IF($A11="CH4",About!$D$58,IF($A11="N2O",About!$D$59,1))</f>
        <v>5.1321470963001996</v>
      </c>
      <c r="O11">
        <f>SUMIFS('EPA Export Aggregation'!R:R,'EPA Export Aggregation'!$A:$A,$B11,'EPA Export Aggregation'!$D:$D,$A$1)*IF($A11="CH4",About!$D$58,IF($A11="N2O",About!$D$59,1))</f>
        <v>5.3968497857004998</v>
      </c>
      <c r="P11">
        <f>SUMIFS('EPA Export Aggregation'!S:S,'EPA Export Aggregation'!$A:$A,$B11,'EPA Export Aggregation'!$D:$D,$A$1)*IF($A11="CH4",About!$D$58,IF($A11="N2O",About!$D$59,1))</f>
        <v>5.363290264622</v>
      </c>
      <c r="Q11">
        <f>SUMIFS('EPA Export Aggregation'!T:T,'EPA Export Aggregation'!$A:$A,$B11,'EPA Export Aggregation'!$D:$D,$A$1)*IF($A11="CH4",About!$D$58,IF($A11="N2O",About!$D$59,1))</f>
        <v>5.5821945655193996</v>
      </c>
      <c r="R11">
        <f>SUMIFS('EPA Export Aggregation'!U:U,'EPA Export Aggregation'!$A:$A,$B11,'EPA Export Aggregation'!$D:$D,$A$1)*IF($A11="CH4",About!$D$58,IF($A11="N2O",About!$D$59,1))</f>
        <v>5.5922868691465002</v>
      </c>
      <c r="S11">
        <f>SUMIFS('EPA Export Aggregation'!V:V,'EPA Export Aggregation'!$A:$A,$B11,'EPA Export Aggregation'!$D:$D,$A$1)*IF($A11="CH4",About!$D$58,IF($A11="N2O",About!$D$59,1))</f>
        <v>5.6192594496927999</v>
      </c>
      <c r="T11">
        <f>SUMIFS('EPA Export Aggregation'!W:W,'EPA Export Aggregation'!$A:$A,$B11,'EPA Export Aggregation'!$D:$D,$A$1)*IF($A11="CH4",About!$D$58,IF($A11="N2O",About!$D$59,1))</f>
        <v>5.293747822606</v>
      </c>
      <c r="U11">
        <f>SUMIFS('EPA Export Aggregation'!X:X,'EPA Export Aggregation'!$A:$A,$B11,'EPA Export Aggregation'!$D:$D,$A$1)*IF($A11="CH4",About!$D$58,IF($A11="N2O",About!$D$59,1))</f>
        <v>5.4322822692486001</v>
      </c>
      <c r="V11">
        <f>SUMIFS('EPA Export Aggregation'!Y:Y,'EPA Export Aggregation'!$A:$A,$B11,'EPA Export Aggregation'!$D:$D,$A$1)*IF($A11="CH4",About!$D$58,IF($A11="N2O",About!$D$59,1))</f>
        <v>3.1344101386182999</v>
      </c>
      <c r="W11">
        <f>SUMIFS('EPA Export Aggregation'!Z:Z,'EPA Export Aggregation'!$A:$A,$B11,'EPA Export Aggregation'!$D:$D,$A$1)*IF($A11="CH4",About!$D$58,IF($A11="N2O",About!$D$59,1))</f>
        <v>3.9341053433148998</v>
      </c>
      <c r="X11">
        <f>SUMIFS('EPA Export Aggregation'!AA:AA,'EPA Export Aggregation'!$A:$A,$B11,'EPA Export Aggregation'!$D:$D,$A$1)*IF($A11="CH4",About!$D$58,IF($A11="N2O",About!$D$59,1))</f>
        <v>4.4926250269574002</v>
      </c>
      <c r="Y11">
        <f>SUMIFS('EPA Export Aggregation'!AB:AB,'EPA Export Aggregation'!$A:$A,$B11,'EPA Export Aggregation'!$D:$D,$A$1)*IF($A11="CH4",About!$D$58,IF($A11="N2O",About!$D$59,1))</f>
        <v>5.0399525158360001</v>
      </c>
      <c r="Z11">
        <f>SUMIFS('EPA Export Aggregation'!AC:AC,'EPA Export Aggregation'!$A:$A,$B11,'EPA Export Aggregation'!$D:$D,$A$1)*IF($A11="CH4",About!$D$58,IF($A11="N2O",About!$D$59,1))</f>
        <v>5.2546645210716996</v>
      </c>
      <c r="AA11">
        <f>SUMIFS('EPA Export Aggregation'!AD:AD,'EPA Export Aggregation'!$A:$A,$B11,'EPA Export Aggregation'!$D:$D,$A$1)*IF($A11="CH4",About!$D$58,IF($A11="N2O",About!$D$59,1))</f>
        <v>5.2167274538230002</v>
      </c>
      <c r="AB11">
        <f>SUMIFS('EPA Export Aggregation'!AE:AE,'EPA Export Aggregation'!$A:$A,$B11,'EPA Export Aggregation'!$D:$D,$A$1)*IF($A11="CH4",About!$D$58,IF($A11="N2O",About!$D$59,1))</f>
        <v>5.1136415357402001</v>
      </c>
      <c r="AC11">
        <f>SUMIFS('EPA Export Aggregation'!AF:AF,'EPA Export Aggregation'!$A:$A,$B11,'EPA Export Aggregation'!$D:$D,$A$1)*IF($A11="CH4",About!$D$58,IF($A11="N2O",About!$D$59,1))</f>
        <v>5.2813874150483997</v>
      </c>
      <c r="AD11">
        <f>SUMIFS('EPA Export Aggregation'!AG:AG,'EPA Export Aggregation'!$A:$A,$B11,'EPA Export Aggregation'!$D:$D,$A$1)*IF($A11="CH4",About!$D$58,IF($A11="N2O",About!$D$59,1))</f>
        <v>4.8920522656537999</v>
      </c>
      <c r="AE11">
        <f>SUMIFS('EPA Export Aggregation'!AH:AH,'EPA Export Aggregation'!$A:$A,$B11,'EPA Export Aggregation'!$D:$D,$A$1)*IF($A11="CH4",About!$D$58,IF($A11="N2O",About!$D$59,1))</f>
        <v>5.3364861051012999</v>
      </c>
      <c r="AF11">
        <f>SUMIFS('EPA Export Aggregation'!AI:AI,'EPA Export Aggregation'!$A:$A,$B11,'EPA Export Aggregation'!$D:$D,$A$1)*IF($A11="CH4",About!$D$58,IF($A11="N2O",About!$D$59,1))</f>
        <v>5.9495974165611996</v>
      </c>
      <c r="AG11">
        <f>SUMIFS('EPA Export Aggregation'!AJ:AJ,'EPA Export Aggregation'!$A:$A,$B11,'EPA Export Aggregation'!$D:$D,$A$1)*IF($A11="CH4",About!$D$58,IF($A11="N2O",About!$D$59,1))</f>
        <v>5.7102162635395004</v>
      </c>
      <c r="AH11">
        <f>SUMIFS('EPA Export Aggregation'!AK:AK,'EPA Export Aggregation'!$A:$A,$B11,'EPA Export Aggregation'!$D:$D,$A$1)*IF($A11="CH4",About!$D$58,IF($A11="N2O",About!$D$59,1))</f>
        <v>5.5839433025401997</v>
      </c>
    </row>
    <row r="12" spans="1:34" x14ac:dyDescent="0.75">
      <c r="A12" s="119" t="s">
        <v>479</v>
      </c>
      <c r="B12" s="120" t="s">
        <v>1964</v>
      </c>
      <c r="C12">
        <f>SUMIFS('EPA Export Aggregation'!F:F,'EPA Export Aggregation'!$A:$A,$B12,'EPA Export Aggregation'!$D:$D,$A$1)*IF($A12="CH4",About!$D$58,IF($A12="N2O",About!$D$59,1))</f>
        <v>0.83923681255420002</v>
      </c>
      <c r="D12">
        <f>SUMIFS('EPA Export Aggregation'!G:G,'EPA Export Aggregation'!$A:$A,$B12,'EPA Export Aggregation'!$D:$D,$A$1)*IF($A12="CH4",About!$D$58,IF($A12="N2O",About!$D$59,1))</f>
        <v>0.73173696797660004</v>
      </c>
      <c r="E12">
        <f>SUMIFS('EPA Export Aggregation'!H:H,'EPA Export Aggregation'!$A:$A,$B12,'EPA Export Aggregation'!$D:$D,$A$1)*IF($A12="CH4",About!$D$58,IF($A12="N2O",About!$D$59,1))</f>
        <v>0.75770917541600002</v>
      </c>
      <c r="F12">
        <f>SUMIFS('EPA Export Aggregation'!I:I,'EPA Export Aggregation'!$A:$A,$B12,'EPA Export Aggregation'!$D:$D,$A$1)*IF($A12="CH4",About!$D$58,IF($A12="N2O",About!$D$59,1))</f>
        <v>0.79031661612339998</v>
      </c>
      <c r="G12">
        <f>SUMIFS('EPA Export Aggregation'!J:J,'EPA Export Aggregation'!$A:$A,$B12,'EPA Export Aggregation'!$D:$D,$A$1)*IF($A12="CH4",About!$D$58,IF($A12="N2O",About!$D$59,1))</f>
        <v>0.72237820114399998</v>
      </c>
      <c r="H12">
        <f>SUMIFS('EPA Export Aggregation'!K:K,'EPA Export Aggregation'!$A:$A,$B12,'EPA Export Aggregation'!$D:$D,$A$1)*IF($A12="CH4",About!$D$58,IF($A12="N2O",About!$D$59,1))</f>
        <v>0.78325958126460005</v>
      </c>
      <c r="I12">
        <f>SUMIFS('EPA Export Aggregation'!L:L,'EPA Export Aggregation'!$A:$A,$B12,'EPA Export Aggregation'!$D:$D,$A$1)*IF($A12="CH4",About!$D$58,IF($A12="N2O",About!$D$59,1))</f>
        <v>0.94820180675099996</v>
      </c>
      <c r="J12">
        <f>SUMIFS('EPA Export Aggregation'!M:M,'EPA Export Aggregation'!$A:$A,$B12,'EPA Export Aggregation'!$D:$D,$A$1)*IF($A12="CH4",About!$D$58,IF($A12="N2O",About!$D$59,1))</f>
        <v>0.98641548413769997</v>
      </c>
      <c r="K12">
        <f>SUMIFS('EPA Export Aggregation'!N:N,'EPA Export Aggregation'!$A:$A,$B12,'EPA Export Aggregation'!$D:$D,$A$1)*IF($A12="CH4",About!$D$58,IF($A12="N2O",About!$D$59,1))</f>
        <v>0.99879629357379995</v>
      </c>
      <c r="L12">
        <f>SUMIFS('EPA Export Aggregation'!O:O,'EPA Export Aggregation'!$A:$A,$B12,'EPA Export Aggregation'!$D:$D,$A$1)*IF($A12="CH4",About!$D$58,IF($A12="N2O",About!$D$59,1))</f>
        <v>0.96869293556390001</v>
      </c>
      <c r="M12">
        <f>SUMIFS('EPA Export Aggregation'!P:P,'EPA Export Aggregation'!$A:$A,$B12,'EPA Export Aggregation'!$D:$D,$A$1)*IF($A12="CH4",About!$D$58,IF($A12="N2O",About!$D$59,1))</f>
        <v>0.97018381190470004</v>
      </c>
      <c r="N12">
        <f>SUMIFS('EPA Export Aggregation'!Q:Q,'EPA Export Aggregation'!$A:$A,$B12,'EPA Export Aggregation'!$D:$D,$A$1)*IF($A12="CH4",About!$D$58,IF($A12="N2O",About!$D$59,1))</f>
        <v>0.82768268824080005</v>
      </c>
      <c r="O12">
        <f>SUMIFS('EPA Export Aggregation'!R:R,'EPA Export Aggregation'!$A:$A,$B12,'EPA Export Aggregation'!$D:$D,$A$1)*IF($A12="CH4",About!$D$58,IF($A12="N2O",About!$D$59,1))</f>
        <v>0.68740698989390003</v>
      </c>
      <c r="P12">
        <f>SUMIFS('EPA Export Aggregation'!S:S,'EPA Export Aggregation'!$A:$A,$B12,'EPA Export Aggregation'!$D:$D,$A$1)*IF($A12="CH4",About!$D$58,IF($A12="N2O",About!$D$59,1))</f>
        <v>0.75011447753130001</v>
      </c>
      <c r="Q12">
        <f>SUMIFS('EPA Export Aggregation'!T:T,'EPA Export Aggregation'!$A:$A,$B12,'EPA Export Aggregation'!$D:$D,$A$1)*IF($A12="CH4",About!$D$58,IF($A12="N2O",About!$D$59,1))</f>
        <v>0.82962628620330003</v>
      </c>
      <c r="R12">
        <f>SUMIFS('EPA Export Aggregation'!U:U,'EPA Export Aggregation'!$A:$A,$B12,'EPA Export Aggregation'!$D:$D,$A$1)*IF($A12="CH4",About!$D$58,IF($A12="N2O",About!$D$59,1))</f>
        <v>0.80179979221279996</v>
      </c>
      <c r="S12">
        <f>SUMIFS('EPA Export Aggregation'!V:V,'EPA Export Aggregation'!$A:$A,$B12,'EPA Export Aggregation'!$D:$D,$A$1)*IF($A12="CH4",About!$D$58,IF($A12="N2O",About!$D$59,1))</f>
        <v>0.8662684515165</v>
      </c>
      <c r="T12">
        <f>SUMIFS('EPA Export Aggregation'!W:W,'EPA Export Aggregation'!$A:$A,$B12,'EPA Export Aggregation'!$D:$D,$A$1)*IF($A12="CH4",About!$D$58,IF($A12="N2O",About!$D$59,1))</f>
        <v>0.85512185158989995</v>
      </c>
      <c r="U12">
        <f>SUMIFS('EPA Export Aggregation'!X:X,'EPA Export Aggregation'!$A:$A,$B12,'EPA Export Aggregation'!$D:$D,$A$1)*IF($A12="CH4",About!$D$58,IF($A12="N2O",About!$D$59,1))</f>
        <v>0.83225263665000004</v>
      </c>
      <c r="V12">
        <f>SUMIFS('EPA Export Aggregation'!Y:Y,'EPA Export Aggregation'!$A:$A,$B12,'EPA Export Aggregation'!$D:$D,$A$1)*IF($A12="CH4",About!$D$58,IF($A12="N2O",About!$D$59,1))</f>
        <v>0.73283015200000001</v>
      </c>
      <c r="W12">
        <f>SUMIFS('EPA Export Aggregation'!Z:Z,'EPA Export Aggregation'!$A:$A,$B12,'EPA Export Aggregation'!$D:$D,$A$1)*IF($A12="CH4",About!$D$58,IF($A12="N2O",About!$D$59,1))</f>
        <v>0.92215757890719996</v>
      </c>
      <c r="X12">
        <f>SUMIFS('EPA Export Aggregation'!AA:AA,'EPA Export Aggregation'!$A:$A,$B12,'EPA Export Aggregation'!$D:$D,$A$1)*IF($A12="CH4",About!$D$58,IF($A12="N2O",About!$D$59,1))</f>
        <v>0.9338551712773</v>
      </c>
      <c r="Y12">
        <f>SUMIFS('EPA Export Aggregation'!AB:AB,'EPA Export Aggregation'!$A:$A,$B12,'EPA Export Aggregation'!$D:$D,$A$1)*IF($A12="CH4",About!$D$58,IF($A12="N2O",About!$D$59,1))</f>
        <v>0.96731480144990001</v>
      </c>
      <c r="Z12">
        <f>SUMIFS('EPA Export Aggregation'!AC:AC,'EPA Export Aggregation'!$A:$A,$B12,'EPA Export Aggregation'!$D:$D,$A$1)*IF($A12="CH4",About!$D$58,IF($A12="N2O",About!$D$59,1))</f>
        <v>0.93358761416729996</v>
      </c>
      <c r="AA12">
        <f>SUMIFS('EPA Export Aggregation'!AD:AD,'EPA Export Aggregation'!$A:$A,$B12,'EPA Export Aggregation'!$D:$D,$A$1)*IF($A12="CH4",About!$D$58,IF($A12="N2O",About!$D$59,1))</f>
        <v>1.0327434116422001</v>
      </c>
      <c r="AB12">
        <f>SUMIFS('EPA Export Aggregation'!AE:AE,'EPA Export Aggregation'!$A:$A,$B12,'EPA Export Aggregation'!$D:$D,$A$1)*IF($A12="CH4",About!$D$58,IF($A12="N2O",About!$D$59,1))</f>
        <v>0.99654724258920002</v>
      </c>
      <c r="AC12">
        <f>SUMIFS('EPA Export Aggregation'!AF:AF,'EPA Export Aggregation'!$A:$A,$B12,'EPA Export Aggregation'!$D:$D,$A$1)*IF($A12="CH4",About!$D$58,IF($A12="N2O",About!$D$59,1))</f>
        <v>0.92447563022830004</v>
      </c>
      <c r="AD12">
        <f>SUMIFS('EPA Export Aggregation'!AG:AG,'EPA Export Aggregation'!$A:$A,$B12,'EPA Export Aggregation'!$D:$D,$A$1)*IF($A12="CH4",About!$D$58,IF($A12="N2O",About!$D$59,1))</f>
        <v>0.91468236002329995</v>
      </c>
      <c r="AE12">
        <f>SUMIFS('EPA Export Aggregation'!AH:AH,'EPA Export Aggregation'!$A:$A,$B12,'EPA Export Aggregation'!$D:$D,$A$1)*IF($A12="CH4",About!$D$58,IF($A12="N2O",About!$D$59,1))</f>
        <v>0.89825277650669999</v>
      </c>
      <c r="AF12">
        <f>SUMIFS('EPA Export Aggregation'!AI:AI,'EPA Export Aggregation'!$A:$A,$B12,'EPA Export Aggregation'!$D:$D,$A$1)*IF($A12="CH4",About!$D$58,IF($A12="N2O",About!$D$59,1))</f>
        <v>0.9911485547983</v>
      </c>
      <c r="AG12">
        <f>SUMIFS('EPA Export Aggregation'!AJ:AJ,'EPA Export Aggregation'!$A:$A,$B12,'EPA Export Aggregation'!$D:$D,$A$1)*IF($A12="CH4",About!$D$58,IF($A12="N2O",About!$D$59,1))</f>
        <v>0.96783093568610001</v>
      </c>
      <c r="AH12">
        <f>SUMIFS('EPA Export Aggregation'!AK:AK,'EPA Export Aggregation'!$A:$A,$B12,'EPA Export Aggregation'!$D:$D,$A$1)*IF($A12="CH4",About!$D$58,IF($A12="N2O",About!$D$59,1))</f>
        <v>1.0136268913394999</v>
      </c>
    </row>
    <row r="13" spans="1:34" x14ac:dyDescent="0.75">
      <c r="A13" s="119" t="s">
        <v>479</v>
      </c>
      <c r="B13" s="120" t="s">
        <v>1965</v>
      </c>
      <c r="C13">
        <f>SUMIFS('EPA Export Aggregation'!F:F,'EPA Export Aggregation'!$A:$A,$B13,'EPA Export Aggregation'!$D:$D,$A$1)*IF($A13="CH4",About!$D$58,IF($A13="N2O",About!$D$59,1))</f>
        <v>0.41942770059290002</v>
      </c>
      <c r="D13">
        <f>SUMIFS('EPA Export Aggregation'!G:G,'EPA Export Aggregation'!$A:$A,$B13,'EPA Export Aggregation'!$D:$D,$A$1)*IF($A13="CH4",About!$D$58,IF($A13="N2O",About!$D$59,1))</f>
        <v>0.37999975048509999</v>
      </c>
      <c r="E13">
        <f>SUMIFS('EPA Export Aggregation'!H:H,'EPA Export Aggregation'!$A:$A,$B13,'EPA Export Aggregation'!$D:$D,$A$1)*IF($A13="CH4",About!$D$58,IF($A13="N2O",About!$D$59,1))</f>
        <v>0.3787649435739</v>
      </c>
      <c r="F13">
        <f>SUMIFS('EPA Export Aggregation'!I:I,'EPA Export Aggregation'!$A:$A,$B13,'EPA Export Aggregation'!$D:$D,$A$1)*IF($A13="CH4",About!$D$58,IF($A13="N2O",About!$D$59,1))</f>
        <v>0.35580270075850001</v>
      </c>
      <c r="G13">
        <f>SUMIFS('EPA Export Aggregation'!J:J,'EPA Export Aggregation'!$A:$A,$B13,'EPA Export Aggregation'!$D:$D,$A$1)*IF($A13="CH4",About!$D$58,IF($A13="N2O",About!$D$59,1))</f>
        <v>0.37881704174940001</v>
      </c>
      <c r="H13">
        <f>SUMIFS('EPA Export Aggregation'!K:K,'EPA Export Aggregation'!$A:$A,$B13,'EPA Export Aggregation'!$D:$D,$A$1)*IF($A13="CH4",About!$D$58,IF($A13="N2O",About!$D$59,1))</f>
        <v>0.51539762369719999</v>
      </c>
      <c r="I13">
        <f>SUMIFS('EPA Export Aggregation'!L:L,'EPA Export Aggregation'!$A:$A,$B13,'EPA Export Aggregation'!$D:$D,$A$1)*IF($A13="CH4",About!$D$58,IF($A13="N2O",About!$D$59,1))</f>
        <v>0.56267945922139995</v>
      </c>
      <c r="J13">
        <f>SUMIFS('EPA Export Aggregation'!M:M,'EPA Export Aggregation'!$A:$A,$B13,'EPA Export Aggregation'!$D:$D,$A$1)*IF($A13="CH4",About!$D$58,IF($A13="N2O",About!$D$59,1))</f>
        <v>0.54863884945990005</v>
      </c>
      <c r="K13">
        <f>SUMIFS('EPA Export Aggregation'!N:N,'EPA Export Aggregation'!$A:$A,$B13,'EPA Export Aggregation'!$D:$D,$A$1)*IF($A13="CH4",About!$D$58,IF($A13="N2O",About!$D$59,1))</f>
        <v>0.56504313103780002</v>
      </c>
      <c r="L13">
        <f>SUMIFS('EPA Export Aggregation'!O:O,'EPA Export Aggregation'!$A:$A,$B13,'EPA Export Aggregation'!$D:$D,$A$1)*IF($A13="CH4",About!$D$58,IF($A13="N2O",About!$D$59,1))</f>
        <v>0.62687507406080001</v>
      </c>
      <c r="M13">
        <f>SUMIFS('EPA Export Aggregation'!P:P,'EPA Export Aggregation'!$A:$A,$B13,'EPA Export Aggregation'!$D:$D,$A$1)*IF($A13="CH4",About!$D$58,IF($A13="N2O",About!$D$59,1))</f>
        <v>0.42147397093279998</v>
      </c>
      <c r="N13">
        <f>SUMIFS('EPA Export Aggregation'!Q:Q,'EPA Export Aggregation'!$A:$A,$B13,'EPA Export Aggregation'!$D:$D,$A$1)*IF($A13="CH4",About!$D$58,IF($A13="N2O",About!$D$59,1))</f>
        <v>0.44081056308880001</v>
      </c>
      <c r="O13">
        <f>SUMIFS('EPA Export Aggregation'!R:R,'EPA Export Aggregation'!$A:$A,$B13,'EPA Export Aggregation'!$D:$D,$A$1)*IF($A13="CH4",About!$D$58,IF($A13="N2O",About!$D$59,1))</f>
        <v>0.46674367161710001</v>
      </c>
      <c r="P13">
        <f>SUMIFS('EPA Export Aggregation'!S:S,'EPA Export Aggregation'!$A:$A,$B13,'EPA Export Aggregation'!$D:$D,$A$1)*IF($A13="CH4",About!$D$58,IF($A13="N2O",About!$D$59,1))</f>
        <v>0.36435987299279998</v>
      </c>
      <c r="Q13">
        <f>SUMIFS('EPA Export Aggregation'!T:T,'EPA Export Aggregation'!$A:$A,$B13,'EPA Export Aggregation'!$D:$D,$A$1)*IF($A13="CH4",About!$D$58,IF($A13="N2O",About!$D$59,1))</f>
        <v>0.50449057843800005</v>
      </c>
      <c r="R13">
        <f>SUMIFS('EPA Export Aggregation'!U:U,'EPA Export Aggregation'!$A:$A,$B13,'EPA Export Aggregation'!$D:$D,$A$1)*IF($A13="CH4",About!$D$58,IF($A13="N2O",About!$D$59,1))</f>
        <v>0.56686646986519995</v>
      </c>
      <c r="S13">
        <f>SUMIFS('EPA Export Aggregation'!V:V,'EPA Export Aggregation'!$A:$A,$B13,'EPA Export Aggregation'!$D:$D,$A$1)*IF($A13="CH4",About!$D$58,IF($A13="N2O",About!$D$59,1))</f>
        <v>0.66083596080719997</v>
      </c>
      <c r="T13">
        <f>SUMIFS('EPA Export Aggregation'!W:W,'EPA Export Aggregation'!$A:$A,$B13,'EPA Export Aggregation'!$D:$D,$A$1)*IF($A13="CH4",About!$D$58,IF($A13="N2O",About!$D$59,1))</f>
        <v>0.61387161288720005</v>
      </c>
      <c r="U13">
        <f>SUMIFS('EPA Export Aggregation'!X:X,'EPA Export Aggregation'!$A:$A,$B13,'EPA Export Aggregation'!$D:$D,$A$1)*IF($A13="CH4",About!$D$58,IF($A13="N2O",About!$D$59,1))</f>
        <v>0.52848047086079997</v>
      </c>
      <c r="V13">
        <f>SUMIFS('EPA Export Aggregation'!Y:Y,'EPA Export Aggregation'!$A:$A,$B13,'EPA Export Aggregation'!$D:$D,$A$1)*IF($A13="CH4",About!$D$58,IF($A13="N2O",About!$D$59,1))</f>
        <v>0.69022488479629995</v>
      </c>
      <c r="W13">
        <f>SUMIFS('EPA Export Aggregation'!Z:Z,'EPA Export Aggregation'!$A:$A,$B13,'EPA Export Aggregation'!$D:$D,$A$1)*IF($A13="CH4",About!$D$58,IF($A13="N2O",About!$D$59,1))</f>
        <v>0.85485420924169997</v>
      </c>
      <c r="X13">
        <f>SUMIFS('EPA Export Aggregation'!AA:AA,'EPA Export Aggregation'!$A:$A,$B13,'EPA Export Aggregation'!$D:$D,$A$1)*IF($A13="CH4",About!$D$58,IF($A13="N2O",About!$D$59,1))</f>
        <v>0.78977853599070003</v>
      </c>
      <c r="Y13">
        <f>SUMIFS('EPA Export Aggregation'!AB:AB,'EPA Export Aggregation'!$A:$A,$B13,'EPA Export Aggregation'!$D:$D,$A$1)*IF($A13="CH4",About!$D$58,IF($A13="N2O",About!$D$59,1))</f>
        <v>0.73337554035579999</v>
      </c>
      <c r="Z13">
        <f>SUMIFS('EPA Export Aggregation'!AC:AC,'EPA Export Aggregation'!$A:$A,$B13,'EPA Export Aggregation'!$D:$D,$A$1)*IF($A13="CH4",About!$D$58,IF($A13="N2O",About!$D$59,1))</f>
        <v>0.9016130884254</v>
      </c>
      <c r="AA13">
        <f>SUMIFS('EPA Export Aggregation'!AD:AD,'EPA Export Aggregation'!$A:$A,$B13,'EPA Export Aggregation'!$D:$D,$A$1)*IF($A13="CH4",About!$D$58,IF($A13="N2O",About!$D$59,1))</f>
        <v>1.0525437876618</v>
      </c>
      <c r="AB13">
        <f>SUMIFS('EPA Export Aggregation'!AE:AE,'EPA Export Aggregation'!$A:$A,$B13,'EPA Export Aggregation'!$D:$D,$A$1)*IF($A13="CH4",About!$D$58,IF($A13="N2O",About!$D$59,1))</f>
        <v>1.0276601487835999</v>
      </c>
      <c r="AC13">
        <f>SUMIFS('EPA Export Aggregation'!AF:AF,'EPA Export Aggregation'!$A:$A,$B13,'EPA Export Aggregation'!$D:$D,$A$1)*IF($A13="CH4",About!$D$58,IF($A13="N2O",About!$D$59,1))</f>
        <v>0.9234327529145</v>
      </c>
      <c r="AD13">
        <f>SUMIFS('EPA Export Aggregation'!AG:AG,'EPA Export Aggregation'!$A:$A,$B13,'EPA Export Aggregation'!$D:$D,$A$1)*IF($A13="CH4",About!$D$58,IF($A13="N2O",About!$D$59,1))</f>
        <v>0.84907947745760004</v>
      </c>
      <c r="AE13">
        <f>SUMIFS('EPA Export Aggregation'!AH:AH,'EPA Export Aggregation'!$A:$A,$B13,'EPA Export Aggregation'!$D:$D,$A$1)*IF($A13="CH4",About!$D$58,IF($A13="N2O",About!$D$59,1))</f>
        <v>0.6368863989729</v>
      </c>
      <c r="AF13">
        <f>SUMIFS('EPA Export Aggregation'!AI:AI,'EPA Export Aggregation'!$A:$A,$B13,'EPA Export Aggregation'!$D:$D,$A$1)*IF($A13="CH4",About!$D$58,IF($A13="N2O",About!$D$59,1))</f>
        <v>0.73551764862890001</v>
      </c>
      <c r="AG13">
        <f>SUMIFS('EPA Export Aggregation'!AJ:AJ,'EPA Export Aggregation'!$A:$A,$B13,'EPA Export Aggregation'!$D:$D,$A$1)*IF($A13="CH4",About!$D$58,IF($A13="N2O",About!$D$59,1))</f>
        <v>0.73221327673689995</v>
      </c>
      <c r="AH13">
        <f>SUMIFS('EPA Export Aggregation'!AK:AK,'EPA Export Aggregation'!$A:$A,$B13,'EPA Export Aggregation'!$D:$D,$A$1)*IF($A13="CH4",About!$D$58,IF($A13="N2O",About!$D$59,1))</f>
        <v>0.69975130558709997</v>
      </c>
    </row>
    <row r="14" spans="1:34" x14ac:dyDescent="0.75">
      <c r="A14" s="119" t="s">
        <v>479</v>
      </c>
      <c r="B14" s="120" t="s">
        <v>1966</v>
      </c>
      <c r="C14">
        <f>SUMIFS('EPA Export Aggregation'!F:F,'EPA Export Aggregation'!$A:$A,$B14,'EPA Export Aggregation'!$D:$D,$A$1)*IF($A14="CH4",About!$D$58,IF($A14="N2O",About!$D$59,1))</f>
        <v>0.29195303834949998</v>
      </c>
      <c r="D14">
        <f>SUMIFS('EPA Export Aggregation'!G:G,'EPA Export Aggregation'!$A:$A,$B14,'EPA Export Aggregation'!$D:$D,$A$1)*IF($A14="CH4",About!$D$58,IF($A14="N2O",About!$D$59,1))</f>
        <v>0.27724098955389997</v>
      </c>
      <c r="E14">
        <f>SUMIFS('EPA Export Aggregation'!H:H,'EPA Export Aggregation'!$A:$A,$B14,'EPA Export Aggregation'!$D:$D,$A$1)*IF($A14="CH4",About!$D$58,IF($A14="N2O",About!$D$59,1))</f>
        <v>0.28024802765439999</v>
      </c>
      <c r="F14">
        <f>SUMIFS('EPA Export Aggregation'!I:I,'EPA Export Aggregation'!$A:$A,$B14,'EPA Export Aggregation'!$D:$D,$A$1)*IF($A14="CH4",About!$D$58,IF($A14="N2O",About!$D$59,1))</f>
        <v>0.27981117493840002</v>
      </c>
      <c r="G14">
        <f>SUMIFS('EPA Export Aggregation'!J:J,'EPA Export Aggregation'!$A:$A,$B14,'EPA Export Aggregation'!$D:$D,$A$1)*IF($A14="CH4",About!$D$58,IF($A14="N2O",About!$D$59,1))</f>
        <v>0.28853992021699998</v>
      </c>
      <c r="H14">
        <f>SUMIFS('EPA Export Aggregation'!K:K,'EPA Export Aggregation'!$A:$A,$B14,'EPA Export Aggregation'!$D:$D,$A$1)*IF($A14="CH4",About!$D$58,IF($A14="N2O",About!$D$59,1))</f>
        <v>0.27450254676160002</v>
      </c>
      <c r="I14">
        <f>SUMIFS('EPA Export Aggregation'!L:L,'EPA Export Aggregation'!$A:$A,$B14,'EPA Export Aggregation'!$D:$D,$A$1)*IF($A14="CH4",About!$D$58,IF($A14="N2O",About!$D$59,1))</f>
        <v>0.27046764332060003</v>
      </c>
      <c r="J14">
        <f>SUMIFS('EPA Export Aggregation'!M:M,'EPA Export Aggregation'!$A:$A,$B14,'EPA Export Aggregation'!$D:$D,$A$1)*IF($A14="CH4",About!$D$58,IF($A14="N2O",About!$D$59,1))</f>
        <v>0.28205840463249998</v>
      </c>
      <c r="K14">
        <f>SUMIFS('EPA Export Aggregation'!N:N,'EPA Export Aggregation'!$A:$A,$B14,'EPA Export Aggregation'!$D:$D,$A$1)*IF($A14="CH4",About!$D$58,IF($A14="N2O",About!$D$59,1))</f>
        <v>0.27710587208460002</v>
      </c>
      <c r="L14">
        <f>SUMIFS('EPA Export Aggregation'!O:O,'EPA Export Aggregation'!$A:$A,$B14,'EPA Export Aggregation'!$D:$D,$A$1)*IF($A14="CH4",About!$D$58,IF($A14="N2O",About!$D$59,1))</f>
        <v>0.26688906735649998</v>
      </c>
      <c r="M14">
        <f>SUMIFS('EPA Export Aggregation'!P:P,'EPA Export Aggregation'!$A:$A,$B14,'EPA Export Aggregation'!$D:$D,$A$1)*IF($A14="CH4",About!$D$58,IF($A14="N2O",About!$D$59,1))</f>
        <v>0.23661932256759999</v>
      </c>
      <c r="N14">
        <f>SUMIFS('EPA Export Aggregation'!Q:Q,'EPA Export Aggregation'!$A:$A,$B14,'EPA Export Aggregation'!$D:$D,$A$1)*IF($A14="CH4",About!$D$58,IF($A14="N2O",About!$D$59,1))</f>
        <v>0.2225552640507</v>
      </c>
      <c r="O14">
        <f>SUMIFS('EPA Export Aggregation'!R:R,'EPA Export Aggregation'!$A:$A,$B14,'EPA Export Aggregation'!$D:$D,$A$1)*IF($A14="CH4",About!$D$58,IF($A14="N2O",About!$D$59,1))</f>
        <v>0.2161076126922</v>
      </c>
      <c r="P14">
        <f>SUMIFS('EPA Export Aggregation'!S:S,'EPA Export Aggregation'!$A:$A,$B14,'EPA Export Aggregation'!$D:$D,$A$1)*IF($A14="CH4",About!$D$58,IF($A14="N2O",About!$D$59,1))</f>
        <v>0.2074933712583</v>
      </c>
      <c r="Q14">
        <f>SUMIFS('EPA Export Aggregation'!T:T,'EPA Export Aggregation'!$A:$A,$B14,'EPA Export Aggregation'!$D:$D,$A$1)*IF($A14="CH4",About!$D$58,IF($A14="N2O",About!$D$59,1))</f>
        <v>0.20393492778610001</v>
      </c>
      <c r="R14">
        <f>SUMIFS('EPA Export Aggregation'!U:U,'EPA Export Aggregation'!$A:$A,$B14,'EPA Export Aggregation'!$D:$D,$A$1)*IF($A14="CH4",About!$D$58,IF($A14="N2O",About!$D$59,1))</f>
        <v>0.1960968407043</v>
      </c>
      <c r="S14">
        <f>SUMIFS('EPA Export Aggregation'!V:V,'EPA Export Aggregation'!$A:$A,$B14,'EPA Export Aggregation'!$D:$D,$A$1)*IF($A14="CH4",About!$D$58,IF($A14="N2O",About!$D$59,1))</f>
        <v>0.19185948366300001</v>
      </c>
      <c r="T14">
        <f>SUMIFS('EPA Export Aggregation'!W:W,'EPA Export Aggregation'!$A:$A,$B14,'EPA Export Aggregation'!$D:$D,$A$1)*IF($A14="CH4",About!$D$58,IF($A14="N2O",About!$D$59,1))</f>
        <v>0.18425754402530001</v>
      </c>
      <c r="U14">
        <f>SUMIFS('EPA Export Aggregation'!X:X,'EPA Export Aggregation'!$A:$A,$B14,'EPA Export Aggregation'!$D:$D,$A$1)*IF($A14="CH4",About!$D$58,IF($A14="N2O",About!$D$59,1))</f>
        <v>0.17126469366710001</v>
      </c>
      <c r="V14">
        <f>SUMIFS('EPA Export Aggregation'!Y:Y,'EPA Export Aggregation'!$A:$A,$B14,'EPA Export Aggregation'!$D:$D,$A$1)*IF($A14="CH4",About!$D$58,IF($A14="N2O",About!$D$59,1))</f>
        <v>0.1473383879456</v>
      </c>
      <c r="W14">
        <f>SUMIFS('EPA Export Aggregation'!Z:Z,'EPA Export Aggregation'!$A:$A,$B14,'EPA Export Aggregation'!$D:$D,$A$1)*IF($A14="CH4",About!$D$58,IF($A14="N2O",About!$D$59,1))</f>
        <v>0.14156716041090001</v>
      </c>
      <c r="X14">
        <f>SUMIFS('EPA Export Aggregation'!AA:AA,'EPA Export Aggregation'!$A:$A,$B14,'EPA Export Aggregation'!$D:$D,$A$1)*IF($A14="CH4",About!$D$58,IF($A14="N2O",About!$D$59,1))</f>
        <v>0.1387645903104</v>
      </c>
      <c r="Y14">
        <f>SUMIFS('EPA Export Aggregation'!AB:AB,'EPA Export Aggregation'!$A:$A,$B14,'EPA Export Aggregation'!$D:$D,$A$1)*IF($A14="CH4",About!$D$58,IF($A14="N2O",About!$D$59,1))</f>
        <v>0.15036483196020001</v>
      </c>
      <c r="Z14">
        <f>SUMIFS('EPA Export Aggregation'!AC:AC,'EPA Export Aggregation'!$A:$A,$B14,'EPA Export Aggregation'!$D:$D,$A$1)*IF($A14="CH4",About!$D$58,IF($A14="N2O",About!$D$59,1))</f>
        <v>0.1455120540025</v>
      </c>
      <c r="AA14">
        <f>SUMIFS('EPA Export Aggregation'!AD:AD,'EPA Export Aggregation'!$A:$A,$B14,'EPA Export Aggregation'!$D:$D,$A$1)*IF($A14="CH4",About!$D$58,IF($A14="N2O",About!$D$59,1))</f>
        <v>0.14135062495350001</v>
      </c>
      <c r="AB14">
        <f>SUMIFS('EPA Export Aggregation'!AE:AE,'EPA Export Aggregation'!$A:$A,$B14,'EPA Export Aggregation'!$D:$D,$A$1)*IF($A14="CH4",About!$D$58,IF($A14="N2O",About!$D$59,1))</f>
        <v>0.1567932929791</v>
      </c>
      <c r="AC14">
        <f>SUMIFS('EPA Export Aggregation'!AF:AF,'EPA Export Aggregation'!$A:$A,$B14,'EPA Export Aggregation'!$D:$D,$A$1)*IF($A14="CH4",About!$D$58,IF($A14="N2O",About!$D$59,1))</f>
        <v>0.17221778131689999</v>
      </c>
      <c r="AD14">
        <f>SUMIFS('EPA Export Aggregation'!AG:AG,'EPA Export Aggregation'!$A:$A,$B14,'EPA Export Aggregation'!$D:$D,$A$1)*IF($A14="CH4",About!$D$58,IF($A14="N2O",About!$D$59,1))</f>
        <v>0.18066414769319999</v>
      </c>
      <c r="AE14">
        <f>SUMIFS('EPA Export Aggregation'!AH:AH,'EPA Export Aggregation'!$A:$A,$B14,'EPA Export Aggregation'!$D:$D,$A$1)*IF($A14="CH4",About!$D$58,IF($A14="N2O",About!$D$59,1))</f>
        <v>0.1746879916471</v>
      </c>
      <c r="AF14">
        <f>SUMIFS('EPA Export Aggregation'!AI:AI,'EPA Export Aggregation'!$A:$A,$B14,'EPA Export Aggregation'!$D:$D,$A$1)*IF($A14="CH4",About!$D$58,IF($A14="N2O",About!$D$59,1))</f>
        <v>0.159833397115</v>
      </c>
      <c r="AG14">
        <f>SUMIFS('EPA Export Aggregation'!AJ:AJ,'EPA Export Aggregation'!$A:$A,$B14,'EPA Export Aggregation'!$D:$D,$A$1)*IF($A14="CH4",About!$D$58,IF($A14="N2O",About!$D$59,1))</f>
        <v>0.1533639661715</v>
      </c>
      <c r="AH14">
        <f>SUMIFS('EPA Export Aggregation'!AK:AK,'EPA Export Aggregation'!$A:$A,$B14,'EPA Export Aggregation'!$D:$D,$A$1)*IF($A14="CH4",About!$D$58,IF($A14="N2O",About!$D$59,1))</f>
        <v>0.1471794761769</v>
      </c>
    </row>
    <row r="15" spans="1:34" x14ac:dyDescent="0.75">
      <c r="A15" s="119" t="s">
        <v>479</v>
      </c>
      <c r="B15" s="120" t="s">
        <v>1967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75">
      <c r="A16" s="119" t="s">
        <v>479</v>
      </c>
      <c r="B16" s="120" t="s">
        <v>1968</v>
      </c>
      <c r="C16">
        <f>SUMIFS('EPA Export Aggregation'!F:F,'EPA Export Aggregation'!$A:$A,$B16,'EPA Export Aggregation'!$D:$D,$A$1)*IF($A16="CH4",About!$D$58,IF($A16="N2O",About!$D$59,1))</f>
        <v>9.9040026532599995E-2</v>
      </c>
      <c r="D16">
        <f>SUMIFS('EPA Export Aggregation'!G:G,'EPA Export Aggregation'!$A:$A,$B16,'EPA Export Aggregation'!$D:$D,$A$1)*IF($A16="CH4",About!$D$58,IF($A16="N2O",About!$D$59,1))</f>
        <v>9.9519284570999997E-2</v>
      </c>
      <c r="E16">
        <f>SUMIFS('EPA Export Aggregation'!H:H,'EPA Export Aggregation'!$A:$A,$B16,'EPA Export Aggregation'!$D:$D,$A$1)*IF($A16="CH4",About!$D$58,IF($A16="N2O",About!$D$59,1))</f>
        <v>9.9752092984800006E-2</v>
      </c>
      <c r="F16">
        <f>SUMIFS('EPA Export Aggregation'!I:I,'EPA Export Aggregation'!$A:$A,$B16,'EPA Export Aggregation'!$D:$D,$A$1)*IF($A16="CH4",About!$D$58,IF($A16="N2O",About!$D$59,1))</f>
        <v>0.1011697976915</v>
      </c>
      <c r="G16">
        <f>SUMIFS('EPA Export Aggregation'!J:J,'EPA Export Aggregation'!$A:$A,$B16,'EPA Export Aggregation'!$D:$D,$A$1)*IF($A16="CH4",About!$D$58,IF($A16="N2O",About!$D$59,1))</f>
        <v>0.1026116901154</v>
      </c>
      <c r="H16">
        <f>SUMIFS('EPA Export Aggregation'!K:K,'EPA Export Aggregation'!$A:$A,$B16,'EPA Export Aggregation'!$D:$D,$A$1)*IF($A16="CH4",About!$D$58,IF($A16="N2O",About!$D$59,1))</f>
        <v>0.10362542337980001</v>
      </c>
      <c r="I16">
        <f>SUMIFS('EPA Export Aggregation'!L:L,'EPA Export Aggregation'!$A:$A,$B16,'EPA Export Aggregation'!$D:$D,$A$1)*IF($A16="CH4",About!$D$58,IF($A16="N2O",About!$D$59,1))</f>
        <v>0.10509067747210001</v>
      </c>
      <c r="J16">
        <f>SUMIFS('EPA Export Aggregation'!M:M,'EPA Export Aggregation'!$A:$A,$B16,'EPA Export Aggregation'!$D:$D,$A$1)*IF($A16="CH4",About!$D$58,IF($A16="N2O",About!$D$59,1))</f>
        <v>0.10586598305930001</v>
      </c>
      <c r="K16">
        <f>SUMIFS('EPA Export Aggregation'!N:N,'EPA Export Aggregation'!$A:$A,$B16,'EPA Export Aggregation'!$D:$D,$A$1)*IF($A16="CH4",About!$D$58,IF($A16="N2O",About!$D$59,1))</f>
        <v>0.1066427650835</v>
      </c>
      <c r="L16">
        <f>SUMIFS('EPA Export Aggregation'!O:O,'EPA Export Aggregation'!$A:$A,$B16,'EPA Export Aggregation'!$D:$D,$A$1)*IF($A16="CH4",About!$D$58,IF($A16="N2O",About!$D$59,1))</f>
        <v>0.10737425405080001</v>
      </c>
      <c r="M16">
        <f>SUMIFS('EPA Export Aggregation'!P:P,'EPA Export Aggregation'!$A:$A,$B16,'EPA Export Aggregation'!$D:$D,$A$1)*IF($A16="CH4",About!$D$58,IF($A16="N2O",About!$D$59,1))</f>
        <v>0.10809262749869999</v>
      </c>
      <c r="N16">
        <f>SUMIFS('EPA Export Aggregation'!Q:Q,'EPA Export Aggregation'!$A:$A,$B16,'EPA Export Aggregation'!$D:$D,$A$1)*IF($A16="CH4",About!$D$58,IF($A16="N2O",About!$D$59,1))</f>
        <v>6.5873957738899994E-2</v>
      </c>
      <c r="O16">
        <f>SUMIFS('EPA Export Aggregation'!R:R,'EPA Export Aggregation'!$A:$A,$B16,'EPA Export Aggregation'!$D:$D,$A$1)*IF($A16="CH4",About!$D$58,IF($A16="N2O",About!$D$59,1))</f>
        <v>7.7832817309000005E-2</v>
      </c>
      <c r="P16">
        <f>SUMIFS('EPA Export Aggregation'!S:S,'EPA Export Aggregation'!$A:$A,$B16,'EPA Export Aggregation'!$D:$D,$A$1)*IF($A16="CH4",About!$D$58,IF($A16="N2O",About!$D$59,1))</f>
        <v>0.1021520688047</v>
      </c>
      <c r="Q16">
        <f>SUMIFS('EPA Export Aggregation'!T:T,'EPA Export Aggregation'!$A:$A,$B16,'EPA Export Aggregation'!$D:$D,$A$1)*IF($A16="CH4",About!$D$58,IF($A16="N2O",About!$D$59,1))</f>
        <v>9.4948665783299996E-2</v>
      </c>
      <c r="R16">
        <f>SUMIFS('EPA Export Aggregation'!U:U,'EPA Export Aggregation'!$A:$A,$B16,'EPA Export Aggregation'!$D:$D,$A$1)*IF($A16="CH4",About!$D$58,IF($A16="N2O",About!$D$59,1))</f>
        <v>0.1044794760329</v>
      </c>
      <c r="S16">
        <f>SUMIFS('EPA Export Aggregation'!V:V,'EPA Export Aggregation'!$A:$A,$B16,'EPA Export Aggregation'!$D:$D,$A$1)*IF($A16="CH4",About!$D$58,IF($A16="N2O",About!$D$59,1))</f>
        <v>0.13573139796559999</v>
      </c>
      <c r="T16">
        <f>SUMIFS('EPA Export Aggregation'!W:W,'EPA Export Aggregation'!$A:$A,$B16,'EPA Export Aggregation'!$D:$D,$A$1)*IF($A16="CH4",About!$D$58,IF($A16="N2O",About!$D$59,1))</f>
        <v>0.1499621172201</v>
      </c>
      <c r="U16">
        <f>SUMIFS('EPA Export Aggregation'!X:X,'EPA Export Aggregation'!$A:$A,$B16,'EPA Export Aggregation'!$D:$D,$A$1)*IF($A16="CH4",About!$D$58,IF($A16="N2O",About!$D$59,1))</f>
        <v>0.14460217499309999</v>
      </c>
      <c r="V16">
        <f>SUMIFS('EPA Export Aggregation'!Y:Y,'EPA Export Aggregation'!$A:$A,$B16,'EPA Export Aggregation'!$D:$D,$A$1)*IF($A16="CH4",About!$D$58,IF($A16="N2O",About!$D$59,1))</f>
        <v>0.1431780154135</v>
      </c>
      <c r="W16">
        <f>SUMIFS('EPA Export Aggregation'!Z:Z,'EPA Export Aggregation'!$A:$A,$B16,'EPA Export Aggregation'!$D:$D,$A$1)*IF($A16="CH4",About!$D$58,IF($A16="N2O",About!$D$59,1))</f>
        <v>0.35637484768010003</v>
      </c>
      <c r="X16">
        <f>SUMIFS('EPA Export Aggregation'!AA:AA,'EPA Export Aggregation'!$A:$A,$B16,'EPA Export Aggregation'!$D:$D,$A$1)*IF($A16="CH4",About!$D$58,IF($A16="N2O",About!$D$59,1))</f>
        <v>0.33173151975889997</v>
      </c>
      <c r="Y16">
        <f>SUMIFS('EPA Export Aggregation'!AB:AB,'EPA Export Aggregation'!$A:$A,$B16,'EPA Export Aggregation'!$D:$D,$A$1)*IF($A16="CH4",About!$D$58,IF($A16="N2O",About!$D$59,1))</f>
        <v>0.32977862002480002</v>
      </c>
      <c r="Z16">
        <f>SUMIFS('EPA Export Aggregation'!AC:AC,'EPA Export Aggregation'!$A:$A,$B16,'EPA Export Aggregation'!$D:$D,$A$1)*IF($A16="CH4",About!$D$58,IF($A16="N2O",About!$D$59,1))</f>
        <v>0.34647502768799998</v>
      </c>
      <c r="AA16">
        <f>SUMIFS('EPA Export Aggregation'!AD:AD,'EPA Export Aggregation'!$A:$A,$B16,'EPA Export Aggregation'!$D:$D,$A$1)*IF($A16="CH4",About!$D$58,IF($A16="N2O",About!$D$59,1))</f>
        <v>0.37405386340489999</v>
      </c>
      <c r="AB16">
        <f>SUMIFS('EPA Export Aggregation'!AE:AE,'EPA Export Aggregation'!$A:$A,$B16,'EPA Export Aggregation'!$D:$D,$A$1)*IF($A16="CH4",About!$D$58,IF($A16="N2O",About!$D$59,1))</f>
        <v>0.41804715905149997</v>
      </c>
      <c r="AC16">
        <f>SUMIFS('EPA Export Aggregation'!AF:AF,'EPA Export Aggregation'!$A:$A,$B16,'EPA Export Aggregation'!$D:$D,$A$1)*IF($A16="CH4",About!$D$58,IF($A16="N2O",About!$D$59,1))</f>
        <v>0.39626289340269999</v>
      </c>
      <c r="AD16">
        <f>SUMIFS('EPA Export Aggregation'!AG:AG,'EPA Export Aggregation'!$A:$A,$B16,'EPA Export Aggregation'!$D:$D,$A$1)*IF($A16="CH4",About!$D$58,IF($A16="N2O",About!$D$59,1))</f>
        <v>0.3940482120205</v>
      </c>
      <c r="AE16">
        <f>SUMIFS('EPA Export Aggregation'!AH:AH,'EPA Export Aggregation'!$A:$A,$B16,'EPA Export Aggregation'!$D:$D,$A$1)*IF($A16="CH4",About!$D$58,IF($A16="N2O",About!$D$59,1))</f>
        <v>0.35779833353879997</v>
      </c>
      <c r="AF16">
        <f>SUMIFS('EPA Export Aggregation'!AI:AI,'EPA Export Aggregation'!$A:$A,$B16,'EPA Export Aggregation'!$D:$D,$A$1)*IF($A16="CH4",About!$D$58,IF($A16="N2O",About!$D$59,1))</f>
        <v>0.42532746388609999</v>
      </c>
      <c r="AG16">
        <f>SUMIFS('EPA Export Aggregation'!AJ:AJ,'EPA Export Aggregation'!$A:$A,$B16,'EPA Export Aggregation'!$D:$D,$A$1)*IF($A16="CH4",About!$D$58,IF($A16="N2O",About!$D$59,1))</f>
        <v>0.43326527981070001</v>
      </c>
      <c r="AH16">
        <f>SUMIFS('EPA Export Aggregation'!AK:AK,'EPA Export Aggregation'!$A:$A,$B16,'EPA Export Aggregation'!$D:$D,$A$1)*IF($A16="CH4",About!$D$58,IF($A16="N2O",About!$D$59,1))</f>
        <v>0.4391393157438</v>
      </c>
    </row>
    <row r="17" spans="1:34" x14ac:dyDescent="0.75">
      <c r="A17" s="119" t="s">
        <v>479</v>
      </c>
      <c r="B17" s="120" t="s">
        <v>1969</v>
      </c>
      <c r="C17">
        <f>SUMIFS('EPA Export Aggregation'!F:F,'EPA Export Aggregation'!$A:$A,$B17,'EPA Export Aggregation'!$D:$D,$A$1)*IF($A17="CH4",About!$D$58,IF($A17="N2O",About!$D$59,1))</f>
        <v>8.5221546224099998E-2</v>
      </c>
      <c r="D17">
        <f>SUMIFS('EPA Export Aggregation'!G:G,'EPA Export Aggregation'!$A:$A,$B17,'EPA Export Aggregation'!$D:$D,$A$1)*IF($A17="CH4",About!$D$58,IF($A17="N2O",About!$D$59,1))</f>
        <v>7.2954366563900003E-2</v>
      </c>
      <c r="E17">
        <f>SUMIFS('EPA Export Aggregation'!H:H,'EPA Export Aggregation'!$A:$A,$B17,'EPA Export Aggregation'!$D:$D,$A$1)*IF($A17="CH4",About!$D$58,IF($A17="N2O",About!$D$59,1))</f>
        <v>5.9614111022600003E-2</v>
      </c>
      <c r="F17">
        <f>SUMIFS('EPA Export Aggregation'!I:I,'EPA Export Aggregation'!$A:$A,$B17,'EPA Export Aggregation'!$D:$D,$A$1)*IF($A17="CH4",About!$D$58,IF($A17="N2O",About!$D$59,1))</f>
        <v>0.10070609577090001</v>
      </c>
      <c r="G17">
        <f>SUMIFS('EPA Export Aggregation'!J:J,'EPA Export Aggregation'!$A:$A,$B17,'EPA Export Aggregation'!$D:$D,$A$1)*IF($A17="CH4",About!$D$58,IF($A17="N2O",About!$D$59,1))</f>
        <v>0.1110838802183</v>
      </c>
      <c r="H17">
        <f>SUMIFS('EPA Export Aggregation'!K:K,'EPA Export Aggregation'!$A:$A,$B17,'EPA Export Aggregation'!$D:$D,$A$1)*IF($A17="CH4",About!$D$58,IF($A17="N2O",About!$D$59,1))</f>
        <v>0.1014015553133</v>
      </c>
      <c r="I17">
        <f>SUMIFS('EPA Export Aggregation'!L:L,'EPA Export Aggregation'!$A:$A,$B17,'EPA Export Aggregation'!$D:$D,$A$1)*IF($A17="CH4",About!$D$58,IF($A17="N2O",About!$D$59,1))</f>
        <v>0.10623884520350001</v>
      </c>
      <c r="J17">
        <f>SUMIFS('EPA Export Aggregation'!M:M,'EPA Export Aggregation'!$A:$A,$B17,'EPA Export Aggregation'!$D:$D,$A$1)*IF($A17="CH4",About!$D$58,IF($A17="N2O",About!$D$59,1))</f>
        <v>0.11017540918590001</v>
      </c>
      <c r="K17">
        <f>SUMIFS('EPA Export Aggregation'!N:N,'EPA Export Aggregation'!$A:$A,$B17,'EPA Export Aggregation'!$D:$D,$A$1)*IF($A17="CH4",About!$D$58,IF($A17="N2O",About!$D$59,1))</f>
        <v>7.6965089653400001E-2</v>
      </c>
      <c r="L17">
        <f>SUMIFS('EPA Export Aggregation'!O:O,'EPA Export Aggregation'!$A:$A,$B17,'EPA Export Aggregation'!$D:$D,$A$1)*IF($A17="CH4",About!$D$58,IF($A17="N2O",About!$D$59,1))</f>
        <v>7.8453981104099998E-2</v>
      </c>
      <c r="M17">
        <f>SUMIFS('EPA Export Aggregation'!P:P,'EPA Export Aggregation'!$A:$A,$B17,'EPA Export Aggregation'!$D:$D,$A$1)*IF($A17="CH4",About!$D$58,IF($A17="N2O",About!$D$59,1))</f>
        <v>0.1052838255376</v>
      </c>
      <c r="N17">
        <f>SUMIFS('EPA Export Aggregation'!Q:Q,'EPA Export Aggregation'!$A:$A,$B17,'EPA Export Aggregation'!$D:$D,$A$1)*IF($A17="CH4",About!$D$58,IF($A17="N2O",About!$D$59,1))</f>
        <v>4.83522857535E-2</v>
      </c>
      <c r="O17">
        <f>SUMIFS('EPA Export Aggregation'!R:R,'EPA Export Aggregation'!$A:$A,$B17,'EPA Export Aggregation'!$D:$D,$A$1)*IF($A17="CH4",About!$D$58,IF($A17="N2O",About!$D$59,1))</f>
        <v>0</v>
      </c>
      <c r="P17">
        <f>SUMIFS('EPA Export Aggregation'!S:S,'EPA Export Aggregation'!$A:$A,$B17,'EPA Export Aggregation'!$D:$D,$A$1)*IF($A17="CH4",About!$D$58,IF($A17="N2O",About!$D$59,1))</f>
        <v>8.9919360423999992E-3</v>
      </c>
      <c r="Q17">
        <f>SUMIFS('EPA Export Aggregation'!T:T,'EPA Export Aggregation'!$A:$A,$B17,'EPA Export Aggregation'!$D:$D,$A$1)*IF($A17="CH4",About!$D$58,IF($A17="N2O",About!$D$59,1))</f>
        <v>1.7416244694999999E-2</v>
      </c>
      <c r="R17">
        <f>SUMIFS('EPA Export Aggregation'!U:U,'EPA Export Aggregation'!$A:$A,$B17,'EPA Export Aggregation'!$D:$D,$A$1)*IF($A17="CH4",About!$D$58,IF($A17="N2O",About!$D$59,1))</f>
        <v>1.5391445762399999E-2</v>
      </c>
      <c r="S17">
        <f>SUMIFS('EPA Export Aggregation'!V:V,'EPA Export Aggregation'!$A:$A,$B17,'EPA Export Aggregation'!$D:$D,$A$1)*IF($A17="CH4",About!$D$58,IF($A17="N2O",About!$D$59,1))</f>
        <v>3.2394304204000001E-3</v>
      </c>
      <c r="T17">
        <f>SUMIFS('EPA Export Aggregation'!W:W,'EPA Export Aggregation'!$A:$A,$B17,'EPA Export Aggregation'!$D:$D,$A$1)*IF($A17="CH4",About!$D$58,IF($A17="N2O",About!$D$59,1))</f>
        <v>3.0401466612000002E-3</v>
      </c>
      <c r="U17">
        <f>SUMIFS('EPA Export Aggregation'!X:X,'EPA Export Aggregation'!$A:$A,$B17,'EPA Export Aggregation'!$D:$D,$A$1)*IF($A17="CH4",About!$D$58,IF($A17="N2O",About!$D$59,1))</f>
        <v>2.7373783036000001E-3</v>
      </c>
      <c r="V17">
        <f>SUMIFS('EPA Export Aggregation'!Y:Y,'EPA Export Aggregation'!$A:$A,$B17,'EPA Export Aggregation'!$D:$D,$A$1)*IF($A17="CH4",About!$D$58,IF($A17="N2O",About!$D$59,1))</f>
        <v>2.5863116257999999E-3</v>
      </c>
      <c r="W17">
        <f>SUMIFS('EPA Export Aggregation'!Z:Z,'EPA Export Aggregation'!$A:$A,$B17,'EPA Export Aggregation'!$D:$D,$A$1)*IF($A17="CH4",About!$D$58,IF($A17="N2O",About!$D$59,1))</f>
        <v>2.4087247992000001E-3</v>
      </c>
      <c r="X17">
        <f>SUMIFS('EPA Export Aggregation'!AA:AA,'EPA Export Aggregation'!$A:$A,$B17,'EPA Export Aggregation'!$D:$D,$A$1)*IF($A17="CH4",About!$D$58,IF($A17="N2O",About!$D$59,1))</f>
        <v>5.2421680099999997E-5</v>
      </c>
      <c r="Y17">
        <f>SUMIFS('EPA Export Aggregation'!AB:AB,'EPA Export Aggregation'!$A:$A,$B17,'EPA Export Aggregation'!$D:$D,$A$1)*IF($A17="CH4",About!$D$58,IF($A17="N2O",About!$D$59,1))</f>
        <v>0</v>
      </c>
      <c r="Z17">
        <f>SUMIFS('EPA Export Aggregation'!AC:AC,'EPA Export Aggregation'!$A:$A,$B17,'EPA Export Aggregation'!$D:$D,$A$1)*IF($A17="CH4",About!$D$58,IF($A17="N2O",About!$D$59,1))</f>
        <v>1.157635601E-4</v>
      </c>
      <c r="AA17">
        <f>SUMIFS('EPA Export Aggregation'!AD:AD,'EPA Export Aggregation'!$A:$A,$B17,'EPA Export Aggregation'!$D:$D,$A$1)*IF($A17="CH4",About!$D$58,IF($A17="N2O",About!$D$59,1))</f>
        <v>0</v>
      </c>
      <c r="AB17">
        <f>SUMIFS('EPA Export Aggregation'!AE:AE,'EPA Export Aggregation'!$A:$A,$B17,'EPA Export Aggregation'!$D:$D,$A$1)*IF($A17="CH4",About!$D$58,IF($A17="N2O",About!$D$59,1))</f>
        <v>1.797697393E-4</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75">
      <c r="A18" s="119" t="s">
        <v>479</v>
      </c>
      <c r="B18" s="120" t="s">
        <v>1970</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75">
      <c r="A19" s="119" t="s">
        <v>479</v>
      </c>
      <c r="B19" s="120" t="s">
        <v>1971</v>
      </c>
      <c r="C19" s="121">
        <f>SUMIFS('EPA Export Aggregation'!F:F,'EPA Export Aggregation'!$A:$A,$B19,'EPA Export Aggregation'!$D:$D,$A$1)*IF($A19="CH4",About!$D$58,IF($A19="N2O",About!$D$59,1))</f>
        <v>0.47085192622790001</v>
      </c>
      <c r="D19" s="121">
        <f>SUMIFS('EPA Export Aggregation'!G:G,'EPA Export Aggregation'!$A:$A,$B19,'EPA Export Aggregation'!$D:$D,$A$1)*IF($A19="CH4",About!$D$58,IF($A19="N2O",About!$D$59,1))</f>
        <v>0.47441735719799999</v>
      </c>
      <c r="E19" s="121">
        <f>SUMIFS('EPA Export Aggregation'!H:H,'EPA Export Aggregation'!$A:$A,$B19,'EPA Export Aggregation'!$D:$D,$A$1)*IF($A19="CH4",About!$D$58,IF($A19="N2O",About!$D$59,1))</f>
        <v>0.4506165868782</v>
      </c>
      <c r="F19" s="121">
        <f>SUMIFS('EPA Export Aggregation'!I:I,'EPA Export Aggregation'!$A:$A,$B19,'EPA Export Aggregation'!$D:$D,$A$1)*IF($A19="CH4",About!$D$58,IF($A19="N2O",About!$D$59,1))</f>
        <v>0.36465851158250001</v>
      </c>
      <c r="G19" s="121">
        <f>SUMIFS('EPA Export Aggregation'!J:J,'EPA Export Aggregation'!$A:$A,$B19,'EPA Export Aggregation'!$D:$D,$A$1)*IF($A19="CH4",About!$D$58,IF($A19="N2O",About!$D$59,1))</f>
        <v>0.31996824773749999</v>
      </c>
      <c r="H19" s="121">
        <f>SUMIFS('EPA Export Aggregation'!K:K,'EPA Export Aggregation'!$A:$A,$B19,'EPA Export Aggregation'!$D:$D,$A$1)*IF($A19="CH4",About!$D$58,IF($A19="N2O",About!$D$59,1))</f>
        <v>0.32734175874909999</v>
      </c>
      <c r="I19" s="121">
        <f>SUMIFS('EPA Export Aggregation'!L:L,'EPA Export Aggregation'!$A:$A,$B19,'EPA Export Aggregation'!$D:$D,$A$1)*IF($A19="CH4",About!$D$58,IF($A19="N2O",About!$D$59,1))</f>
        <v>0.35019869426380001</v>
      </c>
      <c r="J19" s="121">
        <f>SUMIFS('EPA Export Aggregation'!M:M,'EPA Export Aggregation'!$A:$A,$B19,'EPA Export Aggregation'!$D:$D,$A$1)*IF($A19="CH4",About!$D$58,IF($A19="N2O",About!$D$59,1))</f>
        <v>0.35391597385469997</v>
      </c>
      <c r="K19" s="121">
        <f>SUMIFS('EPA Export Aggregation'!N:N,'EPA Export Aggregation'!$A:$A,$B19,'EPA Export Aggregation'!$D:$D,$A$1)*IF($A19="CH4",About!$D$58,IF($A19="N2O",About!$D$59,1))</f>
        <v>0.35850965254889999</v>
      </c>
      <c r="L19" s="121">
        <f>SUMIFS('EPA Export Aggregation'!O:O,'EPA Export Aggregation'!$A:$A,$B19,'EPA Export Aggregation'!$D:$D,$A$1)*IF($A19="CH4",About!$D$58,IF($A19="N2O",About!$D$59,1))</f>
        <v>0.3719344407788</v>
      </c>
      <c r="M19" s="121">
        <f>SUMIFS('EPA Export Aggregation'!P:P,'EPA Export Aggregation'!$A:$A,$B19,'EPA Export Aggregation'!$D:$D,$A$1)*IF($A19="CH4",About!$D$58,IF($A19="N2O",About!$D$59,1))</f>
        <v>0.37670987103940001</v>
      </c>
      <c r="N19" s="121">
        <f>SUMIFS('EPA Export Aggregation'!Q:Q,'EPA Export Aggregation'!$A:$A,$B19,'EPA Export Aggregation'!$D:$D,$A$1)*IF($A19="CH4",About!$D$58,IF($A19="N2O",About!$D$59,1))</f>
        <v>0.30115416997349997</v>
      </c>
      <c r="O19" s="121">
        <f>SUMIFS('EPA Export Aggregation'!R:R,'EPA Export Aggregation'!$A:$A,$B19,'EPA Export Aggregation'!$D:$D,$A$1)*IF($A19="CH4",About!$D$58,IF($A19="N2O",About!$D$59,1))</f>
        <v>0.31997559427110001</v>
      </c>
      <c r="P19" s="121">
        <f>SUMIFS('EPA Export Aggregation'!S:S,'EPA Export Aggregation'!$A:$A,$B19,'EPA Export Aggregation'!$D:$D,$A$1)*IF($A19="CH4",About!$D$58,IF($A19="N2O",About!$D$59,1))</f>
        <v>0.32285284841419998</v>
      </c>
      <c r="Q19" s="121">
        <f>SUMIFS('EPA Export Aggregation'!T:T,'EPA Export Aggregation'!$A:$A,$B19,'EPA Export Aggregation'!$D:$D,$A$1)*IF($A19="CH4",About!$D$58,IF($A19="N2O",About!$D$59,1))</f>
        <v>0.31684624151230001</v>
      </c>
      <c r="R19" s="121">
        <f>SUMIFS('EPA Export Aggregation'!U:U,'EPA Export Aggregation'!$A:$A,$B19,'EPA Export Aggregation'!$D:$D,$A$1)*IF($A19="CH4",About!$D$58,IF($A19="N2O",About!$D$59,1))</f>
        <v>0.34263599033129999</v>
      </c>
      <c r="S19" s="121">
        <f>SUMIFS('EPA Export Aggregation'!V:V,'EPA Export Aggregation'!$A:$A,$B19,'EPA Export Aggregation'!$D:$D,$A$1)*IF($A19="CH4",About!$D$58,IF($A19="N2O",About!$D$59,1))</f>
        <v>0.37672195342499998</v>
      </c>
      <c r="T19" s="121">
        <f>SUMIFS('EPA Export Aggregation'!W:W,'EPA Export Aggregation'!$A:$A,$B19,'EPA Export Aggregation'!$D:$D,$A$1)*IF($A19="CH4",About!$D$58,IF($A19="N2O",About!$D$59,1))</f>
        <v>0.38717105687850001</v>
      </c>
      <c r="U19" s="121">
        <f>SUMIFS('EPA Export Aggregation'!X:X,'EPA Export Aggregation'!$A:$A,$B19,'EPA Export Aggregation'!$D:$D,$A$1)*IF($A19="CH4",About!$D$58,IF($A19="N2O",About!$D$59,1))</f>
        <v>0.3971602547034</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75">
      <c r="A20" s="119" t="s">
        <v>479</v>
      </c>
      <c r="B20" s="120" t="s">
        <v>1972</v>
      </c>
      <c r="C20">
        <f>SUMIFS('EPA Export Aggregation'!F:F,'EPA Export Aggregation'!$A:$A,$B20,'EPA Export Aggregation'!$D:$D,$A$1)*IF($A20="CH4",About!$D$58,IF($A20="N2O",About!$D$59,1))</f>
        <v>4.538196371203</v>
      </c>
      <c r="D20">
        <f>SUMIFS('EPA Export Aggregation'!G:G,'EPA Export Aggregation'!$A:$A,$B20,'EPA Export Aggregation'!$D:$D,$A$1)*IF($A20="CH4",About!$D$58,IF($A20="N2O",About!$D$59,1))</f>
        <v>4.1266502729068</v>
      </c>
      <c r="E20">
        <f>SUMIFS('EPA Export Aggregation'!H:H,'EPA Export Aggregation'!$A:$A,$B20,'EPA Export Aggregation'!$D:$D,$A$1)*IF($A20="CH4",About!$D$58,IF($A20="N2O",About!$D$59,1))</f>
        <v>4.2111554088177003</v>
      </c>
      <c r="F20">
        <f>SUMIFS('EPA Export Aggregation'!I:I,'EPA Export Aggregation'!$A:$A,$B20,'EPA Export Aggregation'!$D:$D,$A$1)*IF($A20="CH4",About!$D$58,IF($A20="N2O",About!$D$59,1))</f>
        <v>4.0604219674291997</v>
      </c>
      <c r="G20">
        <f>SUMIFS('EPA Export Aggregation'!J:J,'EPA Export Aggregation'!$A:$A,$B20,'EPA Export Aggregation'!$D:$D,$A$1)*IF($A20="CH4",About!$D$58,IF($A20="N2O",About!$D$59,1))</f>
        <v>4.0909065021724</v>
      </c>
      <c r="H20">
        <f>SUMIFS('EPA Export Aggregation'!K:K,'EPA Export Aggregation'!$A:$A,$B20,'EPA Export Aggregation'!$D:$D,$A$1)*IF($A20="CH4",About!$D$58,IF($A20="N2O",About!$D$59,1))</f>
        <v>4.2655808999636999</v>
      </c>
      <c r="I20">
        <f>SUMIFS('EPA Export Aggregation'!L:L,'EPA Export Aggregation'!$A:$A,$B20,'EPA Export Aggregation'!$D:$D,$A$1)*IF($A20="CH4",About!$D$58,IF($A20="N2O",About!$D$59,1))</f>
        <v>4.2118687767354999</v>
      </c>
      <c r="J20">
        <f>SUMIFS('EPA Export Aggregation'!M:M,'EPA Export Aggregation'!$A:$A,$B20,'EPA Export Aggregation'!$D:$D,$A$1)*IF($A20="CH4",About!$D$58,IF($A20="N2O",About!$D$59,1))</f>
        <v>4.2948315700470996</v>
      </c>
      <c r="K20">
        <f>SUMIFS('EPA Export Aggregation'!N:N,'EPA Export Aggregation'!$A:$A,$B20,'EPA Export Aggregation'!$D:$D,$A$1)*IF($A20="CH4",About!$D$58,IF($A20="N2O",About!$D$59,1))</f>
        <v>3.7139124144651001</v>
      </c>
      <c r="L20">
        <f>SUMIFS('EPA Export Aggregation'!O:O,'EPA Export Aggregation'!$A:$A,$B20,'EPA Export Aggregation'!$D:$D,$A$1)*IF($A20="CH4",About!$D$58,IF($A20="N2O",About!$D$59,1))</f>
        <v>3.0621054520622999</v>
      </c>
      <c r="M20">
        <f>SUMIFS('EPA Export Aggregation'!P:P,'EPA Export Aggregation'!$A:$A,$B20,'EPA Export Aggregation'!$D:$D,$A$1)*IF($A20="CH4",About!$D$58,IF($A20="N2O",About!$D$59,1))</f>
        <v>3.2043242380015999</v>
      </c>
      <c r="N20">
        <f>SUMIFS('EPA Export Aggregation'!Q:Q,'EPA Export Aggregation'!$A:$A,$B20,'EPA Export Aggregation'!$D:$D,$A$1)*IF($A20="CH4",About!$D$58,IF($A20="N2O",About!$D$59,1))</f>
        <v>3.0676820157655</v>
      </c>
      <c r="O20">
        <f>SUMIFS('EPA Export Aggregation'!R:R,'EPA Export Aggregation'!$A:$A,$B20,'EPA Export Aggregation'!$D:$D,$A$1)*IF($A20="CH4",About!$D$58,IF($A20="N2O",About!$D$59,1))</f>
        <v>2.9402313972510998</v>
      </c>
      <c r="P20">
        <f>SUMIFS('EPA Export Aggregation'!S:S,'EPA Export Aggregation'!$A:$A,$B20,'EPA Export Aggregation'!$D:$D,$A$1)*IF($A20="CH4",About!$D$58,IF($A20="N2O",About!$D$59,1))</f>
        <v>2.7174698100352002</v>
      </c>
      <c r="Q20">
        <f>SUMIFS('EPA Export Aggregation'!T:T,'EPA Export Aggregation'!$A:$A,$B20,'EPA Export Aggregation'!$D:$D,$A$1)*IF($A20="CH4",About!$D$58,IF($A20="N2O",About!$D$59,1))</f>
        <v>2.7091230689371</v>
      </c>
      <c r="R20">
        <f>SUMIFS('EPA Export Aggregation'!U:U,'EPA Export Aggregation'!$A:$A,$B20,'EPA Export Aggregation'!$D:$D,$A$1)*IF($A20="CH4",About!$D$58,IF($A20="N2O",About!$D$59,1))</f>
        <v>2.4456179692404998</v>
      </c>
      <c r="S20">
        <f>SUMIFS('EPA Export Aggregation'!V:V,'EPA Export Aggregation'!$A:$A,$B20,'EPA Export Aggregation'!$D:$D,$A$1)*IF($A20="CH4",About!$D$58,IF($A20="N2O",About!$D$59,1))</f>
        <v>2.6536250981595999</v>
      </c>
      <c r="T20">
        <f>SUMIFS('EPA Export Aggregation'!W:W,'EPA Export Aggregation'!$A:$A,$B20,'EPA Export Aggregation'!$D:$D,$A$1)*IF($A20="CH4",About!$D$58,IF($A20="N2O",About!$D$59,1))</f>
        <v>2.9999863731393002</v>
      </c>
      <c r="U20">
        <f>SUMIFS('EPA Export Aggregation'!X:X,'EPA Export Aggregation'!$A:$A,$B20,'EPA Export Aggregation'!$D:$D,$A$1)*IF($A20="CH4",About!$D$58,IF($A20="N2O",About!$D$59,1))</f>
        <v>2.4109907995861</v>
      </c>
      <c r="V20">
        <f>SUMIFS('EPA Export Aggregation'!Y:Y,'EPA Export Aggregation'!$A:$A,$B20,'EPA Export Aggregation'!$D:$D,$A$1)*IF($A20="CH4",About!$D$58,IF($A20="N2O",About!$D$59,1))</f>
        <v>1.4700496400362</v>
      </c>
      <c r="W20">
        <f>SUMIFS('EPA Export Aggregation'!Z:Z,'EPA Export Aggregation'!$A:$A,$B20,'EPA Export Aggregation'!$D:$D,$A$1)*IF($A20="CH4",About!$D$58,IF($A20="N2O",About!$D$59,1))</f>
        <v>0.2612513911148</v>
      </c>
      <c r="X20">
        <f>SUMIFS('EPA Export Aggregation'!AA:AA,'EPA Export Aggregation'!$A:$A,$B20,'EPA Export Aggregation'!$D:$D,$A$1)*IF($A20="CH4",About!$D$58,IF($A20="N2O",About!$D$59,1))</f>
        <v>0.28654878558919999</v>
      </c>
      <c r="Y20">
        <f>SUMIFS('EPA Export Aggregation'!AB:AB,'EPA Export Aggregation'!$A:$A,$B20,'EPA Export Aggregation'!$D:$D,$A$1)*IF($A20="CH4",About!$D$58,IF($A20="N2O",About!$D$59,1))</f>
        <v>0.30208063739829999</v>
      </c>
      <c r="Z20">
        <f>SUMIFS('EPA Export Aggregation'!AC:AC,'EPA Export Aggregation'!$A:$A,$B20,'EPA Export Aggregation'!$D:$D,$A$1)*IF($A20="CH4",About!$D$58,IF($A20="N2O",About!$D$59,1))</f>
        <v>0.23432600610650001</v>
      </c>
      <c r="AA20">
        <f>SUMIFS('EPA Export Aggregation'!AD:AD,'EPA Export Aggregation'!$A:$A,$B20,'EPA Export Aggregation'!$D:$D,$A$1)*IF($A20="CH4",About!$D$58,IF($A20="N2O",About!$D$59,1))</f>
        <v>0.2018475808971</v>
      </c>
      <c r="AB20">
        <f>SUMIFS('EPA Export Aggregation'!AE:AE,'EPA Export Aggregation'!$A:$A,$B20,'EPA Export Aggregation'!$D:$D,$A$1)*IF($A20="CH4",About!$D$58,IF($A20="N2O",About!$D$59,1))</f>
        <v>0.2482511599103</v>
      </c>
      <c r="AC20">
        <f>SUMIFS('EPA Export Aggregation'!AF:AF,'EPA Export Aggregation'!$A:$A,$B20,'EPA Export Aggregation'!$D:$D,$A$1)*IF($A20="CH4",About!$D$58,IF($A20="N2O",About!$D$59,1))</f>
        <v>1.4072304428950999</v>
      </c>
      <c r="AD20">
        <f>SUMIFS('EPA Export Aggregation'!AG:AG,'EPA Export Aggregation'!$A:$A,$B20,'EPA Export Aggregation'!$D:$D,$A$1)*IF($A20="CH4",About!$D$58,IF($A20="N2O",About!$D$59,1))</f>
        <v>4.3531348342567</v>
      </c>
      <c r="AE20">
        <f>SUMIFS('EPA Export Aggregation'!AH:AH,'EPA Export Aggregation'!$A:$A,$B20,'EPA Export Aggregation'!$D:$D,$A$1)*IF($A20="CH4",About!$D$58,IF($A20="N2O",About!$D$59,1))</f>
        <v>4.9688951761790996</v>
      </c>
      <c r="AF20">
        <f>SUMIFS('EPA Export Aggregation'!AI:AI,'EPA Export Aggregation'!$A:$A,$B20,'EPA Export Aggregation'!$D:$D,$A$1)*IF($A20="CH4",About!$D$58,IF($A20="N2O",About!$D$59,1))</f>
        <v>4.8657148685046998</v>
      </c>
      <c r="AG20">
        <f>SUMIFS('EPA Export Aggregation'!AJ:AJ,'EPA Export Aggregation'!$A:$A,$B20,'EPA Export Aggregation'!$D:$D,$A$1)*IF($A20="CH4",About!$D$58,IF($A20="N2O",About!$D$59,1))</f>
        <v>4.0674137474057002</v>
      </c>
      <c r="AH20">
        <f>SUMIFS('EPA Export Aggregation'!AK:AK,'EPA Export Aggregation'!$A:$A,$B20,'EPA Export Aggregation'!$D:$D,$A$1)*IF($A20="CH4",About!$D$58,IF($A20="N2O",About!$D$59,1))</f>
        <v>4.1976047180615996</v>
      </c>
    </row>
    <row r="21" spans="1:34" x14ac:dyDescent="0.75">
      <c r="A21" s="119" t="s">
        <v>479</v>
      </c>
      <c r="B21" s="120" t="s">
        <v>1973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75">
      <c r="A22" s="119" t="s">
        <v>479</v>
      </c>
      <c r="B22" s="120" t="s">
        <v>1974</v>
      </c>
      <c r="C22">
        <f>SUMIFS('EPA Export Aggregation'!F:F,'EPA Export Aggregation'!$A:$A,$B22,'EPA Export Aggregation'!$D:$D,$A$1)*IF($A22="CH4",About!$D$58,IF($A22="N2O",About!$D$59,1))</f>
        <v>0.73649292702949998</v>
      </c>
      <c r="D22">
        <f>SUMIFS('EPA Export Aggregation'!G:G,'EPA Export Aggregation'!$A:$A,$B22,'EPA Export Aggregation'!$D:$D,$A$1)*IF($A22="CH4",About!$D$58,IF($A22="N2O",About!$D$59,1))</f>
        <v>0.80059075929559997</v>
      </c>
      <c r="E22">
        <f>SUMIFS('EPA Export Aggregation'!H:H,'EPA Export Aggregation'!$A:$A,$B22,'EPA Export Aggregation'!$D:$D,$A$1)*IF($A22="CH4",About!$D$58,IF($A22="N2O",About!$D$59,1))</f>
        <v>0.89329334409439998</v>
      </c>
      <c r="F22">
        <f>SUMIFS('EPA Export Aggregation'!I:I,'EPA Export Aggregation'!$A:$A,$B22,'EPA Export Aggregation'!$D:$D,$A$1)*IF($A22="CH4",About!$D$58,IF($A22="N2O",About!$D$59,1))</f>
        <v>0.87350141044980001</v>
      </c>
      <c r="G22">
        <f>SUMIFS('EPA Export Aggregation'!J:J,'EPA Export Aggregation'!$A:$A,$B22,'EPA Export Aggregation'!$D:$D,$A$1)*IF($A22="CH4",About!$D$58,IF($A22="N2O",About!$D$59,1))</f>
        <v>0.92757400540339996</v>
      </c>
      <c r="H22">
        <f>SUMIFS('EPA Export Aggregation'!K:K,'EPA Export Aggregation'!$A:$A,$B22,'EPA Export Aggregation'!$D:$D,$A$1)*IF($A22="CH4",About!$D$58,IF($A22="N2O",About!$D$59,1))</f>
        <v>0.89596477151789999</v>
      </c>
      <c r="I22">
        <f>SUMIFS('EPA Export Aggregation'!L:L,'EPA Export Aggregation'!$A:$A,$B22,'EPA Export Aggregation'!$D:$D,$A$1)*IF($A22="CH4",About!$D$58,IF($A22="N2O",About!$D$59,1))</f>
        <v>0.91107890847810002</v>
      </c>
      <c r="J22">
        <f>SUMIFS('EPA Export Aggregation'!M:M,'EPA Export Aggregation'!$A:$A,$B22,'EPA Export Aggregation'!$D:$D,$A$1)*IF($A22="CH4",About!$D$58,IF($A22="N2O",About!$D$59,1))</f>
        <v>0.89834904378280001</v>
      </c>
      <c r="K22">
        <f>SUMIFS('EPA Export Aggregation'!N:N,'EPA Export Aggregation'!$A:$A,$B22,'EPA Export Aggregation'!$D:$D,$A$1)*IF($A22="CH4",About!$D$58,IF($A22="N2O",About!$D$59,1))</f>
        <v>0.90803986616709997</v>
      </c>
      <c r="L22">
        <f>SUMIFS('EPA Export Aggregation'!O:O,'EPA Export Aggregation'!$A:$A,$B22,'EPA Export Aggregation'!$D:$D,$A$1)*IF($A22="CH4",About!$D$58,IF($A22="N2O",About!$D$59,1))</f>
        <v>0.87248096078960002</v>
      </c>
      <c r="M22">
        <f>SUMIFS('EPA Export Aggregation'!P:P,'EPA Export Aggregation'!$A:$A,$B22,'EPA Export Aggregation'!$D:$D,$A$1)*IF($A22="CH4",About!$D$58,IF($A22="N2O",About!$D$59,1))</f>
        <v>1.1349662457409999</v>
      </c>
      <c r="N22">
        <f>SUMIFS('EPA Export Aggregation'!Q:Q,'EPA Export Aggregation'!$A:$A,$B22,'EPA Export Aggregation'!$D:$D,$A$1)*IF($A22="CH4",About!$D$58,IF($A22="N2O",About!$D$59,1))</f>
        <v>0.92183599714510001</v>
      </c>
      <c r="O22">
        <f>SUMIFS('EPA Export Aggregation'!R:R,'EPA Export Aggregation'!$A:$A,$B22,'EPA Export Aggregation'!$D:$D,$A$1)*IF($A22="CH4",About!$D$58,IF($A22="N2O",About!$D$59,1))</f>
        <v>0.74236138663560003</v>
      </c>
      <c r="P22">
        <f>SUMIFS('EPA Export Aggregation'!S:S,'EPA Export Aggregation'!$A:$A,$B22,'EPA Export Aggregation'!$D:$D,$A$1)*IF($A22="CH4",About!$D$58,IF($A22="N2O",About!$D$59,1))</f>
        <v>0.67463717175009996</v>
      </c>
      <c r="Q22">
        <f>SUMIFS('EPA Export Aggregation'!T:T,'EPA Export Aggregation'!$A:$A,$B22,'EPA Export Aggregation'!$D:$D,$A$1)*IF($A22="CH4",About!$D$58,IF($A22="N2O",About!$D$59,1))</f>
        <v>0.60429155043710003</v>
      </c>
      <c r="R22">
        <f>SUMIFS('EPA Export Aggregation'!U:U,'EPA Export Aggregation'!$A:$A,$B22,'EPA Export Aggregation'!$D:$D,$A$1)*IF($A22="CH4",About!$D$58,IF($A22="N2O",About!$D$59,1))</f>
        <v>0.49479109915719999</v>
      </c>
      <c r="S22">
        <f>SUMIFS('EPA Export Aggregation'!V:V,'EPA Export Aggregation'!$A:$A,$B22,'EPA Export Aggregation'!$D:$D,$A$1)*IF($A22="CH4",About!$D$58,IF($A22="N2O",About!$D$59,1))</f>
        <v>0.51088498126710002</v>
      </c>
      <c r="T22">
        <f>SUMIFS('EPA Export Aggregation'!W:W,'EPA Export Aggregation'!$A:$A,$B22,'EPA Export Aggregation'!$D:$D,$A$1)*IF($A22="CH4",About!$D$58,IF($A22="N2O",About!$D$59,1))</f>
        <v>0.47768385575709998</v>
      </c>
      <c r="U22">
        <f>SUMIFS('EPA Export Aggregation'!X:X,'EPA Export Aggregation'!$A:$A,$B22,'EPA Export Aggregation'!$D:$D,$A$1)*IF($A22="CH4",About!$D$58,IF($A22="N2O",About!$D$59,1))</f>
        <v>0.45087448279070003</v>
      </c>
      <c r="V22">
        <f>SUMIFS('EPA Export Aggregation'!Y:Y,'EPA Export Aggregation'!$A:$A,$B22,'EPA Export Aggregation'!$D:$D,$A$1)*IF($A22="CH4",About!$D$58,IF($A22="N2O",About!$D$59,1))</f>
        <v>0.42517165312319999</v>
      </c>
      <c r="W22">
        <f>SUMIFS('EPA Export Aggregation'!Z:Z,'EPA Export Aggregation'!$A:$A,$B22,'EPA Export Aggregation'!$D:$D,$A$1)*IF($A22="CH4",About!$D$58,IF($A22="N2O",About!$D$59,1))</f>
        <v>0.35457582132929999</v>
      </c>
      <c r="X22">
        <f>SUMIFS('EPA Export Aggregation'!AA:AA,'EPA Export Aggregation'!$A:$A,$B22,'EPA Export Aggregation'!$D:$D,$A$1)*IF($A22="CH4",About!$D$58,IF($A22="N2O",About!$D$59,1))</f>
        <v>0.35027872703430002</v>
      </c>
      <c r="Y22">
        <f>SUMIFS('EPA Export Aggregation'!AB:AB,'EPA Export Aggregation'!$A:$A,$B22,'EPA Export Aggregation'!$D:$D,$A$1)*IF($A22="CH4",About!$D$58,IF($A22="N2O",About!$D$59,1))</f>
        <v>0.39823972135989999</v>
      </c>
      <c r="Z22">
        <f>SUMIFS('EPA Export Aggregation'!AC:AC,'EPA Export Aggregation'!$A:$A,$B22,'EPA Export Aggregation'!$D:$D,$A$1)*IF($A22="CH4",About!$D$58,IF($A22="N2O",About!$D$59,1))</f>
        <v>0.33620440016109998</v>
      </c>
      <c r="AA22">
        <f>SUMIFS('EPA Export Aggregation'!AD:AD,'EPA Export Aggregation'!$A:$A,$B22,'EPA Export Aggregation'!$D:$D,$A$1)*IF($A22="CH4",About!$D$58,IF($A22="N2O",About!$D$59,1))</f>
        <v>0.37599253617790002</v>
      </c>
      <c r="AB22">
        <f>SUMIFS('EPA Export Aggregation'!AE:AE,'EPA Export Aggregation'!$A:$A,$B22,'EPA Export Aggregation'!$D:$D,$A$1)*IF($A22="CH4",About!$D$58,IF($A22="N2O",About!$D$59,1))</f>
        <v>0.3245224815926</v>
      </c>
      <c r="AC22">
        <f>SUMIFS('EPA Export Aggregation'!AF:AF,'EPA Export Aggregation'!$A:$A,$B22,'EPA Export Aggregation'!$D:$D,$A$1)*IF($A22="CH4",About!$D$58,IF($A22="N2O",About!$D$59,1))</f>
        <v>0.19023903243759999</v>
      </c>
      <c r="AD22">
        <f>SUMIFS('EPA Export Aggregation'!AG:AG,'EPA Export Aggregation'!$A:$A,$B22,'EPA Export Aggregation'!$D:$D,$A$1)*IF($A22="CH4",About!$D$58,IF($A22="N2O",About!$D$59,1))</f>
        <v>0.2629905952355</v>
      </c>
      <c r="AE22">
        <f>SUMIFS('EPA Export Aggregation'!AH:AH,'EPA Export Aggregation'!$A:$A,$B22,'EPA Export Aggregation'!$D:$D,$A$1)*IF($A22="CH4",About!$D$58,IF($A22="N2O",About!$D$59,1))</f>
        <v>0.47897358574350002</v>
      </c>
      <c r="AF22">
        <f>SUMIFS('EPA Export Aggregation'!AI:AI,'EPA Export Aggregation'!$A:$A,$B22,'EPA Export Aggregation'!$D:$D,$A$1)*IF($A22="CH4",About!$D$58,IF($A22="N2O",About!$D$59,1))</f>
        <v>0.29485307656319998</v>
      </c>
      <c r="AG22">
        <f>SUMIFS('EPA Export Aggregation'!AJ:AJ,'EPA Export Aggregation'!$A:$A,$B22,'EPA Export Aggregation'!$D:$D,$A$1)*IF($A22="CH4",About!$D$58,IF($A22="N2O",About!$D$59,1))</f>
        <v>0.3175074651118</v>
      </c>
      <c r="AH22">
        <f>SUMIFS('EPA Export Aggregation'!AK:AK,'EPA Export Aggregation'!$A:$A,$B22,'EPA Export Aggregation'!$D:$D,$A$1)*IF($A22="CH4",About!$D$58,IF($A22="N2O",About!$D$59,1))</f>
        <v>0.22405842782060001</v>
      </c>
    </row>
    <row r="23" spans="1:34" x14ac:dyDescent="0.75">
      <c r="A23" s="119" t="s">
        <v>479</v>
      </c>
      <c r="B23" s="120" t="s">
        <v>1975</v>
      </c>
      <c r="C23">
        <f>SUMIFS('EPA Export Aggregation'!F:F,'EPA Export Aggregation'!$A:$A,$B23,'EPA Export Aggregation'!$D:$D,$A$1)*IF($A23="CH4",About!$D$58,IF($A23="N2O",About!$D$59,1))</f>
        <v>0.2546334780665</v>
      </c>
      <c r="D23">
        <f>SUMIFS('EPA Export Aggregation'!G:G,'EPA Export Aggregation'!$A:$A,$B23,'EPA Export Aggregation'!$D:$D,$A$1)*IF($A23="CH4",About!$D$58,IF($A23="N2O",About!$D$59,1))</f>
        <v>0.23712975013670001</v>
      </c>
      <c r="E23">
        <f>SUMIFS('EPA Export Aggregation'!H:H,'EPA Export Aggregation'!$A:$A,$B23,'EPA Export Aggregation'!$D:$D,$A$1)*IF($A23="CH4",About!$D$58,IF($A23="N2O",About!$D$59,1))</f>
        <v>0.26341253936050002</v>
      </c>
      <c r="F23">
        <f>SUMIFS('EPA Export Aggregation'!I:I,'EPA Export Aggregation'!$A:$A,$B23,'EPA Export Aggregation'!$D:$D,$A$1)*IF($A23="CH4",About!$D$58,IF($A23="N2O",About!$D$59,1))</f>
        <v>0.31443519468120001</v>
      </c>
      <c r="G23">
        <f>SUMIFS('EPA Export Aggregation'!J:J,'EPA Export Aggregation'!$A:$A,$B23,'EPA Export Aggregation'!$D:$D,$A$1)*IF($A23="CH4",About!$D$58,IF($A23="N2O",About!$D$59,1))</f>
        <v>0.29663385544139997</v>
      </c>
      <c r="H23">
        <f>SUMIFS('EPA Export Aggregation'!K:K,'EPA Export Aggregation'!$A:$A,$B23,'EPA Export Aggregation'!$D:$D,$A$1)*IF($A23="CH4",About!$D$58,IF($A23="N2O",About!$D$59,1))</f>
        <v>0.29841649964919997</v>
      </c>
      <c r="I23">
        <f>SUMIFS('EPA Export Aggregation'!L:L,'EPA Export Aggregation'!$A:$A,$B23,'EPA Export Aggregation'!$D:$D,$A$1)*IF($A23="CH4",About!$D$58,IF($A23="N2O",About!$D$59,1))</f>
        <v>0.27295639203529998</v>
      </c>
      <c r="J23">
        <f>SUMIFS('EPA Export Aggregation'!M:M,'EPA Export Aggregation'!$A:$A,$B23,'EPA Export Aggregation'!$D:$D,$A$1)*IF($A23="CH4",About!$D$58,IF($A23="N2O",About!$D$59,1))</f>
        <v>0.28041898795589998</v>
      </c>
      <c r="K23">
        <f>SUMIFS('EPA Export Aggregation'!N:N,'EPA Export Aggregation'!$A:$A,$B23,'EPA Export Aggregation'!$D:$D,$A$1)*IF($A23="CH4",About!$D$58,IF($A23="N2O",About!$D$59,1))</f>
        <v>0.34874130687240001</v>
      </c>
      <c r="L23">
        <f>SUMIFS('EPA Export Aggregation'!O:O,'EPA Export Aggregation'!$A:$A,$B23,'EPA Export Aggregation'!$D:$D,$A$1)*IF($A23="CH4",About!$D$58,IF($A23="N2O",About!$D$59,1))</f>
        <v>0.33755341990429999</v>
      </c>
      <c r="M23">
        <f>SUMIFS('EPA Export Aggregation'!P:P,'EPA Export Aggregation'!$A:$A,$B23,'EPA Export Aggregation'!$D:$D,$A$1)*IF($A23="CH4",About!$D$58,IF($A23="N2O",About!$D$59,1))</f>
        <v>0.3094257193494</v>
      </c>
      <c r="N23">
        <f>SUMIFS('EPA Export Aggregation'!Q:Q,'EPA Export Aggregation'!$A:$A,$B23,'EPA Export Aggregation'!$D:$D,$A$1)*IF($A23="CH4",About!$D$58,IF($A23="N2O",About!$D$59,1))</f>
        <v>0.3001946455442</v>
      </c>
      <c r="O23">
        <f>SUMIFS('EPA Export Aggregation'!R:R,'EPA Export Aggregation'!$A:$A,$B23,'EPA Export Aggregation'!$D:$D,$A$1)*IF($A23="CH4",About!$D$58,IF($A23="N2O",About!$D$59,1))</f>
        <v>0.2749913488538</v>
      </c>
      <c r="P23">
        <f>SUMIFS('EPA Export Aggregation'!S:S,'EPA Export Aggregation'!$A:$A,$B23,'EPA Export Aggregation'!$D:$D,$A$1)*IF($A23="CH4",About!$D$58,IF($A23="N2O",About!$D$59,1))</f>
        <v>0.26629957922839997</v>
      </c>
      <c r="Q23">
        <f>SUMIFS('EPA Export Aggregation'!T:T,'EPA Export Aggregation'!$A:$A,$B23,'EPA Export Aggregation'!$D:$D,$A$1)*IF($A23="CH4",About!$D$58,IF($A23="N2O",About!$D$59,1))</f>
        <v>0.27692680765760003</v>
      </c>
      <c r="R23">
        <f>SUMIFS('EPA Export Aggregation'!U:U,'EPA Export Aggregation'!$A:$A,$B23,'EPA Export Aggregation'!$D:$D,$A$1)*IF($A23="CH4",About!$D$58,IF($A23="N2O",About!$D$59,1))</f>
        <v>0.27760636159000002</v>
      </c>
      <c r="S23">
        <f>SUMIFS('EPA Export Aggregation'!V:V,'EPA Export Aggregation'!$A:$A,$B23,'EPA Export Aggregation'!$D:$D,$A$1)*IF($A23="CH4",About!$D$58,IF($A23="N2O",About!$D$59,1))</f>
        <v>0.2716834577203</v>
      </c>
      <c r="T23">
        <f>SUMIFS('EPA Export Aggregation'!W:W,'EPA Export Aggregation'!$A:$A,$B23,'EPA Export Aggregation'!$D:$D,$A$1)*IF($A23="CH4",About!$D$58,IF($A23="N2O",About!$D$59,1))</f>
        <v>0.38577069267039998</v>
      </c>
      <c r="U23">
        <f>SUMIFS('EPA Export Aggregation'!X:X,'EPA Export Aggregation'!$A:$A,$B23,'EPA Export Aggregation'!$D:$D,$A$1)*IF($A23="CH4",About!$D$58,IF($A23="N2O",About!$D$59,1))</f>
        <v>0.32056532505090002</v>
      </c>
      <c r="V23">
        <f>SUMIFS('EPA Export Aggregation'!Y:Y,'EPA Export Aggregation'!$A:$A,$B23,'EPA Export Aggregation'!$D:$D,$A$1)*IF($A23="CH4",About!$D$58,IF($A23="N2O",About!$D$59,1))</f>
        <v>0.2733916484544</v>
      </c>
      <c r="W23">
        <f>SUMIFS('EPA Export Aggregation'!Z:Z,'EPA Export Aggregation'!$A:$A,$B23,'EPA Export Aggregation'!$D:$D,$A$1)*IF($A23="CH4",About!$D$58,IF($A23="N2O",About!$D$59,1))</f>
        <v>0.38092902187970001</v>
      </c>
      <c r="X23">
        <f>SUMIFS('EPA Export Aggregation'!AA:AA,'EPA Export Aggregation'!$A:$A,$B23,'EPA Export Aggregation'!$D:$D,$A$1)*IF($A23="CH4",About!$D$58,IF($A23="N2O",About!$D$59,1))</f>
        <v>0.41381159803090001</v>
      </c>
      <c r="Y23">
        <f>SUMIFS('EPA Export Aggregation'!AB:AB,'EPA Export Aggregation'!$A:$A,$B23,'EPA Export Aggregation'!$D:$D,$A$1)*IF($A23="CH4",About!$D$58,IF($A23="N2O",About!$D$59,1))</f>
        <v>0.39547044908630002</v>
      </c>
      <c r="Z23">
        <f>SUMIFS('EPA Export Aggregation'!AC:AC,'EPA Export Aggregation'!$A:$A,$B23,'EPA Export Aggregation'!$D:$D,$A$1)*IF($A23="CH4",About!$D$58,IF($A23="N2O",About!$D$59,1))</f>
        <v>0.3769982093534</v>
      </c>
      <c r="AA23">
        <f>SUMIFS('EPA Export Aggregation'!AD:AD,'EPA Export Aggregation'!$A:$A,$B23,'EPA Export Aggregation'!$D:$D,$A$1)*IF($A23="CH4",About!$D$58,IF($A23="N2O",About!$D$59,1))</f>
        <v>0.1513207963456</v>
      </c>
      <c r="AB23">
        <f>SUMIFS('EPA Export Aggregation'!AE:AE,'EPA Export Aggregation'!$A:$A,$B23,'EPA Export Aggregation'!$D:$D,$A$1)*IF($A23="CH4",About!$D$58,IF($A23="N2O",About!$D$59,1))</f>
        <v>0.39151966387600001</v>
      </c>
      <c r="AC23">
        <f>SUMIFS('EPA Export Aggregation'!AF:AF,'EPA Export Aggregation'!$A:$A,$B23,'EPA Export Aggregation'!$D:$D,$A$1)*IF($A23="CH4",About!$D$58,IF($A23="N2O",About!$D$59,1))</f>
        <v>0.45170473819509999</v>
      </c>
      <c r="AD23">
        <f>SUMIFS('EPA Export Aggregation'!AG:AG,'EPA Export Aggregation'!$A:$A,$B23,'EPA Export Aggregation'!$D:$D,$A$1)*IF($A23="CH4",About!$D$58,IF($A23="N2O",About!$D$59,1))</f>
        <v>0.44403158576270002</v>
      </c>
      <c r="AE23">
        <f>SUMIFS('EPA Export Aggregation'!AH:AH,'EPA Export Aggregation'!$A:$A,$B23,'EPA Export Aggregation'!$D:$D,$A$1)*IF($A23="CH4",About!$D$58,IF($A23="N2O",About!$D$59,1))</f>
        <v>0.52938504296569999</v>
      </c>
      <c r="AF23">
        <f>SUMIFS('EPA Export Aggregation'!AI:AI,'EPA Export Aggregation'!$A:$A,$B23,'EPA Export Aggregation'!$D:$D,$A$1)*IF($A23="CH4",About!$D$58,IF($A23="N2O",About!$D$59,1))</f>
        <v>0.53745266207590003</v>
      </c>
      <c r="AG23">
        <f>SUMIFS('EPA Export Aggregation'!AJ:AJ,'EPA Export Aggregation'!$A:$A,$B23,'EPA Export Aggregation'!$D:$D,$A$1)*IF($A23="CH4",About!$D$58,IF($A23="N2O",About!$D$59,1))</f>
        <v>0.5068659270061</v>
      </c>
      <c r="AH23">
        <f>SUMIFS('EPA Export Aggregation'!AK:AK,'EPA Export Aggregation'!$A:$A,$B23,'EPA Export Aggregation'!$D:$D,$A$1)*IF($A23="CH4",About!$D$58,IF($A23="N2O",About!$D$59,1))</f>
        <v>0.43907354887950001</v>
      </c>
    </row>
    <row r="24" spans="1:34" x14ac:dyDescent="0.75">
      <c r="A24" s="119" t="s">
        <v>479</v>
      </c>
      <c r="B24" s="120" t="s">
        <v>1976</v>
      </c>
      <c r="C24" s="121">
        <f>SUMIFS('EPA Export Aggregation'!F:F,'EPA Export Aggregation'!$A:$A,$B24,'EPA Export Aggregation'!$D:$D,$A$1)*IF($A24="CH4",About!$D$58,IF($A24="N2O",About!$D$59,1))</f>
        <v>2.9949633333299999E-2</v>
      </c>
      <c r="D24" s="121">
        <f>SUMIFS('EPA Export Aggregation'!G:G,'EPA Export Aggregation'!$A:$A,$B24,'EPA Export Aggregation'!$D:$D,$A$1)*IF($A24="CH4",About!$D$58,IF($A24="N2O",About!$D$59,1))</f>
        <v>2.87257652234E-2</v>
      </c>
      <c r="E24" s="121">
        <f>SUMIFS('EPA Export Aggregation'!H:H,'EPA Export Aggregation'!$A:$A,$B24,'EPA Export Aggregation'!$D:$D,$A$1)*IF($A24="CH4",About!$D$58,IF($A24="N2O",About!$D$59,1))</f>
        <v>3.0058239158399998E-2</v>
      </c>
      <c r="F24" s="121">
        <f>SUMIFS('EPA Export Aggregation'!I:I,'EPA Export Aggregation'!$A:$A,$B24,'EPA Export Aggregation'!$D:$D,$A$1)*IF($A24="CH4",About!$D$58,IF($A24="N2O",About!$D$59,1))</f>
        <v>2.64341085271E-2</v>
      </c>
      <c r="G24" s="121">
        <f>SUMIFS('EPA Export Aggregation'!J:J,'EPA Export Aggregation'!$A:$A,$B24,'EPA Export Aggregation'!$D:$D,$A$1)*IF($A24="CH4",About!$D$58,IF($A24="N2O",About!$D$59,1))</f>
        <v>2.8286037658200001E-2</v>
      </c>
      <c r="H24" s="121">
        <f>SUMIFS('EPA Export Aggregation'!K:K,'EPA Export Aggregation'!$A:$A,$B24,'EPA Export Aggregation'!$D:$D,$A$1)*IF($A24="CH4",About!$D$58,IF($A24="N2O",About!$D$59,1))</f>
        <v>2.81236396984E-2</v>
      </c>
      <c r="I24" s="121">
        <f>SUMIFS('EPA Export Aggregation'!L:L,'EPA Export Aggregation'!$A:$A,$B24,'EPA Export Aggregation'!$D:$D,$A$1)*IF($A24="CH4",About!$D$58,IF($A24="N2O",About!$D$59,1))</f>
        <v>3.6845522218399998E-2</v>
      </c>
      <c r="J24" s="121">
        <f>SUMIFS('EPA Export Aggregation'!M:M,'EPA Export Aggregation'!$A:$A,$B24,'EPA Export Aggregation'!$D:$D,$A$1)*IF($A24="CH4",About!$D$58,IF($A24="N2O",About!$D$59,1))</f>
        <v>3.6704238906399997E-2</v>
      </c>
      <c r="K24" s="121">
        <f>SUMIFS('EPA Export Aggregation'!N:N,'EPA Export Aggregation'!$A:$A,$B24,'EPA Export Aggregation'!$D:$D,$A$1)*IF($A24="CH4",About!$D$58,IF($A24="N2O",About!$D$59,1))</f>
        <v>3.6391943381399998E-2</v>
      </c>
      <c r="L24" s="121">
        <f>SUMIFS('EPA Export Aggregation'!O:O,'EPA Export Aggregation'!$A:$A,$B24,'EPA Export Aggregation'!$D:$D,$A$1)*IF($A24="CH4",About!$D$58,IF($A24="N2O",About!$D$59,1))</f>
        <v>3.8321137769999999E-2</v>
      </c>
      <c r="M24" s="121">
        <f>SUMIFS('EPA Export Aggregation'!P:P,'EPA Export Aggregation'!$A:$A,$B24,'EPA Export Aggregation'!$D:$D,$A$1)*IF($A24="CH4",About!$D$58,IF($A24="N2O",About!$D$59,1))</f>
        <v>3.2711864406799997E-2</v>
      </c>
      <c r="N24" s="121">
        <f>SUMIFS('EPA Export Aggregation'!Q:Q,'EPA Export Aggregation'!$A:$A,$B24,'EPA Export Aggregation'!$D:$D,$A$1)*IF($A24="CH4",About!$D$58,IF($A24="N2O",About!$D$59,1))</f>
        <v>4.75184794087E-2</v>
      </c>
      <c r="O24" s="121">
        <f>SUMIFS('EPA Export Aggregation'!R:R,'EPA Export Aggregation'!$A:$A,$B24,'EPA Export Aggregation'!$D:$D,$A$1)*IF($A24="CH4",About!$D$58,IF($A24="N2O",About!$D$59,1))</f>
        <v>5.1319957761399998E-2</v>
      </c>
      <c r="P24" s="121">
        <f>SUMIFS('EPA Export Aggregation'!S:S,'EPA Export Aggregation'!$A:$A,$B24,'EPA Export Aggregation'!$D:$D,$A$1)*IF($A24="CH4",About!$D$58,IF($A24="N2O",About!$D$59,1))</f>
        <v>4.43076923077E-2</v>
      </c>
      <c r="Q24" s="121">
        <f>SUMIFS('EPA Export Aggregation'!T:T,'EPA Export Aggregation'!$A:$A,$B24,'EPA Export Aggregation'!$D:$D,$A$1)*IF($A24="CH4",About!$D$58,IF($A24="N2O",About!$D$59,1))</f>
        <v>4.2857142857100003E-2</v>
      </c>
      <c r="R24" s="121">
        <f>SUMIFS('EPA Export Aggregation'!U:U,'EPA Export Aggregation'!$A:$A,$B24,'EPA Export Aggregation'!$D:$D,$A$1)*IF($A24="CH4",About!$D$58,IF($A24="N2O",About!$D$59,1))</f>
        <v>4.5085714285699997E-2</v>
      </c>
      <c r="S24" s="121">
        <f>SUMIFS('EPA Export Aggregation'!V:V,'EPA Export Aggregation'!$A:$A,$B24,'EPA Export Aggregation'!$D:$D,$A$1)*IF($A24="CH4",About!$D$58,IF($A24="N2O",About!$D$59,1))</f>
        <v>3.1818845872900001E-2</v>
      </c>
      <c r="T24" s="121">
        <f>SUMIFS('EPA Export Aggregation'!W:W,'EPA Export Aggregation'!$A:$A,$B24,'EPA Export Aggregation'!$D:$D,$A$1)*IF($A24="CH4",About!$D$58,IF($A24="N2O",About!$D$59,1))</f>
        <v>3.5105916727499999E-2</v>
      </c>
      <c r="U24" s="121">
        <f>SUMIFS('EPA Export Aggregation'!X:X,'EPA Export Aggregation'!$A:$A,$B24,'EPA Export Aggregation'!$D:$D,$A$1)*IF($A24="CH4",About!$D$58,IF($A24="N2O",About!$D$59,1))</f>
        <v>3.6157779400999998E-2</v>
      </c>
      <c r="V24" s="121">
        <f>SUMIFS('EPA Export Aggregation'!Y:Y,'EPA Export Aggregation'!$A:$A,$B24,'EPA Export Aggregation'!$D:$D,$A$1)*IF($A24="CH4",About!$D$58,IF($A24="N2O",About!$D$59,1))</f>
        <v>2.6296566837100001E-2</v>
      </c>
      <c r="W24" s="121">
        <f>SUMIFS('EPA Export Aggregation'!Z:Z,'EPA Export Aggregation'!$A:$A,$B24,'EPA Export Aggregation'!$D:$D,$A$1)*IF($A24="CH4",About!$D$58,IF($A24="N2O",About!$D$59,1))</f>
        <v>3.4352386074399999E-2</v>
      </c>
      <c r="X24" s="121">
        <f>SUMIFS('EPA Export Aggregation'!AA:AA,'EPA Export Aggregation'!$A:$A,$B24,'EPA Export Aggregation'!$D:$D,$A$1)*IF($A24="CH4",About!$D$58,IF($A24="N2O",About!$D$59,1))</f>
        <v>1.15253363367E-2</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75">
      <c r="A25" s="119" t="s">
        <v>479</v>
      </c>
      <c r="B25" s="120" t="s">
        <v>1977</v>
      </c>
      <c r="C25">
        <f>SUMIFS('EPA Export Aggregation'!F:F,'EPA Export Aggregation'!$A:$A,$B25,'EPA Export Aggregation'!$D:$D,$A$1)*IF($A25="CH4",About!$D$58,IF($A25="N2O",About!$D$59,1))</f>
        <v>13.2258488301394</v>
      </c>
      <c r="D25">
        <f>SUMIFS('EPA Export Aggregation'!G:G,'EPA Export Aggregation'!$A:$A,$B25,'EPA Export Aggregation'!$D:$D,$A$1)*IF($A25="CH4",About!$D$58,IF($A25="N2O",About!$D$59,1))</f>
        <v>14.2008557730927</v>
      </c>
      <c r="E25">
        <f>SUMIFS('EPA Export Aggregation'!H:H,'EPA Export Aggregation'!$A:$A,$B25,'EPA Export Aggregation'!$D:$D,$A$1)*IF($A25="CH4",About!$D$58,IF($A25="N2O",About!$D$59,1))</f>
        <v>14.4501436772718</v>
      </c>
      <c r="F25">
        <f>SUMIFS('EPA Export Aggregation'!I:I,'EPA Export Aggregation'!$A:$A,$B25,'EPA Export Aggregation'!$D:$D,$A$1)*IF($A25="CH4",About!$D$58,IF($A25="N2O",About!$D$59,1))</f>
        <v>14.9367099349908</v>
      </c>
      <c r="G25">
        <f>SUMIFS('EPA Export Aggregation'!J:J,'EPA Export Aggregation'!$A:$A,$B25,'EPA Export Aggregation'!$D:$D,$A$1)*IF($A25="CH4",About!$D$58,IF($A25="N2O",About!$D$59,1))</f>
        <v>16.427683094163601</v>
      </c>
      <c r="H25">
        <f>SUMIFS('EPA Export Aggregation'!K:K,'EPA Export Aggregation'!$A:$A,$B25,'EPA Export Aggregation'!$D:$D,$A$1)*IF($A25="CH4",About!$D$58,IF($A25="N2O",About!$D$59,1))</f>
        <v>17.1292426655315</v>
      </c>
      <c r="I25">
        <f>SUMIFS('EPA Export Aggregation'!L:L,'EPA Export Aggregation'!$A:$A,$B25,'EPA Export Aggregation'!$D:$D,$A$1)*IF($A25="CH4",About!$D$58,IF($A25="N2O",About!$D$59,1))</f>
        <v>17.9964561009261</v>
      </c>
      <c r="J25">
        <f>SUMIFS('EPA Export Aggregation'!M:M,'EPA Export Aggregation'!$A:$A,$B25,'EPA Export Aggregation'!$D:$D,$A$1)*IF($A25="CH4",About!$D$58,IF($A25="N2O",About!$D$59,1))</f>
        <v>18.918528127897702</v>
      </c>
      <c r="K25">
        <f>SUMIFS('EPA Export Aggregation'!N:N,'EPA Export Aggregation'!$A:$A,$B25,'EPA Export Aggregation'!$D:$D,$A$1)*IF($A25="CH4",About!$D$58,IF($A25="N2O",About!$D$59,1))</f>
        <v>19.092347920245501</v>
      </c>
      <c r="L25">
        <f>SUMIFS('EPA Export Aggregation'!O:O,'EPA Export Aggregation'!$A:$A,$B25,'EPA Export Aggregation'!$D:$D,$A$1)*IF($A25="CH4",About!$D$58,IF($A25="N2O",About!$D$59,1))</f>
        <v>20.511631710854399</v>
      </c>
      <c r="M25">
        <f>SUMIFS('EPA Export Aggregation'!P:P,'EPA Export Aggregation'!$A:$A,$B25,'EPA Export Aggregation'!$D:$D,$A$1)*IF($A25="CH4",About!$D$58,IF($A25="N2O",About!$D$59,1))</f>
        <v>20.178128703777698</v>
      </c>
      <c r="N25">
        <f>SUMIFS('EPA Export Aggregation'!Q:Q,'EPA Export Aggregation'!$A:$A,$B25,'EPA Export Aggregation'!$D:$D,$A$1)*IF($A25="CH4",About!$D$58,IF($A25="N2O",About!$D$59,1))</f>
        <v>18.0063710758286</v>
      </c>
      <c r="O25">
        <f>SUMIFS('EPA Export Aggregation'!R:R,'EPA Export Aggregation'!$A:$A,$B25,'EPA Export Aggregation'!$D:$D,$A$1)*IF($A25="CH4",About!$D$58,IF($A25="N2O",About!$D$59,1))</f>
        <v>19.052773306824999</v>
      </c>
      <c r="P25">
        <f>SUMIFS('EPA Export Aggregation'!S:S,'EPA Export Aggregation'!$A:$A,$B25,'EPA Export Aggregation'!$D:$D,$A$1)*IF($A25="CH4",About!$D$58,IF($A25="N2O",About!$D$59,1))</f>
        <v>18.891286644152899</v>
      </c>
      <c r="Q25">
        <f>SUMIFS('EPA Export Aggregation'!T:T,'EPA Export Aggregation'!$A:$A,$B25,'EPA Export Aggregation'!$D:$D,$A$1)*IF($A25="CH4",About!$D$58,IF($A25="N2O",About!$D$59,1))</f>
        <v>20.090888405379498</v>
      </c>
      <c r="R25">
        <f>SUMIFS('EPA Export Aggregation'!U:U,'EPA Export Aggregation'!$A:$A,$B25,'EPA Export Aggregation'!$D:$D,$A$1)*IF($A25="CH4",About!$D$58,IF($A25="N2O",About!$D$59,1))</f>
        <v>17.506410907135301</v>
      </c>
      <c r="S25">
        <f>SUMIFS('EPA Export Aggregation'!V:V,'EPA Export Aggregation'!$A:$A,$B25,'EPA Export Aggregation'!$D:$D,$A$1)*IF($A25="CH4",About!$D$58,IF($A25="N2O",About!$D$59,1))</f>
        <v>17.8158021079043</v>
      </c>
      <c r="T25">
        <f>SUMIFS('EPA Export Aggregation'!W:W,'EPA Export Aggregation'!$A:$A,$B25,'EPA Export Aggregation'!$D:$D,$A$1)*IF($A25="CH4",About!$D$58,IF($A25="N2O",About!$D$59,1))</f>
        <v>18.090026471712701</v>
      </c>
      <c r="U25">
        <f>SUMIFS('EPA Export Aggregation'!X:X,'EPA Export Aggregation'!$A:$A,$B25,'EPA Export Aggregation'!$D:$D,$A$1)*IF($A25="CH4",About!$D$58,IF($A25="N2O",About!$D$59,1))</f>
        <v>15.9281411210114</v>
      </c>
      <c r="V25">
        <f>SUMIFS('EPA Export Aggregation'!Y:Y,'EPA Export Aggregation'!$A:$A,$B25,'EPA Export Aggregation'!$D:$D,$A$1)*IF($A25="CH4",About!$D$58,IF($A25="N2O",About!$D$59,1))</f>
        <v>15.6495654631461</v>
      </c>
      <c r="W25">
        <f>SUMIFS('EPA Export Aggregation'!Z:Z,'EPA Export Aggregation'!$A:$A,$B25,'EPA Export Aggregation'!$D:$D,$A$1)*IF($A25="CH4",About!$D$58,IF($A25="N2O",About!$D$59,1))</f>
        <v>17.8380801437287</v>
      </c>
      <c r="X25">
        <f>SUMIFS('EPA Export Aggregation'!AA:AA,'EPA Export Aggregation'!$A:$A,$B25,'EPA Export Aggregation'!$D:$D,$A$1)*IF($A25="CH4",About!$D$58,IF($A25="N2O",About!$D$59,1))</f>
        <v>17.103714999072199</v>
      </c>
      <c r="Y25">
        <f>SUMIFS('EPA Export Aggregation'!AB:AB,'EPA Export Aggregation'!$A:$A,$B25,'EPA Export Aggregation'!$D:$D,$A$1)*IF($A25="CH4",About!$D$58,IF($A25="N2O",About!$D$59,1))</f>
        <v>17.323641547379601</v>
      </c>
      <c r="Z25">
        <f>SUMIFS('EPA Export Aggregation'!AC:AC,'EPA Export Aggregation'!$A:$A,$B25,'EPA Export Aggregation'!$D:$D,$A$1)*IF($A25="CH4",About!$D$58,IF($A25="N2O",About!$D$59,1))</f>
        <v>17.356312071698699</v>
      </c>
      <c r="AA25">
        <f>SUMIFS('EPA Export Aggregation'!AD:AD,'EPA Export Aggregation'!$A:$A,$B25,'EPA Export Aggregation'!$D:$D,$A$1)*IF($A25="CH4",About!$D$58,IF($A25="N2O",About!$D$59,1))</f>
        <v>17.359109530278801</v>
      </c>
      <c r="AB25">
        <f>SUMIFS('EPA Export Aggregation'!AE:AE,'EPA Export Aggregation'!$A:$A,$B25,'EPA Export Aggregation'!$D:$D,$A$1)*IF($A25="CH4",About!$D$58,IF($A25="N2O",About!$D$59,1))</f>
        <v>18.127613598713701</v>
      </c>
      <c r="AC25">
        <f>SUMIFS('EPA Export Aggregation'!AF:AF,'EPA Export Aggregation'!$A:$A,$B25,'EPA Export Aggregation'!$D:$D,$A$1)*IF($A25="CH4",About!$D$58,IF($A25="N2O",About!$D$59,1))</f>
        <v>18.041055080485201</v>
      </c>
      <c r="AD25">
        <f>SUMIFS('EPA Export Aggregation'!AG:AG,'EPA Export Aggregation'!$A:$A,$B25,'EPA Export Aggregation'!$D:$D,$A$1)*IF($A25="CH4",About!$D$58,IF($A25="N2O",About!$D$59,1))</f>
        <v>18.669001035906799</v>
      </c>
      <c r="AE25">
        <f>SUMIFS('EPA Export Aggregation'!AH:AH,'EPA Export Aggregation'!$A:$A,$B25,'EPA Export Aggregation'!$D:$D,$A$1)*IF($A25="CH4",About!$D$58,IF($A25="N2O",About!$D$59,1))</f>
        <v>19.3439534968571</v>
      </c>
      <c r="AF25">
        <f>SUMIFS('EPA Export Aggregation'!AI:AI,'EPA Export Aggregation'!$A:$A,$B25,'EPA Export Aggregation'!$D:$D,$A$1)*IF($A25="CH4",About!$D$58,IF($A25="N2O",About!$D$59,1))</f>
        <v>20.2315122477596</v>
      </c>
      <c r="AG25">
        <f>SUMIFS('EPA Export Aggregation'!AJ:AJ,'EPA Export Aggregation'!$A:$A,$B25,'EPA Export Aggregation'!$D:$D,$A$1)*IF($A25="CH4",About!$D$58,IF($A25="N2O",About!$D$59,1))</f>
        <v>19.195400996738801</v>
      </c>
      <c r="AH25">
        <f>SUMIFS('EPA Export Aggregation'!AK:AK,'EPA Export Aggregation'!$A:$A,$B25,'EPA Export Aggregation'!$D:$D,$A$1)*IF($A25="CH4",About!$D$58,IF($A25="N2O",About!$D$59,1))</f>
        <v>21.146227581094099</v>
      </c>
    </row>
    <row r="26" spans="1:34" x14ac:dyDescent="0.75">
      <c r="A26" s="119" t="s">
        <v>479</v>
      </c>
      <c r="B26" s="120" t="s">
        <v>1978</v>
      </c>
      <c r="C26">
        <f>SUMIFS('EPA Export Aggregation'!F:F,'EPA Export Aggregation'!$A:$A,$B26,'EPA Export Aggregation'!$D:$D,$A$1)*IF($A26="CH4",About!$D$58,IF($A26="N2O",About!$D$59,1))</f>
        <v>4.9014789464999998E-3</v>
      </c>
      <c r="D26">
        <f>SUMIFS('EPA Export Aggregation'!G:G,'EPA Export Aggregation'!$A:$A,$B26,'EPA Export Aggregation'!$D:$D,$A$1)*IF($A26="CH4",About!$D$58,IF($A26="N2O",About!$D$59,1))</f>
        <v>3.6779880004E-3</v>
      </c>
      <c r="E26">
        <f>SUMIFS('EPA Export Aggregation'!H:H,'EPA Export Aggregation'!$A:$A,$B26,'EPA Export Aggregation'!$D:$D,$A$1)*IF($A26="CH4",About!$D$58,IF($A26="N2O",About!$D$59,1))</f>
        <v>4.5225106771999996E-3</v>
      </c>
      <c r="F26">
        <f>SUMIFS('EPA Export Aggregation'!I:I,'EPA Export Aggregation'!$A:$A,$B26,'EPA Export Aggregation'!$D:$D,$A$1)*IF($A26="CH4",About!$D$58,IF($A26="N2O",About!$D$59,1))</f>
        <v>5.0568866035999999E-3</v>
      </c>
      <c r="G26">
        <f>SUMIFS('EPA Export Aggregation'!J:J,'EPA Export Aggregation'!$A:$A,$B26,'EPA Export Aggregation'!$D:$D,$A$1)*IF($A26="CH4",About!$D$58,IF($A26="N2O",About!$D$59,1))</f>
        <v>5.3259170285000004E-3</v>
      </c>
      <c r="H26">
        <f>SUMIFS('EPA Export Aggregation'!K:K,'EPA Export Aggregation'!$A:$A,$B26,'EPA Export Aggregation'!$D:$D,$A$1)*IF($A26="CH4",About!$D$58,IF($A26="N2O",About!$D$59,1))</f>
        <v>7.2511779423000003E-3</v>
      </c>
      <c r="I26">
        <f>SUMIFS('EPA Export Aggregation'!L:L,'EPA Export Aggregation'!$A:$A,$B26,'EPA Export Aggregation'!$D:$D,$A$1)*IF($A26="CH4",About!$D$58,IF($A26="N2O",About!$D$59,1))</f>
        <v>8.1549439991000002E-3</v>
      </c>
      <c r="J26">
        <f>SUMIFS('EPA Export Aggregation'!M:M,'EPA Export Aggregation'!$A:$A,$B26,'EPA Export Aggregation'!$D:$D,$A$1)*IF($A26="CH4",About!$D$58,IF($A26="N2O",About!$D$59,1))</f>
        <v>1.0232897845499999E-2</v>
      </c>
      <c r="K26">
        <f>SUMIFS('EPA Export Aggregation'!N:N,'EPA Export Aggregation'!$A:$A,$B26,'EPA Export Aggregation'!$D:$D,$A$1)*IF($A26="CH4",About!$D$58,IF($A26="N2O",About!$D$59,1))</f>
        <v>1.17700735413E-2</v>
      </c>
      <c r="L26">
        <f>SUMIFS('EPA Export Aggregation'!O:O,'EPA Export Aggregation'!$A:$A,$B26,'EPA Export Aggregation'!$D:$D,$A$1)*IF($A26="CH4",About!$D$58,IF($A26="N2O",About!$D$59,1))</f>
        <v>7.7249035980000002E-3</v>
      </c>
      <c r="M26">
        <f>SUMIFS('EPA Export Aggregation'!P:P,'EPA Export Aggregation'!$A:$A,$B26,'EPA Export Aggregation'!$D:$D,$A$1)*IF($A26="CH4",About!$D$58,IF($A26="N2O",About!$D$59,1))</f>
        <v>8.5296867256000001E-3</v>
      </c>
      <c r="N26">
        <f>SUMIFS('EPA Export Aggregation'!Q:Q,'EPA Export Aggregation'!$A:$A,$B26,'EPA Export Aggregation'!$D:$D,$A$1)*IF($A26="CH4",About!$D$58,IF($A26="N2O",About!$D$59,1))</f>
        <v>6.2670526384999998E-3</v>
      </c>
      <c r="O26">
        <f>SUMIFS('EPA Export Aggregation'!R:R,'EPA Export Aggregation'!$A:$A,$B26,'EPA Export Aggregation'!$D:$D,$A$1)*IF($A26="CH4",About!$D$58,IF($A26="N2O",About!$D$59,1))</f>
        <v>7.4053181653000004E-3</v>
      </c>
      <c r="P26">
        <f>SUMIFS('EPA Export Aggregation'!S:S,'EPA Export Aggregation'!$A:$A,$B26,'EPA Export Aggregation'!$D:$D,$A$1)*IF($A26="CH4",About!$D$58,IF($A26="N2O",About!$D$59,1))</f>
        <v>7.8553401510999994E-3</v>
      </c>
      <c r="Q26">
        <f>SUMIFS('EPA Export Aggregation'!T:T,'EPA Export Aggregation'!$A:$A,$B26,'EPA Export Aggregation'!$D:$D,$A$1)*IF($A26="CH4",About!$D$58,IF($A26="N2O",About!$D$59,1))</f>
        <v>9.5228454893000001E-3</v>
      </c>
      <c r="R26">
        <f>SUMIFS('EPA Export Aggregation'!U:U,'EPA Export Aggregation'!$A:$A,$B26,'EPA Export Aggregation'!$D:$D,$A$1)*IF($A26="CH4",About!$D$58,IF($A26="N2O",About!$D$59,1))</f>
        <v>9.1998855039999994E-3</v>
      </c>
      <c r="S26">
        <f>SUMIFS('EPA Export Aggregation'!V:V,'EPA Export Aggregation'!$A:$A,$B26,'EPA Export Aggregation'!$D:$D,$A$1)*IF($A26="CH4",About!$D$58,IF($A26="N2O",About!$D$59,1))</f>
        <v>8.4877620860999998E-3</v>
      </c>
      <c r="T26">
        <f>SUMIFS('EPA Export Aggregation'!W:W,'EPA Export Aggregation'!$A:$A,$B26,'EPA Export Aggregation'!$D:$D,$A$1)*IF($A26="CH4",About!$D$58,IF($A26="N2O",About!$D$59,1))</f>
        <v>7.7125001744000003E-3</v>
      </c>
      <c r="U26">
        <f>SUMIFS('EPA Export Aggregation'!X:X,'EPA Export Aggregation'!$A:$A,$B26,'EPA Export Aggregation'!$D:$D,$A$1)*IF($A26="CH4",About!$D$58,IF($A26="N2O",About!$D$59,1))</f>
        <v>6.2846634240000003E-3</v>
      </c>
      <c r="V26">
        <f>SUMIFS('EPA Export Aggregation'!Y:Y,'EPA Export Aggregation'!$A:$A,$B26,'EPA Export Aggregation'!$D:$D,$A$1)*IF($A26="CH4",About!$D$58,IF($A26="N2O",About!$D$59,1))</f>
        <v>4.0478072205999997E-3</v>
      </c>
      <c r="W26">
        <f>SUMIFS('EPA Export Aggregation'!Z:Z,'EPA Export Aggregation'!$A:$A,$B26,'EPA Export Aggregation'!$D:$D,$A$1)*IF($A26="CH4",About!$D$58,IF($A26="N2O",About!$D$59,1))</f>
        <v>6.8432082914000004E-3</v>
      </c>
      <c r="X26">
        <f>SUMIFS('EPA Export Aggregation'!AA:AA,'EPA Export Aggregation'!$A:$A,$B26,'EPA Export Aggregation'!$D:$D,$A$1)*IF($A26="CH4",About!$D$58,IF($A26="N2O",About!$D$59,1))</f>
        <v>6.0854863437999999E-3</v>
      </c>
      <c r="Y26">
        <f>SUMIFS('EPA Export Aggregation'!AB:AB,'EPA Export Aggregation'!$A:$A,$B26,'EPA Export Aggregation'!$D:$D,$A$1)*IF($A26="CH4",About!$D$58,IF($A26="N2O",About!$D$59,1))</f>
        <v>5.1551160147000003E-3</v>
      </c>
      <c r="Z26">
        <f>SUMIFS('EPA Export Aggregation'!AC:AC,'EPA Export Aggregation'!$A:$A,$B26,'EPA Export Aggregation'!$D:$D,$A$1)*IF($A26="CH4",About!$D$58,IF($A26="N2O",About!$D$59,1))</f>
        <v>6.0985290333E-3</v>
      </c>
      <c r="AA26">
        <f>SUMIFS('EPA Export Aggregation'!AD:AD,'EPA Export Aggregation'!$A:$A,$B26,'EPA Export Aggregation'!$D:$D,$A$1)*IF($A26="CH4",About!$D$58,IF($A26="N2O",About!$D$59,1))</f>
        <v>6.4732857483999996E-3</v>
      </c>
      <c r="AB26">
        <f>SUMIFS('EPA Export Aggregation'!AE:AE,'EPA Export Aggregation'!$A:$A,$B26,'EPA Export Aggregation'!$D:$D,$A$1)*IF($A26="CH4",About!$D$58,IF($A26="N2O",About!$D$59,1))</f>
        <v>7.1408445626999998E-3</v>
      </c>
      <c r="AC26">
        <f>SUMIFS('EPA Export Aggregation'!AF:AF,'EPA Export Aggregation'!$A:$A,$B26,'EPA Export Aggregation'!$D:$D,$A$1)*IF($A26="CH4",About!$D$58,IF($A26="N2O",About!$D$59,1))</f>
        <v>6.6724235199E-3</v>
      </c>
      <c r="AD26">
        <f>SUMIFS('EPA Export Aggregation'!AG:AG,'EPA Export Aggregation'!$A:$A,$B26,'EPA Export Aggregation'!$D:$D,$A$1)*IF($A26="CH4",About!$D$58,IF($A26="N2O",About!$D$59,1))</f>
        <v>7.7337316277000002E-3</v>
      </c>
      <c r="AE26">
        <f>SUMIFS('EPA Export Aggregation'!AH:AH,'EPA Export Aggregation'!$A:$A,$B26,'EPA Export Aggregation'!$D:$D,$A$1)*IF($A26="CH4",About!$D$58,IF($A26="N2O",About!$D$59,1))</f>
        <v>8.0270969896000001E-3</v>
      </c>
      <c r="AF26">
        <f>SUMIFS('EPA Export Aggregation'!AI:AI,'EPA Export Aggregation'!$A:$A,$B26,'EPA Export Aggregation'!$D:$D,$A$1)*IF($A26="CH4",About!$D$58,IF($A26="N2O",About!$D$59,1))</f>
        <v>7.3183807447999997E-3</v>
      </c>
      <c r="AG26">
        <f>SUMIFS('EPA Export Aggregation'!AJ:AJ,'EPA Export Aggregation'!$A:$A,$B26,'EPA Export Aggregation'!$D:$D,$A$1)*IF($A26="CH4",About!$D$58,IF($A26="N2O",About!$D$59,1))</f>
        <v>5.4521278127000004E-3</v>
      </c>
      <c r="AH26">
        <f>SUMIFS('EPA Export Aggregation'!AK:AK,'EPA Export Aggregation'!$A:$A,$B26,'EPA Export Aggregation'!$D:$D,$A$1)*IF($A26="CH4",About!$D$58,IF($A26="N2O",About!$D$59,1))</f>
        <v>7.0790260349999998E-3</v>
      </c>
    </row>
    <row r="27" spans="1:34" x14ac:dyDescent="0.75">
      <c r="A27" s="119" t="s">
        <v>479</v>
      </c>
      <c r="B27" s="120" t="s">
        <v>1979</v>
      </c>
      <c r="C27">
        <f>SUMIFS('EPA Export Aggregation'!F:F,'EPA Export Aggregation'!$A:$A,$B27,'EPA Export Aggregation'!$D:$D,$A$1)*IF($A27="CH4",About!$D$58,IF($A27="N2O",About!$D$59,1))</f>
        <v>2.0186509321099999E-2</v>
      </c>
      <c r="D27">
        <f>SUMIFS('EPA Export Aggregation'!G:G,'EPA Export Aggregation'!$A:$A,$B27,'EPA Export Aggregation'!$D:$D,$A$1)*IF($A27="CH4",About!$D$58,IF($A27="N2O",About!$D$59,1))</f>
        <v>1.8966671313500001E-2</v>
      </c>
      <c r="E27">
        <f>SUMIFS('EPA Export Aggregation'!H:H,'EPA Export Aggregation'!$A:$A,$B27,'EPA Export Aggregation'!$D:$D,$A$1)*IF($A27="CH4",About!$D$58,IF($A27="N2O",About!$D$59,1))</f>
        <v>1.91104693786E-2</v>
      </c>
      <c r="F27">
        <f>SUMIFS('EPA Export Aggregation'!I:I,'EPA Export Aggregation'!$A:$A,$B27,'EPA Export Aggregation'!$D:$D,$A$1)*IF($A27="CH4",About!$D$58,IF($A27="N2O",About!$D$59,1))</f>
        <v>1.89999307299E-2</v>
      </c>
      <c r="G27">
        <f>SUMIFS('EPA Export Aggregation'!J:J,'EPA Export Aggregation'!$A:$A,$B27,'EPA Export Aggregation'!$D:$D,$A$1)*IF($A27="CH4",About!$D$58,IF($A27="N2O",About!$D$59,1))</f>
        <v>1.98304379219E-2</v>
      </c>
      <c r="H27">
        <f>SUMIFS('EPA Export Aggregation'!K:K,'EPA Export Aggregation'!$A:$A,$B27,'EPA Export Aggregation'!$D:$D,$A$1)*IF($A27="CH4",About!$D$58,IF($A27="N2O",About!$D$59,1))</f>
        <v>2.1618620662700001E-2</v>
      </c>
      <c r="I27">
        <f>SUMIFS('EPA Export Aggregation'!L:L,'EPA Export Aggregation'!$A:$A,$B27,'EPA Export Aggregation'!$D:$D,$A$1)*IF($A27="CH4",About!$D$58,IF($A27="N2O",About!$D$59,1))</f>
        <v>3.6849562528099997E-2</v>
      </c>
      <c r="J27">
        <f>SUMIFS('EPA Export Aggregation'!M:M,'EPA Export Aggregation'!$A:$A,$B27,'EPA Export Aggregation'!$D:$D,$A$1)*IF($A27="CH4",About!$D$58,IF($A27="N2O",About!$D$59,1))</f>
        <v>2.5818899056700002E-2</v>
      </c>
      <c r="K27">
        <f>SUMIFS('EPA Export Aggregation'!N:N,'EPA Export Aggregation'!$A:$A,$B27,'EPA Export Aggregation'!$D:$D,$A$1)*IF($A27="CH4",About!$D$58,IF($A27="N2O",About!$D$59,1))</f>
        <v>2.5951247108200001E-2</v>
      </c>
      <c r="L27">
        <f>SUMIFS('EPA Export Aggregation'!O:O,'EPA Export Aggregation'!$A:$A,$B27,'EPA Export Aggregation'!$D:$D,$A$1)*IF($A27="CH4",About!$D$58,IF($A27="N2O",About!$D$59,1))</f>
        <v>2.70912606051E-2</v>
      </c>
      <c r="M27">
        <f>SUMIFS('EPA Export Aggregation'!P:P,'EPA Export Aggregation'!$A:$A,$B27,'EPA Export Aggregation'!$D:$D,$A$1)*IF($A27="CH4",About!$D$58,IF($A27="N2O",About!$D$59,1))</f>
        <v>2.87286746081E-2</v>
      </c>
      <c r="N27">
        <f>SUMIFS('EPA Export Aggregation'!Q:Q,'EPA Export Aggregation'!$A:$A,$B27,'EPA Export Aggregation'!$D:$D,$A$1)*IF($A27="CH4",About!$D$58,IF($A27="N2O",About!$D$59,1))</f>
        <v>2.7240831670499999E-2</v>
      </c>
      <c r="O27">
        <f>SUMIFS('EPA Export Aggregation'!R:R,'EPA Export Aggregation'!$A:$A,$B27,'EPA Export Aggregation'!$D:$D,$A$1)*IF($A27="CH4",About!$D$58,IF($A27="N2O",About!$D$59,1))</f>
        <v>2.98482250069E-2</v>
      </c>
      <c r="P27">
        <f>SUMIFS('EPA Export Aggregation'!S:S,'EPA Export Aggregation'!$A:$A,$B27,'EPA Export Aggregation'!$D:$D,$A$1)*IF($A27="CH4",About!$D$58,IF($A27="N2O",About!$D$59,1))</f>
        <v>3.0580451757800001E-2</v>
      </c>
      <c r="Q27">
        <f>SUMIFS('EPA Export Aggregation'!T:T,'EPA Export Aggregation'!$A:$A,$B27,'EPA Export Aggregation'!$D:$D,$A$1)*IF($A27="CH4",About!$D$58,IF($A27="N2O",About!$D$59,1))</f>
        <v>3.4331564683300002E-2</v>
      </c>
      <c r="R27">
        <f>SUMIFS('EPA Export Aggregation'!U:U,'EPA Export Aggregation'!$A:$A,$B27,'EPA Export Aggregation'!$D:$D,$A$1)*IF($A27="CH4",About!$D$58,IF($A27="N2O",About!$D$59,1))</f>
        <v>2.92892730431E-2</v>
      </c>
      <c r="S27">
        <f>SUMIFS('EPA Export Aggregation'!V:V,'EPA Export Aggregation'!$A:$A,$B27,'EPA Export Aggregation'!$D:$D,$A$1)*IF($A27="CH4",About!$D$58,IF($A27="N2O",About!$D$59,1))</f>
        <v>3.7628025881300001E-2</v>
      </c>
      <c r="T27">
        <f>SUMIFS('EPA Export Aggregation'!W:W,'EPA Export Aggregation'!$A:$A,$B27,'EPA Export Aggregation'!$D:$D,$A$1)*IF($A27="CH4",About!$D$58,IF($A27="N2O",About!$D$59,1))</f>
        <v>3.3260963416800002E-2</v>
      </c>
      <c r="U27">
        <f>SUMIFS('EPA Export Aggregation'!X:X,'EPA Export Aggregation'!$A:$A,$B27,'EPA Export Aggregation'!$D:$D,$A$1)*IF($A27="CH4",About!$D$58,IF($A27="N2O",About!$D$59,1))</f>
        <v>3.2372820201399997E-2</v>
      </c>
      <c r="V27">
        <f>SUMIFS('EPA Export Aggregation'!Y:Y,'EPA Export Aggregation'!$A:$A,$B27,'EPA Export Aggregation'!$D:$D,$A$1)*IF($A27="CH4",About!$D$58,IF($A27="N2O",About!$D$59,1))</f>
        <v>3.1099814925999999E-2</v>
      </c>
      <c r="W27">
        <f>SUMIFS('EPA Export Aggregation'!Z:Z,'EPA Export Aggregation'!$A:$A,$B27,'EPA Export Aggregation'!$D:$D,$A$1)*IF($A27="CH4",About!$D$58,IF($A27="N2O",About!$D$59,1))</f>
        <v>1.48727917787E-2</v>
      </c>
      <c r="X27">
        <f>SUMIFS('EPA Export Aggregation'!AA:AA,'EPA Export Aggregation'!$A:$A,$B27,'EPA Export Aggregation'!$D:$D,$A$1)*IF($A27="CH4",About!$D$58,IF($A27="N2O",About!$D$59,1))</f>
        <v>1.2149388484699999E-2</v>
      </c>
      <c r="Y27">
        <f>SUMIFS('EPA Export Aggregation'!AB:AB,'EPA Export Aggregation'!$A:$A,$B27,'EPA Export Aggregation'!$D:$D,$A$1)*IF($A27="CH4",About!$D$58,IF($A27="N2O",About!$D$59,1))</f>
        <v>9.1622732249E-3</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75">
      <c r="A28" s="119" t="s">
        <v>479</v>
      </c>
      <c r="B28" s="120" t="s">
        <v>1980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3.4146933144699999E-2</v>
      </c>
      <c r="G28" s="121">
        <f>SUMIFS('EPA Export Aggregation'!J:J,'EPA Export Aggregation'!$A:$A,$B28,'EPA Export Aggregation'!$D:$D,$A$1)*IF($A28="CH4",About!$D$58,IF($A28="N2O",About!$D$59,1))</f>
        <v>3.3662579483100002E-2</v>
      </c>
      <c r="H28" s="121">
        <f>SUMIFS('EPA Export Aggregation'!K:K,'EPA Export Aggregation'!$A:$A,$B28,'EPA Export Aggregation'!$D:$D,$A$1)*IF($A28="CH4",About!$D$58,IF($A28="N2O",About!$D$59,1))</f>
        <v>3.1725164836599998E-2</v>
      </c>
      <c r="I28" s="121">
        <f>SUMIFS('EPA Export Aggregation'!L:L,'EPA Export Aggregation'!$A:$A,$B28,'EPA Export Aggregation'!$D:$D,$A$1)*IF($A28="CH4",About!$D$58,IF($A28="N2O",About!$D$59,1))</f>
        <v>3.3904756313899997E-2</v>
      </c>
      <c r="J28" s="121">
        <f>SUMIFS('EPA Export Aggregation'!M:M,'EPA Export Aggregation'!$A:$A,$B28,'EPA Export Aggregation'!$D:$D,$A$1)*IF($A28="CH4",About!$D$58,IF($A28="N2O",About!$D$59,1))</f>
        <v>3.55999941296E-2</v>
      </c>
      <c r="K28" s="121">
        <f>SUMIFS('EPA Export Aggregation'!N:N,'EPA Export Aggregation'!$A:$A,$B28,'EPA Export Aggregation'!$D:$D,$A$1)*IF($A28="CH4",About!$D$58,IF($A28="N2O",About!$D$59,1))</f>
        <v>3.2451695328999997E-2</v>
      </c>
      <c r="L28" s="121">
        <f>SUMIFS('EPA Export Aggregation'!O:O,'EPA Export Aggregation'!$A:$A,$B28,'EPA Export Aggregation'!$D:$D,$A$1)*IF($A28="CH4",About!$D$58,IF($A28="N2O",About!$D$59,1))</f>
        <v>3.1725164836599998E-2</v>
      </c>
      <c r="M28" s="121">
        <f>SUMIFS('EPA Export Aggregation'!P:P,'EPA Export Aggregation'!$A:$A,$B28,'EPA Export Aggregation'!$D:$D,$A$1)*IF($A28="CH4",About!$D$58,IF($A28="N2O",About!$D$59,1))</f>
        <v>3.46312868064E-2</v>
      </c>
      <c r="N28" s="121">
        <f>SUMIFS('EPA Export Aggregation'!Q:Q,'EPA Export Aggregation'!$A:$A,$B28,'EPA Export Aggregation'!$D:$D,$A$1)*IF($A28="CH4",About!$D$58,IF($A28="N2O",About!$D$59,1))</f>
        <v>2.6155097727899999E-2</v>
      </c>
      <c r="O28" s="121">
        <f>SUMIFS('EPA Export Aggregation'!R:R,'EPA Export Aggregation'!$A:$A,$B28,'EPA Export Aggregation'!$D:$D,$A$1)*IF($A28="CH4",About!$D$58,IF($A28="N2O",About!$D$59,1))</f>
        <v>2.7365981881999998E-2</v>
      </c>
      <c r="P28" s="121">
        <f>SUMIFS('EPA Export Aggregation'!S:S,'EPA Export Aggregation'!$A:$A,$B28,'EPA Export Aggregation'!$D:$D,$A$1)*IF($A28="CH4",About!$D$58,IF($A28="N2O",About!$D$59,1))</f>
        <v>4.0201353915099998E-2</v>
      </c>
      <c r="Q28" s="121">
        <f>SUMIFS('EPA Export Aggregation'!T:T,'EPA Export Aggregation'!$A:$A,$B28,'EPA Export Aggregation'!$D:$D,$A$1)*IF($A28="CH4",About!$D$58,IF($A28="N2O",About!$D$59,1))</f>
        <v>3.77795856069E-2</v>
      </c>
      <c r="R28" s="121">
        <f>SUMIFS('EPA Export Aggregation'!U:U,'EPA Export Aggregation'!$A:$A,$B28,'EPA Export Aggregation'!$D:$D,$A$1)*IF($A28="CH4",About!$D$58,IF($A28="N2O",About!$D$59,1))</f>
        <v>3.77795856069E-2</v>
      </c>
      <c r="S28" s="121">
        <f>SUMIFS('EPA Export Aggregation'!V:V,'EPA Export Aggregation'!$A:$A,$B28,'EPA Export Aggregation'!$D:$D,$A$1)*IF($A28="CH4",About!$D$58,IF($A28="N2O",About!$D$59,1))</f>
        <v>3.77795856069E-2</v>
      </c>
      <c r="T28" s="121">
        <f>SUMIFS('EPA Export Aggregation'!W:W,'EPA Export Aggregation'!$A:$A,$B28,'EPA Export Aggregation'!$D:$D,$A$1)*IF($A28="CH4",About!$D$58,IF($A28="N2O",About!$D$59,1))</f>
        <v>3.7571772555700003E-2</v>
      </c>
      <c r="U28">
        <f>SUMIFS('EPA Export Aggregation'!X:X,'EPA Export Aggregation'!$A:$A,$B28,'EPA Export Aggregation'!$D:$D,$A$1)*IF($A28="CH4",About!$D$58,IF($A28="N2O",About!$D$59,1))</f>
        <v>3.23010223872E-2</v>
      </c>
      <c r="V28">
        <f>SUMIFS('EPA Export Aggregation'!Y:Y,'EPA Export Aggregation'!$A:$A,$B28,'EPA Export Aggregation'!$D:$D,$A$1)*IF($A28="CH4",About!$D$58,IF($A28="N2O",About!$D$59,1))</f>
        <v>2.50476915878E-2</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75">
      <c r="A29" s="119" t="s">
        <v>479</v>
      </c>
      <c r="B29" s="120" t="s">
        <v>1981</v>
      </c>
      <c r="C29">
        <f>SUMIFS('EPA Export Aggregation'!F:F,'EPA Export Aggregation'!$A:$A,$B29,'EPA Export Aggregation'!$D:$D,$A$1)*IF($A29="CH4",About!$D$58,IF($A29="N2O",About!$D$59,1))</f>
        <v>3.7019149861315999</v>
      </c>
      <c r="D29">
        <f>SUMIFS('EPA Export Aggregation'!G:G,'EPA Export Aggregation'!$A:$A,$B29,'EPA Export Aggregation'!$D:$D,$A$1)*IF($A29="CH4",About!$D$58,IF($A29="N2O",About!$D$59,1))</f>
        <v>3.6878921999943</v>
      </c>
      <c r="E29">
        <f>SUMIFS('EPA Export Aggregation'!H:H,'EPA Export Aggregation'!$A:$A,$B29,'EPA Export Aggregation'!$D:$D,$A$1)*IF($A29="CH4",About!$D$58,IF($A29="N2O",About!$D$59,1))</f>
        <v>3.6026519202124998</v>
      </c>
      <c r="F29">
        <f>SUMIFS('EPA Export Aggregation'!I:I,'EPA Export Aggregation'!$A:$A,$B29,'EPA Export Aggregation'!$D:$D,$A$1)*IF($A29="CH4",About!$D$58,IF($A29="N2O",About!$D$59,1))</f>
        <v>3.4342198189942001</v>
      </c>
      <c r="G29">
        <f>SUMIFS('EPA Export Aggregation'!J:J,'EPA Export Aggregation'!$A:$A,$B29,'EPA Export Aggregation'!$D:$D,$A$1)*IF($A29="CH4",About!$D$58,IF($A29="N2O",About!$D$59,1))</f>
        <v>3.3651361460767002</v>
      </c>
      <c r="H29">
        <f>SUMIFS('EPA Export Aggregation'!K:K,'EPA Export Aggregation'!$A:$A,$B29,'EPA Export Aggregation'!$D:$D,$A$1)*IF($A29="CH4",About!$D$58,IF($A29="N2O",About!$D$59,1))</f>
        <v>3.3750989449723998</v>
      </c>
      <c r="I29">
        <f>SUMIFS('EPA Export Aggregation'!L:L,'EPA Export Aggregation'!$A:$A,$B29,'EPA Export Aggregation'!$D:$D,$A$1)*IF($A29="CH4",About!$D$58,IF($A29="N2O",About!$D$59,1))</f>
        <v>3.4230772032205001</v>
      </c>
      <c r="J29">
        <f>SUMIFS('EPA Export Aggregation'!M:M,'EPA Export Aggregation'!$A:$A,$B29,'EPA Export Aggregation'!$D:$D,$A$1)*IF($A29="CH4",About!$D$58,IF($A29="N2O",About!$D$59,1))</f>
        <v>3.5142923287240002</v>
      </c>
      <c r="K29">
        <f>SUMIFS('EPA Export Aggregation'!N:N,'EPA Export Aggregation'!$A:$A,$B29,'EPA Export Aggregation'!$D:$D,$A$1)*IF($A29="CH4",About!$D$58,IF($A29="N2O",About!$D$59,1))</f>
        <v>3.4291702686478001</v>
      </c>
      <c r="L29">
        <f>SUMIFS('EPA Export Aggregation'!O:O,'EPA Export Aggregation'!$A:$A,$B29,'EPA Export Aggregation'!$D:$D,$A$1)*IF($A29="CH4",About!$D$58,IF($A29="N2O",About!$D$59,1))</f>
        <v>3.2026306715941</v>
      </c>
      <c r="M29">
        <f>SUMIFS('EPA Export Aggregation'!P:P,'EPA Export Aggregation'!$A:$A,$B29,'EPA Export Aggregation'!$D:$D,$A$1)*IF($A29="CH4",About!$D$58,IF($A29="N2O",About!$D$59,1))</f>
        <v>3.2415406528773998</v>
      </c>
      <c r="N29">
        <f>SUMIFS('EPA Export Aggregation'!Q:Q,'EPA Export Aggregation'!$A:$A,$B29,'EPA Export Aggregation'!$D:$D,$A$1)*IF($A29="CH4",About!$D$58,IF($A29="N2O",About!$D$59,1))</f>
        <v>3.2235470344725998</v>
      </c>
      <c r="O29">
        <f>SUMIFS('EPA Export Aggregation'!R:R,'EPA Export Aggregation'!$A:$A,$B29,'EPA Export Aggregation'!$D:$D,$A$1)*IF($A29="CH4",About!$D$58,IF($A29="N2O",About!$D$59,1))</f>
        <v>3.1801201516776998</v>
      </c>
      <c r="P29">
        <f>SUMIFS('EPA Export Aggregation'!S:S,'EPA Export Aggregation'!$A:$A,$B29,'EPA Export Aggregation'!$D:$D,$A$1)*IF($A29="CH4",About!$D$58,IF($A29="N2O",About!$D$59,1))</f>
        <v>3.2248699265259999</v>
      </c>
      <c r="Q29">
        <f>SUMIFS('EPA Export Aggregation'!T:T,'EPA Export Aggregation'!$A:$A,$B29,'EPA Export Aggregation'!$D:$D,$A$1)*IF($A29="CH4",About!$D$58,IF($A29="N2O",About!$D$59,1))</f>
        <v>3.2603207956034002</v>
      </c>
      <c r="R29">
        <f>SUMIFS('EPA Export Aggregation'!U:U,'EPA Export Aggregation'!$A:$A,$B29,'EPA Export Aggregation'!$D:$D,$A$1)*IF($A29="CH4",About!$D$58,IF($A29="N2O",About!$D$59,1))</f>
        <v>3.3233282166542</v>
      </c>
      <c r="S29">
        <f>SUMIFS('EPA Export Aggregation'!V:V,'EPA Export Aggregation'!$A:$A,$B29,'EPA Export Aggregation'!$D:$D,$A$1)*IF($A29="CH4",About!$D$58,IF($A29="N2O",About!$D$59,1))</f>
        <v>3.3200769589151</v>
      </c>
      <c r="T29">
        <f>SUMIFS('EPA Export Aggregation'!W:W,'EPA Export Aggregation'!$A:$A,$B29,'EPA Export Aggregation'!$D:$D,$A$1)*IF($A29="CH4",About!$D$58,IF($A29="N2O",About!$D$59,1))</f>
        <v>3.3387364000262001</v>
      </c>
      <c r="U29">
        <f>SUMIFS('EPA Export Aggregation'!X:X,'EPA Export Aggregation'!$A:$A,$B29,'EPA Export Aggregation'!$D:$D,$A$1)*IF($A29="CH4",About!$D$58,IF($A29="N2O",About!$D$59,1))</f>
        <v>3.5657028727973001</v>
      </c>
      <c r="V29">
        <f>SUMIFS('EPA Export Aggregation'!Y:Y,'EPA Export Aggregation'!$A:$A,$B29,'EPA Export Aggregation'!$D:$D,$A$1)*IF($A29="CH4",About!$D$58,IF($A29="N2O",About!$D$59,1))</f>
        <v>3.5443781479498</v>
      </c>
      <c r="W29">
        <f>SUMIFS('EPA Export Aggregation'!Z:Z,'EPA Export Aggregation'!$A:$A,$B29,'EPA Export Aggregation'!$D:$D,$A$1)*IF($A29="CH4",About!$D$58,IF($A29="N2O",About!$D$59,1))</f>
        <v>4.1173860027518003</v>
      </c>
      <c r="X29">
        <f>SUMIFS('EPA Export Aggregation'!AA:AA,'EPA Export Aggregation'!$A:$A,$B29,'EPA Export Aggregation'!$D:$D,$A$1)*IF($A29="CH4",About!$D$58,IF($A29="N2O",About!$D$59,1))</f>
        <v>5.0406957685079004</v>
      </c>
      <c r="Y29">
        <f>SUMIFS('EPA Export Aggregation'!AB:AB,'EPA Export Aggregation'!$A:$A,$B29,'EPA Export Aggregation'!$D:$D,$A$1)*IF($A29="CH4",About!$D$58,IF($A29="N2O",About!$D$59,1))</f>
        <v>6.3593945191939998</v>
      </c>
      <c r="Z29">
        <f>SUMIFS('EPA Export Aggregation'!AC:AC,'EPA Export Aggregation'!$A:$A,$B29,'EPA Export Aggregation'!$D:$D,$A$1)*IF($A29="CH4",About!$D$58,IF($A29="N2O",About!$D$59,1))</f>
        <v>7.6517282610445001</v>
      </c>
      <c r="AA29">
        <f>SUMIFS('EPA Export Aggregation'!AD:AD,'EPA Export Aggregation'!$A:$A,$B29,'EPA Export Aggregation'!$D:$D,$A$1)*IF($A29="CH4",About!$D$58,IF($A29="N2O",About!$D$59,1))</f>
        <v>9.0737588332270001</v>
      </c>
      <c r="AB29">
        <f>SUMIFS('EPA Export Aggregation'!AE:AE,'EPA Export Aggregation'!$A:$A,$B29,'EPA Export Aggregation'!$D:$D,$A$1)*IF($A29="CH4",About!$D$58,IF($A29="N2O",About!$D$59,1))</f>
        <v>9.4413897397406004</v>
      </c>
      <c r="AC29">
        <f>SUMIFS('EPA Export Aggregation'!AF:AF,'EPA Export Aggregation'!$A:$A,$B29,'EPA Export Aggregation'!$D:$D,$A$1)*IF($A29="CH4",About!$D$58,IF($A29="N2O",About!$D$59,1))</f>
        <v>7.3264324386139998</v>
      </c>
      <c r="AD29">
        <f>SUMIFS('EPA Export Aggregation'!AG:AG,'EPA Export Aggregation'!$A:$A,$B29,'EPA Export Aggregation'!$D:$D,$A$1)*IF($A29="CH4",About!$D$58,IF($A29="N2O",About!$D$59,1))</f>
        <v>8.5741792806340005</v>
      </c>
      <c r="AE29">
        <f>SUMIFS('EPA Export Aggregation'!AH:AH,'EPA Export Aggregation'!$A:$A,$B29,'EPA Export Aggregation'!$D:$D,$A$1)*IF($A29="CH4",About!$D$58,IF($A29="N2O",About!$D$59,1))</f>
        <v>12.6301222030833</v>
      </c>
      <c r="AF29">
        <f>SUMIFS('EPA Export Aggregation'!AI:AI,'EPA Export Aggregation'!$A:$A,$B29,'EPA Export Aggregation'!$D:$D,$A$1)*IF($A29="CH4",About!$D$58,IF($A29="N2O",About!$D$59,1))</f>
        <v>15.9226256477644</v>
      </c>
      <c r="AG29">
        <f>SUMIFS('EPA Export Aggregation'!AJ:AJ,'EPA Export Aggregation'!$A:$A,$B29,'EPA Export Aggregation'!$D:$D,$A$1)*IF($A29="CH4",About!$D$58,IF($A29="N2O",About!$D$59,1))</f>
        <v>10.2493214634863</v>
      </c>
      <c r="AH29">
        <f>SUMIFS('EPA Export Aggregation'!AK:AK,'EPA Export Aggregation'!$A:$A,$B29,'EPA Export Aggregation'!$D:$D,$A$1)*IF($A29="CH4",About!$D$58,IF($A29="N2O",About!$D$59,1))</f>
        <v>7.4250728280773002</v>
      </c>
    </row>
    <row r="30" spans="1:34" x14ac:dyDescent="0.75">
      <c r="A30" s="119" t="s">
        <v>479</v>
      </c>
      <c r="B30" s="120" t="s">
        <v>1982</v>
      </c>
      <c r="C30">
        <f>SUMIFS('EPA Export Aggregation'!F:F,'EPA Export Aggregation'!$A:$A,$B30,'EPA Export Aggregation'!$D:$D,$A$1)*IF($A30="CH4",About!$D$58,IF($A30="N2O",About!$D$59,1))</f>
        <v>1.3923840526000001E-3</v>
      </c>
      <c r="D30">
        <f>SUMIFS('EPA Export Aggregation'!G:G,'EPA Export Aggregation'!$A:$A,$B30,'EPA Export Aggregation'!$D:$D,$A$1)*IF($A30="CH4",About!$D$58,IF($A30="N2O",About!$D$59,1))</f>
        <v>1.4126486613999999E-3</v>
      </c>
      <c r="E30">
        <f>SUMIFS('EPA Export Aggregation'!H:H,'EPA Export Aggregation'!$A:$A,$B30,'EPA Export Aggregation'!$D:$D,$A$1)*IF($A30="CH4",About!$D$58,IF($A30="N2O",About!$D$59,1))</f>
        <v>1.4334395337000001E-3</v>
      </c>
      <c r="F30">
        <f>SUMIFS('EPA Export Aggregation'!I:I,'EPA Export Aggregation'!$A:$A,$B30,'EPA Export Aggregation'!$D:$D,$A$1)*IF($A30="CH4",About!$D$58,IF($A30="N2O",About!$D$59,1))</f>
        <v>1.4535750157E-3</v>
      </c>
      <c r="G30">
        <f>SUMIFS('EPA Export Aggregation'!J:J,'EPA Export Aggregation'!$A:$A,$B30,'EPA Export Aggregation'!$D:$D,$A$1)*IF($A30="CH4",About!$D$58,IF($A30="N2O",About!$D$59,1))</f>
        <v>1.4739903384E-3</v>
      </c>
      <c r="H30">
        <f>SUMIFS('EPA Export Aggregation'!K:K,'EPA Export Aggregation'!$A:$A,$B30,'EPA Export Aggregation'!$D:$D,$A$1)*IF($A30="CH4",About!$D$58,IF($A30="N2O",About!$D$59,1))</f>
        <v>1.4916603724000001E-3</v>
      </c>
      <c r="I30">
        <f>SUMIFS('EPA Export Aggregation'!L:L,'EPA Export Aggregation'!$A:$A,$B30,'EPA Export Aggregation'!$D:$D,$A$1)*IF($A30="CH4",About!$D$58,IF($A30="N2O",About!$D$59,1))</f>
        <v>1.5065138185000001E-3</v>
      </c>
      <c r="J30">
        <f>SUMIFS('EPA Export Aggregation'!M:M,'EPA Export Aggregation'!$A:$A,$B30,'EPA Export Aggregation'!$D:$D,$A$1)*IF($A30="CH4",About!$D$58,IF($A30="N2O",About!$D$59,1))</f>
        <v>1.5204330482000001E-3</v>
      </c>
      <c r="K30">
        <f>SUMIFS('EPA Export Aggregation'!N:N,'EPA Export Aggregation'!$A:$A,$B30,'EPA Export Aggregation'!$D:$D,$A$1)*IF($A30="CH4",About!$D$58,IF($A30="N2O",About!$D$59,1))</f>
        <v>1.5346169309E-3</v>
      </c>
      <c r="L30">
        <f>SUMIFS('EPA Export Aggregation'!O:O,'EPA Export Aggregation'!$A:$A,$B30,'EPA Export Aggregation'!$D:$D,$A$1)*IF($A30="CH4",About!$D$58,IF($A30="N2O",About!$D$59,1))</f>
        <v>1.5501890830000001E-3</v>
      </c>
      <c r="M30">
        <f>SUMIFS('EPA Export Aggregation'!P:P,'EPA Export Aggregation'!$A:$A,$B30,'EPA Export Aggregation'!$D:$D,$A$1)*IF($A30="CH4",About!$D$58,IF($A30="N2O",About!$D$59,1))</f>
        <v>1.5580824986E-3</v>
      </c>
      <c r="N30">
        <f>SUMIFS('EPA Export Aggregation'!Q:Q,'EPA Export Aggregation'!$A:$A,$B30,'EPA Export Aggregation'!$D:$D,$A$1)*IF($A30="CH4",About!$D$58,IF($A30="N2O",About!$D$59,1))</f>
        <v>1.5655233804E-3</v>
      </c>
      <c r="O30">
        <f>SUMIFS('EPA Export Aggregation'!R:R,'EPA Export Aggregation'!$A:$A,$B30,'EPA Export Aggregation'!$D:$D,$A$1)*IF($A30="CH4",About!$D$58,IF($A30="N2O",About!$D$59,1))</f>
        <v>1.5749432130000001E-3</v>
      </c>
      <c r="P30">
        <f>SUMIFS('EPA Export Aggregation'!S:S,'EPA Export Aggregation'!$A:$A,$B30,'EPA Export Aggregation'!$D:$D,$A$1)*IF($A30="CH4",About!$D$58,IF($A30="N2O",About!$D$59,1))</f>
        <v>1.5843009319E-3</v>
      </c>
      <c r="Q30">
        <f>SUMIFS('EPA Export Aggregation'!T:T,'EPA Export Aggregation'!$A:$A,$B30,'EPA Export Aggregation'!$D:$D,$A$1)*IF($A30="CH4",About!$D$58,IF($A30="N2O",About!$D$59,1))</f>
        <v>1.5906840217000001E-3</v>
      </c>
      <c r="R30">
        <f>SUMIFS('EPA Export Aggregation'!U:U,'EPA Export Aggregation'!$A:$A,$B30,'EPA Export Aggregation'!$D:$D,$A$1)*IF($A30="CH4",About!$D$58,IF($A30="N2O",About!$D$59,1))</f>
        <v>1.5962787786999999E-3</v>
      </c>
      <c r="S30">
        <f>SUMIFS('EPA Export Aggregation'!V:V,'EPA Export Aggregation'!$A:$A,$B30,'EPA Export Aggregation'!$D:$D,$A$1)*IF($A30="CH4",About!$D$58,IF($A30="N2O",About!$D$59,1))</f>
        <v>1.6007380188E-3</v>
      </c>
      <c r="T30">
        <f>SUMIFS('EPA Export Aggregation'!W:W,'EPA Export Aggregation'!$A:$A,$B30,'EPA Export Aggregation'!$D:$D,$A$1)*IF($A30="CH4",About!$D$58,IF($A30="N2O",About!$D$59,1))</f>
        <v>1.6060486723999999E-3</v>
      </c>
      <c r="U30">
        <f>SUMIFS('EPA Export Aggregation'!X:X,'EPA Export Aggregation'!$A:$A,$B30,'EPA Export Aggregation'!$D:$D,$A$1)*IF($A30="CH4",About!$D$58,IF($A30="N2O",About!$D$59,1))</f>
        <v>1.6111737143999999E-3</v>
      </c>
      <c r="V30">
        <f>SUMIFS('EPA Export Aggregation'!Y:Y,'EPA Export Aggregation'!$A:$A,$B30,'EPA Export Aggregation'!$D:$D,$A$1)*IF($A30="CH4",About!$D$58,IF($A30="N2O",About!$D$59,1))</f>
        <v>1.6192865243999999E-3</v>
      </c>
      <c r="W30">
        <f>SUMIFS('EPA Export Aggregation'!Z:Z,'EPA Export Aggregation'!$A:$A,$B30,'EPA Export Aggregation'!$D:$D,$A$1)*IF($A30="CH4",About!$D$58,IF($A30="N2O",About!$D$59,1))</f>
        <v>1.6277067030999999E-3</v>
      </c>
      <c r="X30">
        <f>SUMIFS('EPA Export Aggregation'!AA:AA,'EPA Export Aggregation'!$A:$A,$B30,'EPA Export Aggregation'!$D:$D,$A$1)*IF($A30="CH4",About!$D$58,IF($A30="N2O",About!$D$59,1))</f>
        <v>1.6343209172999999E-3</v>
      </c>
      <c r="Y30">
        <f>SUMIFS('EPA Export Aggregation'!AB:AB,'EPA Export Aggregation'!$A:$A,$B30,'EPA Export Aggregation'!$D:$D,$A$1)*IF($A30="CH4",About!$D$58,IF($A30="N2O",About!$D$59,1))</f>
        <v>1.6406797263000001E-3</v>
      </c>
      <c r="Z30">
        <f>SUMIFS('EPA Export Aggregation'!AC:AC,'EPA Export Aggregation'!$A:$A,$B30,'EPA Export Aggregation'!$D:$D,$A$1)*IF($A30="CH4",About!$D$58,IF($A30="N2O",About!$D$59,1))</f>
        <v>1.6495289955999999E-3</v>
      </c>
      <c r="AA30">
        <f>SUMIFS('EPA Export Aggregation'!AD:AD,'EPA Export Aggregation'!$A:$A,$B30,'EPA Export Aggregation'!$D:$D,$A$1)*IF($A30="CH4",About!$D$58,IF($A30="N2O",About!$D$59,1))</f>
        <v>1.6581026254999999E-3</v>
      </c>
      <c r="AB30">
        <f>SUMIFS('EPA Export Aggregation'!AE:AE,'EPA Export Aggregation'!$A:$A,$B30,'EPA Export Aggregation'!$D:$D,$A$1)*IF($A30="CH4",About!$D$58,IF($A30="N2O",About!$D$59,1))</f>
        <v>1.6685864932000001E-3</v>
      </c>
      <c r="AC30">
        <f>SUMIFS('EPA Export Aggregation'!AF:AF,'EPA Export Aggregation'!$A:$A,$B30,'EPA Export Aggregation'!$D:$D,$A$1)*IF($A30="CH4",About!$D$58,IF($A30="N2O",About!$D$59,1))</f>
        <v>1.6846708445E-3</v>
      </c>
      <c r="AD30">
        <f>SUMIFS('EPA Export Aggregation'!AG:AG,'EPA Export Aggregation'!$A:$A,$B30,'EPA Export Aggregation'!$D:$D,$A$1)*IF($A30="CH4",About!$D$58,IF($A30="N2O",About!$D$59,1))</f>
        <v>1.6987305146000001E-3</v>
      </c>
      <c r="AE30">
        <f>SUMIFS('EPA Export Aggregation'!AH:AH,'EPA Export Aggregation'!$A:$A,$B30,'EPA Export Aggregation'!$D:$D,$A$1)*IF($A30="CH4",About!$D$58,IF($A30="N2O",About!$D$59,1))</f>
        <v>1.7078024735000001E-3</v>
      </c>
      <c r="AF30">
        <f>SUMIFS('EPA Export Aggregation'!AI:AI,'EPA Export Aggregation'!$A:$A,$B30,'EPA Export Aggregation'!$D:$D,$A$1)*IF($A30="CH4",About!$D$58,IF($A30="N2O",About!$D$59,1))</f>
        <v>1.7191598017000001E-3</v>
      </c>
      <c r="AG30">
        <f>SUMIFS('EPA Export Aggregation'!AJ:AJ,'EPA Export Aggregation'!$A:$A,$B30,'EPA Export Aggregation'!$D:$D,$A$1)*IF($A30="CH4",About!$D$58,IF($A30="N2O",About!$D$59,1))</f>
        <v>1.7026723817000001E-3</v>
      </c>
      <c r="AH30">
        <f>SUMIFS('EPA Export Aggregation'!AK:AK,'EPA Export Aggregation'!$A:$A,$B30,'EPA Export Aggregation'!$D:$D,$A$1)*IF($A30="CH4",About!$D$58,IF($A30="N2O",About!$D$59,1))</f>
        <v>1.7026723817000001E-3</v>
      </c>
    </row>
    <row r="31" spans="1:34" x14ac:dyDescent="0.75">
      <c r="A31" s="119" t="s">
        <v>479</v>
      </c>
      <c r="B31" s="120" t="s">
        <v>1983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75">
      <c r="A32" s="119" t="s">
        <v>479</v>
      </c>
      <c r="B32" s="120" t="s">
        <v>1984</v>
      </c>
      <c r="C32">
        <f>SUMIFS('EPA Export Aggregation'!F:F,'EPA Export Aggregation'!$A:$A,$B32,'EPA Export Aggregation'!$D:$D,$A$1)*IF($A32="CH4",About!$D$58,IF($A32="N2O",About!$D$59,1))</f>
        <v>4.0949636960700003E-2</v>
      </c>
      <c r="D32">
        <f>SUMIFS('EPA Export Aggregation'!G:G,'EPA Export Aggregation'!$A:$A,$B32,'EPA Export Aggregation'!$D:$D,$A$1)*IF($A32="CH4",About!$D$58,IF($A32="N2O",About!$D$59,1))</f>
        <v>3.9532135403300001E-2</v>
      </c>
      <c r="E32">
        <f>SUMIFS('EPA Export Aggregation'!H:H,'EPA Export Aggregation'!$A:$A,$B32,'EPA Export Aggregation'!$D:$D,$A$1)*IF($A32="CH4",About!$D$58,IF($A32="N2O",About!$D$59,1))</f>
        <v>4.0447268533100003E-2</v>
      </c>
      <c r="F32">
        <f>SUMIFS('EPA Export Aggregation'!I:I,'EPA Export Aggregation'!$A:$A,$B32,'EPA Export Aggregation'!$D:$D,$A$1)*IF($A32="CH4",About!$D$58,IF($A32="N2O",About!$D$59,1))</f>
        <v>4.0077102323300001E-2</v>
      </c>
      <c r="G32">
        <f>SUMIFS('EPA Export Aggregation'!J:J,'EPA Export Aggregation'!$A:$A,$B32,'EPA Export Aggregation'!$D:$D,$A$1)*IF($A32="CH4",About!$D$58,IF($A32="N2O",About!$D$59,1))</f>
        <v>3.84458738471E-2</v>
      </c>
      <c r="H32">
        <f>SUMIFS('EPA Export Aggregation'!K:K,'EPA Export Aggregation'!$A:$A,$B32,'EPA Export Aggregation'!$D:$D,$A$1)*IF($A32="CH4",About!$D$58,IF($A32="N2O",About!$D$59,1))</f>
        <v>3.8694120233799999E-2</v>
      </c>
      <c r="I32">
        <f>SUMIFS('EPA Export Aggregation'!L:L,'EPA Export Aggregation'!$A:$A,$B32,'EPA Export Aggregation'!$D:$D,$A$1)*IF($A32="CH4",About!$D$58,IF($A32="N2O",About!$D$59,1))</f>
        <v>4.05155730123E-2</v>
      </c>
      <c r="J32">
        <f>SUMIFS('EPA Export Aggregation'!M:M,'EPA Export Aggregation'!$A:$A,$B32,'EPA Export Aggregation'!$D:$D,$A$1)*IF($A32="CH4",About!$D$58,IF($A32="N2O",About!$D$59,1))</f>
        <v>3.9167110390800002E-2</v>
      </c>
      <c r="K32">
        <f>SUMIFS('EPA Export Aggregation'!N:N,'EPA Export Aggregation'!$A:$A,$B32,'EPA Export Aggregation'!$D:$D,$A$1)*IF($A32="CH4",About!$D$58,IF($A32="N2O",About!$D$59,1))</f>
        <v>3.8619940100500003E-2</v>
      </c>
      <c r="L32">
        <f>SUMIFS('EPA Export Aggregation'!O:O,'EPA Export Aggregation'!$A:$A,$B32,'EPA Export Aggregation'!$D:$D,$A$1)*IF($A32="CH4",About!$D$58,IF($A32="N2O",About!$D$59,1))</f>
        <v>3.8979089458799999E-2</v>
      </c>
      <c r="M32">
        <f>SUMIFS('EPA Export Aggregation'!P:P,'EPA Export Aggregation'!$A:$A,$B32,'EPA Export Aggregation'!$D:$D,$A$1)*IF($A32="CH4",About!$D$58,IF($A32="N2O",About!$D$59,1))</f>
        <v>3.5612339645799997E-2</v>
      </c>
      <c r="N32">
        <f>SUMIFS('EPA Export Aggregation'!Q:Q,'EPA Export Aggregation'!$A:$A,$B32,'EPA Export Aggregation'!$D:$D,$A$1)*IF($A32="CH4",About!$D$58,IF($A32="N2O",About!$D$59,1))</f>
        <v>3.3081699821299999E-2</v>
      </c>
      <c r="O32">
        <f>SUMIFS('EPA Export Aggregation'!R:R,'EPA Export Aggregation'!$A:$A,$B32,'EPA Export Aggregation'!$D:$D,$A$1)*IF($A32="CH4",About!$D$58,IF($A32="N2O",About!$D$59,1))</f>
        <v>3.3231687644099998E-2</v>
      </c>
      <c r="P32">
        <f>SUMIFS('EPA Export Aggregation'!S:S,'EPA Export Aggregation'!$A:$A,$B32,'EPA Export Aggregation'!$D:$D,$A$1)*IF($A32="CH4",About!$D$58,IF($A32="N2O",About!$D$59,1))</f>
        <v>3.4899003653500002E-2</v>
      </c>
      <c r="Q32">
        <f>SUMIFS('EPA Export Aggregation'!T:T,'EPA Export Aggregation'!$A:$A,$B32,'EPA Export Aggregation'!$D:$D,$A$1)*IF($A32="CH4",About!$D$58,IF($A32="N2O",About!$D$59,1))</f>
        <v>3.3684262840799999E-2</v>
      </c>
      <c r="R32">
        <f>SUMIFS('EPA Export Aggregation'!U:U,'EPA Export Aggregation'!$A:$A,$B32,'EPA Export Aggregation'!$D:$D,$A$1)*IF($A32="CH4",About!$D$58,IF($A32="N2O",About!$D$59,1))</f>
        <v>3.3739973589900003E-2</v>
      </c>
      <c r="S32">
        <f>SUMIFS('EPA Export Aggregation'!V:V,'EPA Export Aggregation'!$A:$A,$B32,'EPA Export Aggregation'!$D:$D,$A$1)*IF($A32="CH4",About!$D$58,IF($A32="N2O",About!$D$59,1))</f>
        <v>3.3452755458199999E-2</v>
      </c>
      <c r="T32">
        <f>SUMIFS('EPA Export Aggregation'!W:W,'EPA Export Aggregation'!$A:$A,$B32,'EPA Export Aggregation'!$D:$D,$A$1)*IF($A32="CH4",About!$D$58,IF($A32="N2O",About!$D$59,1))</f>
        <v>3.0809290588800001E-2</v>
      </c>
      <c r="U32">
        <f>SUMIFS('EPA Export Aggregation'!X:X,'EPA Export Aggregation'!$A:$A,$B32,'EPA Export Aggregation'!$D:$D,$A$1)*IF($A32="CH4",About!$D$58,IF($A32="N2O",About!$D$59,1))</f>
        <v>2.8656246004300001E-2</v>
      </c>
      <c r="V32">
        <f>SUMIFS('EPA Export Aggregation'!Y:Y,'EPA Export Aggregation'!$A:$A,$B32,'EPA Export Aggregation'!$D:$D,$A$1)*IF($A32="CH4",About!$D$58,IF($A32="N2O",About!$D$59,1))</f>
        <v>2.5774488106199998E-2</v>
      </c>
      <c r="W32">
        <f>SUMIFS('EPA Export Aggregation'!Z:Z,'EPA Export Aggregation'!$A:$A,$B32,'EPA Export Aggregation'!$D:$D,$A$1)*IF($A32="CH4",About!$D$58,IF($A32="N2O",About!$D$59,1))</f>
        <v>3.0099507898300001E-2</v>
      </c>
      <c r="X32">
        <f>SUMIFS('EPA Export Aggregation'!AA:AA,'EPA Export Aggregation'!$A:$A,$B32,'EPA Export Aggregation'!$D:$D,$A$1)*IF($A32="CH4",About!$D$58,IF($A32="N2O",About!$D$59,1))</f>
        <v>3.3714207377600003E-2</v>
      </c>
      <c r="Y32">
        <f>SUMIFS('EPA Export Aggregation'!AB:AB,'EPA Export Aggregation'!$A:$A,$B32,'EPA Export Aggregation'!$D:$D,$A$1)*IF($A32="CH4",About!$D$58,IF($A32="N2O",About!$D$59,1))</f>
        <v>3.2446996239199999E-2</v>
      </c>
      <c r="Z32">
        <f>SUMIFS('EPA Export Aggregation'!AC:AC,'EPA Export Aggregation'!$A:$A,$B32,'EPA Export Aggregation'!$D:$D,$A$1)*IF($A32="CH4",About!$D$58,IF($A32="N2O",About!$D$59,1))</f>
        <v>3.1471927030599998E-2</v>
      </c>
      <c r="AA32">
        <f>SUMIFS('EPA Export Aggregation'!AD:AD,'EPA Export Aggregation'!$A:$A,$B32,'EPA Export Aggregation'!$D:$D,$A$1)*IF($A32="CH4",About!$D$58,IF($A32="N2O",About!$D$59,1))</f>
        <v>3.2061985189199997E-2</v>
      </c>
      <c r="AB32">
        <f>SUMIFS('EPA Export Aggregation'!AE:AE,'EPA Export Aggregation'!$A:$A,$B32,'EPA Export Aggregation'!$D:$D,$A$1)*IF($A32="CH4",About!$D$58,IF($A32="N2O",About!$D$59,1))</f>
        <v>2.6380193131800001E-2</v>
      </c>
      <c r="AC32">
        <f>SUMIFS('EPA Export Aggregation'!AF:AF,'EPA Export Aggregation'!$A:$A,$B32,'EPA Export Aggregation'!$D:$D,$A$1)*IF($A32="CH4",About!$D$58,IF($A32="N2O",About!$D$59,1))</f>
        <v>2.8644242777399999E-2</v>
      </c>
      <c r="AD32">
        <f>SUMIFS('EPA Export Aggregation'!AG:AG,'EPA Export Aggregation'!$A:$A,$B32,'EPA Export Aggregation'!$D:$D,$A$1)*IF($A32="CH4",About!$D$58,IF($A32="N2O",About!$D$59,1))</f>
        <v>2.6721185250000001E-2</v>
      </c>
      <c r="AE32">
        <f>SUMIFS('EPA Export Aggregation'!AH:AH,'EPA Export Aggregation'!$A:$A,$B32,'EPA Export Aggregation'!$D:$D,$A$1)*IF($A32="CH4",About!$D$58,IF($A32="N2O",About!$D$59,1))</f>
        <v>1.82310692198E-2</v>
      </c>
      <c r="AF32">
        <f>SUMIFS('EPA Export Aggregation'!AI:AI,'EPA Export Aggregation'!$A:$A,$B32,'EPA Export Aggregation'!$D:$D,$A$1)*IF($A32="CH4",About!$D$58,IF($A32="N2O",About!$D$59,1))</f>
        <v>1.7117756152000001E-2</v>
      </c>
      <c r="AG32">
        <f>SUMIFS('EPA Export Aggregation'!AJ:AJ,'EPA Export Aggregation'!$A:$A,$B32,'EPA Export Aggregation'!$D:$D,$A$1)*IF($A32="CH4",About!$D$58,IF($A32="N2O",About!$D$59,1))</f>
        <v>1.44555780586E-2</v>
      </c>
      <c r="AH32">
        <f>SUMIFS('EPA Export Aggregation'!AK:AK,'EPA Export Aggregation'!$A:$A,$B32,'EPA Export Aggregation'!$D:$D,$A$1)*IF($A32="CH4",About!$D$58,IF($A32="N2O",About!$D$59,1))</f>
        <v>1.2669379204899999E-2</v>
      </c>
    </row>
    <row r="33" spans="1:34" x14ac:dyDescent="0.75">
      <c r="A33" s="119" t="s">
        <v>479</v>
      </c>
      <c r="B33" s="120" t="s">
        <v>1985</v>
      </c>
      <c r="C33">
        <f>SUMIFS('EPA Export Aggregation'!F:F,'EPA Export Aggregation'!$A:$A,$B33,'EPA Export Aggregation'!$D:$D,$A$1)*IF($A33="CH4",About!$D$58,IF($A33="N2O",About!$D$59,1))</f>
        <v>0.15915781412220001</v>
      </c>
      <c r="D33">
        <f>SUMIFS('EPA Export Aggregation'!G:G,'EPA Export Aggregation'!$A:$A,$B33,'EPA Export Aggregation'!$D:$D,$A$1)*IF($A33="CH4",About!$D$58,IF($A33="N2O",About!$D$59,1))</f>
        <v>0.17000983887310001</v>
      </c>
      <c r="E33">
        <f>SUMIFS('EPA Export Aggregation'!H:H,'EPA Export Aggregation'!$A:$A,$B33,'EPA Export Aggregation'!$D:$D,$A$1)*IF($A33="CH4",About!$D$58,IF($A33="N2O",About!$D$59,1))</f>
        <v>0.15055468903450001</v>
      </c>
      <c r="F33">
        <f>SUMIFS('EPA Export Aggregation'!I:I,'EPA Export Aggregation'!$A:$A,$B33,'EPA Export Aggregation'!$D:$D,$A$1)*IF($A33="CH4",About!$D$58,IF($A33="N2O",About!$D$59,1))</f>
        <v>0.12901611949979999</v>
      </c>
      <c r="G33" s="121">
        <f>SUMIFS('EPA Export Aggregation'!J:J,'EPA Export Aggregation'!$A:$A,$B33,'EPA Export Aggregation'!$D:$D,$A$1)*IF($A33="CH4",About!$D$58,IF($A33="N2O",About!$D$59,1))</f>
        <v>0.142535938202</v>
      </c>
      <c r="H33">
        <f>SUMIFS('EPA Export Aggregation'!K:K,'EPA Export Aggregation'!$A:$A,$B33,'EPA Export Aggregation'!$D:$D,$A$1)*IF($A33="CH4",About!$D$58,IF($A33="N2O",About!$D$59,1))</f>
        <v>0.1809461066143</v>
      </c>
      <c r="I33">
        <f>SUMIFS('EPA Export Aggregation'!L:L,'EPA Export Aggregation'!$A:$A,$B33,'EPA Export Aggregation'!$D:$D,$A$1)*IF($A33="CH4",About!$D$58,IF($A33="N2O",About!$D$59,1))</f>
        <v>0.16254736303930001</v>
      </c>
      <c r="J33">
        <f>SUMIFS('EPA Export Aggregation'!M:M,'EPA Export Aggregation'!$A:$A,$B33,'EPA Export Aggregation'!$D:$D,$A$1)*IF($A33="CH4",About!$D$58,IF($A33="N2O",About!$D$59,1))</f>
        <v>0.14976766380840001</v>
      </c>
      <c r="K33">
        <f>SUMIFS('EPA Export Aggregation'!N:N,'EPA Export Aggregation'!$A:$A,$B33,'EPA Export Aggregation'!$D:$D,$A$1)*IF($A33="CH4",About!$D$58,IF($A33="N2O",About!$D$59,1))</f>
        <v>0.15835859882360001</v>
      </c>
      <c r="L33">
        <f>SUMIFS('EPA Export Aggregation'!O:O,'EPA Export Aggregation'!$A:$A,$B33,'EPA Export Aggregation'!$D:$D,$A$1)*IF($A33="CH4",About!$D$58,IF($A33="N2O",About!$D$59,1))</f>
        <v>0.21227627333890001</v>
      </c>
      <c r="M33">
        <f>SUMIFS('EPA Export Aggregation'!P:P,'EPA Export Aggregation'!$A:$A,$B33,'EPA Export Aggregation'!$D:$D,$A$1)*IF($A33="CH4",About!$D$58,IF($A33="N2O",About!$D$59,1))</f>
        <v>6.6104945539899998E-2</v>
      </c>
      <c r="N33">
        <f>SUMIFS('EPA Export Aggregation'!Q:Q,'EPA Export Aggregation'!$A:$A,$B33,'EPA Export Aggregation'!$D:$D,$A$1)*IF($A33="CH4",About!$D$58,IF($A33="N2O",About!$D$59,1))</f>
        <v>0.23657550143719999</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0.14743156449190001</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0.51431939699139995</v>
      </c>
      <c r="V33" s="121">
        <f>SUMIFS('EPA Export Aggregation'!Y:Y,'EPA Export Aggregation'!$A:$A,$B33,'EPA Export Aggregation'!$D:$D,$A$1)*IF($A33="CH4",About!$D$58,IF($A33="N2O",About!$D$59,1))</f>
        <v>0</v>
      </c>
      <c r="W33">
        <f>SUMIFS('EPA Export Aggregation'!Z:Z,'EPA Export Aggregation'!$A:$A,$B33,'EPA Export Aggregation'!$D:$D,$A$1)*IF($A33="CH4",About!$D$58,IF($A33="N2O",About!$D$59,1))</f>
        <v>0.1831739718215</v>
      </c>
      <c r="X33">
        <f>SUMIFS('EPA Export Aggregation'!AA:AA,'EPA Export Aggregation'!$A:$A,$B33,'EPA Export Aggregation'!$D:$D,$A$1)*IF($A33="CH4",About!$D$58,IF($A33="N2O",About!$D$59,1))</f>
        <v>0.2230017950665</v>
      </c>
      <c r="Y33" s="121">
        <f>SUMIFS('EPA Export Aggregation'!AB:AB,'EPA Export Aggregation'!$A:$A,$B33,'EPA Export Aggregation'!$D:$D,$A$1)*IF($A33="CH4",About!$D$58,IF($A33="N2O",About!$D$59,1))</f>
        <v>0.19001951595739999</v>
      </c>
      <c r="Z33">
        <f>SUMIFS('EPA Export Aggregation'!AC:AC,'EPA Export Aggregation'!$A:$A,$B33,'EPA Export Aggregation'!$D:$D,$A$1)*IF($A33="CH4",About!$D$58,IF($A33="N2O",About!$D$59,1))</f>
        <v>0.17436642389949999</v>
      </c>
      <c r="AA33" s="121">
        <f>SUMIFS('EPA Export Aggregation'!AD:AD,'EPA Export Aggregation'!$A:$A,$B33,'EPA Export Aggregation'!$D:$D,$A$1)*IF($A33="CH4",About!$D$58,IF($A33="N2O",About!$D$59,1))</f>
        <v>0.16728066915939999</v>
      </c>
      <c r="AB33" s="121">
        <f>SUMIFS('EPA Export Aggregation'!AE:AE,'EPA Export Aggregation'!$A:$A,$B33,'EPA Export Aggregation'!$D:$D,$A$1)*IF($A33="CH4",About!$D$58,IF($A33="N2O",About!$D$59,1))</f>
        <v>0.37386894377539998</v>
      </c>
      <c r="AC33" s="121">
        <f>SUMIFS('EPA Export Aggregation'!AF:AF,'EPA Export Aggregation'!$A:$A,$B33,'EPA Export Aggregation'!$D:$D,$A$1)*IF($A33="CH4",About!$D$58,IF($A33="N2O",About!$D$59,1))</f>
        <v>0.23338753412159999</v>
      </c>
      <c r="AD33" s="121">
        <f>SUMIFS('EPA Export Aggregation'!AG:AG,'EPA Export Aggregation'!$A:$A,$B33,'EPA Export Aggregation'!$D:$D,$A$1)*IF($A33="CH4",About!$D$58,IF($A33="N2O",About!$D$59,1))</f>
        <v>0.1972069922205</v>
      </c>
      <c r="AE33" s="121">
        <f>SUMIFS('EPA Export Aggregation'!AH:AH,'EPA Export Aggregation'!$A:$A,$B33,'EPA Export Aggregation'!$D:$D,$A$1)*IF($A33="CH4",About!$D$58,IF($A33="N2O",About!$D$59,1))</f>
        <v>9.1720691419600001E-2</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75">
      <c r="A34" s="119" t="s">
        <v>479</v>
      </c>
      <c r="B34" s="120" t="s">
        <v>1986</v>
      </c>
      <c r="C34">
        <f>SUMIFS('EPA Export Aggregation'!F:F,'EPA Export Aggregation'!$A:$A,$B34,'EPA Export Aggregation'!$D:$D,$A$1)*IF($A34="CH4",About!$D$58,IF($A34="N2O",About!$D$59,1))</f>
        <v>0.110788249176</v>
      </c>
      <c r="D34">
        <f>SUMIFS('EPA Export Aggregation'!G:G,'EPA Export Aggregation'!$A:$A,$B34,'EPA Export Aggregation'!$D:$D,$A$1)*IF($A34="CH4",About!$D$58,IF($A34="N2O",About!$D$59,1))</f>
        <v>0.15728719477459999</v>
      </c>
      <c r="E34">
        <f>SUMIFS('EPA Export Aggregation'!H:H,'EPA Export Aggregation'!$A:$A,$B34,'EPA Export Aggregation'!$D:$D,$A$1)*IF($A34="CH4",About!$D$58,IF($A34="N2O",About!$D$59,1))</f>
        <v>0.148172017781</v>
      </c>
      <c r="F34">
        <f>SUMIFS('EPA Export Aggregation'!I:I,'EPA Export Aggregation'!$A:$A,$B34,'EPA Export Aggregation'!$D:$D,$A$1)*IF($A34="CH4",About!$D$58,IF($A34="N2O",About!$D$59,1))</f>
        <v>0.1631851506849</v>
      </c>
      <c r="G34">
        <f>SUMIFS('EPA Export Aggregation'!J:J,'EPA Export Aggregation'!$A:$A,$B34,'EPA Export Aggregation'!$D:$D,$A$1)*IF($A34="CH4",About!$D$58,IF($A34="N2O",About!$D$59,1))</f>
        <v>0.17869019238559999</v>
      </c>
      <c r="H34">
        <f>SUMIFS('EPA Export Aggregation'!K:K,'EPA Export Aggregation'!$A:$A,$B34,'EPA Export Aggregation'!$D:$D,$A$1)*IF($A34="CH4",About!$D$58,IF($A34="N2O",About!$D$59,1))</f>
        <v>0.16782244119869999</v>
      </c>
      <c r="I34">
        <f>SUMIFS('EPA Export Aggregation'!L:L,'EPA Export Aggregation'!$A:$A,$B34,'EPA Export Aggregation'!$D:$D,$A$1)*IF($A34="CH4",About!$D$58,IF($A34="N2O",About!$D$59,1))</f>
        <v>0.16998396963920001</v>
      </c>
      <c r="J34">
        <f>SUMIFS('EPA Export Aggregation'!M:M,'EPA Export Aggregation'!$A:$A,$B34,'EPA Export Aggregation'!$D:$D,$A$1)*IF($A34="CH4",About!$D$58,IF($A34="N2O",About!$D$59,1))</f>
        <v>0.18714571133089999</v>
      </c>
      <c r="K34">
        <f>SUMIFS('EPA Export Aggregation'!N:N,'EPA Export Aggregation'!$A:$A,$B34,'EPA Export Aggregation'!$D:$D,$A$1)*IF($A34="CH4",About!$D$58,IF($A34="N2O",About!$D$59,1))</f>
        <v>0.20870348664909999</v>
      </c>
      <c r="L34">
        <f>SUMIFS('EPA Export Aggregation'!O:O,'EPA Export Aggregation'!$A:$A,$B34,'EPA Export Aggregation'!$D:$D,$A$1)*IF($A34="CH4",About!$D$58,IF($A34="N2O",About!$D$59,1))</f>
        <v>0.2113471589706</v>
      </c>
      <c r="M34">
        <f>SUMIFS('EPA Export Aggregation'!P:P,'EPA Export Aggregation'!$A:$A,$B34,'EPA Export Aggregation'!$D:$D,$A$1)*IF($A34="CH4",About!$D$58,IF($A34="N2O",About!$D$59,1))</f>
        <v>0.21777256004109999</v>
      </c>
      <c r="N34">
        <f>SUMIFS('EPA Export Aggregation'!Q:Q,'EPA Export Aggregation'!$A:$A,$B34,'EPA Export Aggregation'!$D:$D,$A$1)*IF($A34="CH4",About!$D$58,IF($A34="N2O",About!$D$59,1))</f>
        <v>0.24878153642379999</v>
      </c>
      <c r="O34">
        <f>SUMIFS('EPA Export Aggregation'!R:R,'EPA Export Aggregation'!$A:$A,$B34,'EPA Export Aggregation'!$D:$D,$A$1)*IF($A34="CH4",About!$D$58,IF($A34="N2O",About!$D$59,1))</f>
        <v>0.26259166470110001</v>
      </c>
      <c r="P34">
        <f>SUMIFS('EPA Export Aggregation'!S:S,'EPA Export Aggregation'!$A:$A,$B34,'EPA Export Aggregation'!$D:$D,$A$1)*IF($A34="CH4",About!$D$58,IF($A34="N2O",About!$D$59,1))</f>
        <v>0.2066117336478</v>
      </c>
      <c r="Q34">
        <f>SUMIFS('EPA Export Aggregation'!T:T,'EPA Export Aggregation'!$A:$A,$B34,'EPA Export Aggregation'!$D:$D,$A$1)*IF($A34="CH4",About!$D$58,IF($A34="N2O",About!$D$59,1))</f>
        <v>0.1036107846019</v>
      </c>
      <c r="R34">
        <f>SUMIFS('EPA Export Aggregation'!U:U,'EPA Export Aggregation'!$A:$A,$B34,'EPA Export Aggregation'!$D:$D,$A$1)*IF($A34="CH4",About!$D$58,IF($A34="N2O",About!$D$59,1))</f>
        <v>0.104179804167</v>
      </c>
      <c r="S34">
        <f>SUMIFS('EPA Export Aggregation'!V:V,'EPA Export Aggregation'!$A:$A,$B34,'EPA Export Aggregation'!$D:$D,$A$1)*IF($A34="CH4",About!$D$58,IF($A34="N2O",About!$D$59,1))</f>
        <v>9.6512863043899999E-2</v>
      </c>
      <c r="T34">
        <f>SUMIFS('EPA Export Aggregation'!W:W,'EPA Export Aggregation'!$A:$A,$B34,'EPA Export Aggregation'!$D:$D,$A$1)*IF($A34="CH4",About!$D$58,IF($A34="N2O",About!$D$59,1))</f>
        <v>9.2840814297400001E-2</v>
      </c>
      <c r="U34">
        <f>SUMIFS('EPA Export Aggregation'!X:X,'EPA Export Aggregation'!$A:$A,$B34,'EPA Export Aggregation'!$D:$D,$A$1)*IF($A34="CH4",About!$D$58,IF($A34="N2O",About!$D$59,1))</f>
        <v>9.88994901569E-2</v>
      </c>
      <c r="V34">
        <f>SUMIFS('EPA Export Aggregation'!Y:Y,'EPA Export Aggregation'!$A:$A,$B34,'EPA Export Aggregation'!$D:$D,$A$1)*IF($A34="CH4",About!$D$58,IF($A34="N2O",About!$D$59,1))</f>
        <v>0.1123395868034</v>
      </c>
      <c r="W34">
        <f>SUMIFS('EPA Export Aggregation'!Z:Z,'EPA Export Aggregation'!$A:$A,$B34,'EPA Export Aggregation'!$D:$D,$A$1)*IF($A34="CH4",About!$D$58,IF($A34="N2O",About!$D$59,1))</f>
        <v>0.1036919735099</v>
      </c>
      <c r="X34">
        <f>SUMIFS('EPA Export Aggregation'!AA:AA,'EPA Export Aggregation'!$A:$A,$B34,'EPA Export Aggregation'!$D:$D,$A$1)*IF($A34="CH4",About!$D$58,IF($A34="N2O",About!$D$59,1))</f>
        <v>9.2681172094700004E-2</v>
      </c>
      <c r="Y34">
        <f>SUMIFS('EPA Export Aggregation'!AB:AB,'EPA Export Aggregation'!$A:$A,$B34,'EPA Export Aggregation'!$D:$D,$A$1)*IF($A34="CH4",About!$D$58,IF($A34="N2O",About!$D$59,1))</f>
        <v>8.5752750793800001E-2</v>
      </c>
      <c r="Z34">
        <f>SUMIFS('EPA Export Aggregation'!AC:AC,'EPA Export Aggregation'!$A:$A,$B34,'EPA Export Aggregation'!$D:$D,$A$1)*IF($A34="CH4",About!$D$58,IF($A34="N2O",About!$D$59,1))</f>
        <v>0.1017253229308</v>
      </c>
      <c r="AA34">
        <f>SUMIFS('EPA Export Aggregation'!AD:AD,'EPA Export Aggregation'!$A:$A,$B34,'EPA Export Aggregation'!$D:$D,$A$1)*IF($A34="CH4",About!$D$58,IF($A34="N2O",About!$D$59,1))</f>
        <v>0.11793250319030001</v>
      </c>
      <c r="AB34">
        <f>SUMIFS('EPA Export Aggregation'!AE:AE,'EPA Export Aggregation'!$A:$A,$B34,'EPA Export Aggregation'!$D:$D,$A$1)*IF($A34="CH4",About!$D$58,IF($A34="N2O",About!$D$59,1))</f>
        <v>0.1338777072182</v>
      </c>
      <c r="AC34">
        <f>SUMIFS('EPA Export Aggregation'!AF:AF,'EPA Export Aggregation'!$A:$A,$B34,'EPA Export Aggregation'!$D:$D,$A$1)*IF($A34="CH4",About!$D$58,IF($A34="N2O",About!$D$59,1))</f>
        <v>0.13321344014030001</v>
      </c>
      <c r="AD34">
        <f>SUMIFS('EPA Export Aggregation'!AG:AG,'EPA Export Aggregation'!$A:$A,$B34,'EPA Export Aggregation'!$D:$D,$A$1)*IF($A34="CH4",About!$D$58,IF($A34="N2O",About!$D$59,1))</f>
        <v>0.12964121627960001</v>
      </c>
      <c r="AE34">
        <f>SUMIFS('EPA Export Aggregation'!AH:AH,'EPA Export Aggregation'!$A:$A,$B34,'EPA Export Aggregation'!$D:$D,$A$1)*IF($A34="CH4",About!$D$58,IF($A34="N2O",About!$D$59,1))</f>
        <v>0.14729832146989999</v>
      </c>
      <c r="AF34">
        <f>SUMIFS('EPA Export Aggregation'!AI:AI,'EPA Export Aggregation'!$A:$A,$B34,'EPA Export Aggregation'!$D:$D,$A$1)*IF($A34="CH4",About!$D$58,IF($A34="N2O",About!$D$59,1))</f>
        <v>0.1563927645515</v>
      </c>
      <c r="AG34">
        <f>SUMIFS('EPA Export Aggregation'!AJ:AJ,'EPA Export Aggregation'!$A:$A,$B34,'EPA Export Aggregation'!$D:$D,$A$1)*IF($A34="CH4",About!$D$58,IF($A34="N2O",About!$D$59,1))</f>
        <v>0.16548720763319999</v>
      </c>
      <c r="AH34">
        <f>SUMIFS('EPA Export Aggregation'!AK:AK,'EPA Export Aggregation'!$A:$A,$B34,'EPA Export Aggregation'!$D:$D,$A$1)*IF($A34="CH4",About!$D$58,IF($A34="N2O",About!$D$59,1))</f>
        <v>0.17458165071490001</v>
      </c>
    </row>
    <row r="35" spans="1:34" x14ac:dyDescent="0.75">
      <c r="A35" s="119"/>
      <c r="B35" s="120" t="s">
        <v>1987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75">
      <c r="A36" s="119" t="s">
        <v>487</v>
      </c>
      <c r="B36" s="120" t="s">
        <v>1988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75">
      <c r="A37" s="119" t="s">
        <v>487</v>
      </c>
      <c r="B37" s="120" t="s">
        <v>1989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75">
      <c r="A38" s="119" t="s">
        <v>487</v>
      </c>
      <c r="B38" s="120" t="s">
        <v>1990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75">
      <c r="A39" s="119" t="s">
        <v>487</v>
      </c>
      <c r="B39" s="120" t="s">
        <v>1991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75">
      <c r="A40" s="119" t="s">
        <v>487</v>
      </c>
      <c r="B40" s="120" t="s">
        <v>1992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75">
      <c r="A41" s="119" t="s">
        <v>487</v>
      </c>
      <c r="B41" s="120" t="s">
        <v>1993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75">
      <c r="A42" s="119" t="s">
        <v>487</v>
      </c>
      <c r="B42" s="120" t="s">
        <v>1994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75">
      <c r="A43" s="119" t="s">
        <v>487</v>
      </c>
      <c r="B43" s="120" t="s">
        <v>1995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75">
      <c r="A44" s="119" t="s">
        <v>487</v>
      </c>
      <c r="B44" s="120" t="s">
        <v>1996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75">
      <c r="A45" s="119" t="s">
        <v>487</v>
      </c>
      <c r="B45" s="120" t="s">
        <v>1997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75">
      <c r="A46" s="119" t="s">
        <v>487</v>
      </c>
      <c r="B46" s="120" t="s">
        <v>1998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75">
      <c r="A47" s="119" t="s">
        <v>487</v>
      </c>
      <c r="B47" s="120" t="s">
        <v>1999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75">
      <c r="A48" s="119" t="s">
        <v>487</v>
      </c>
      <c r="B48" s="120" t="s">
        <v>2000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75">
      <c r="A49" s="119" t="s">
        <v>487</v>
      </c>
      <c r="B49" s="120" t="s">
        <v>2001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75">
      <c r="A50" s="119" t="s">
        <v>487</v>
      </c>
      <c r="B50" s="120" t="s">
        <v>2002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75">
      <c r="A51" s="119" t="s">
        <v>487</v>
      </c>
      <c r="B51" s="120" t="s">
        <v>2003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75">
      <c r="A52" s="119" t="s">
        <v>487</v>
      </c>
      <c r="B52" s="120" t="s">
        <v>2004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75">
      <c r="A53" s="119" t="s">
        <v>487</v>
      </c>
      <c r="B53" s="120" t="s">
        <v>2005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75">
      <c r="A54" s="119" t="s">
        <v>487</v>
      </c>
      <c r="B54" s="120" t="s">
        <v>2006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75">
      <c r="A55" s="119" t="s">
        <v>487</v>
      </c>
      <c r="B55" s="120" t="s">
        <v>2007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75">
      <c r="A56" s="119"/>
      <c r="B56" s="120" t="s">
        <v>2008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75">
      <c r="A57" s="119" t="s">
        <v>488</v>
      </c>
      <c r="B57" s="120" t="s">
        <v>2009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75">
      <c r="A58" s="119" t="s">
        <v>488</v>
      </c>
      <c r="B58" s="120" t="s">
        <v>2010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75">
      <c r="A59" s="119" t="s">
        <v>488</v>
      </c>
      <c r="B59" s="120" t="s">
        <v>2011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75">
      <c r="A60" s="119" t="s">
        <v>488</v>
      </c>
      <c r="B60" s="120" t="s">
        <v>2012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75">
      <c r="A61" s="119" t="s">
        <v>488</v>
      </c>
      <c r="B61" s="120" t="s">
        <v>2013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75">
      <c r="A62" s="119" t="s">
        <v>488</v>
      </c>
      <c r="B62" s="120" t="s">
        <v>2014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75">
      <c r="A63" s="119" t="s">
        <v>488</v>
      </c>
      <c r="B63" s="120" t="s">
        <v>2015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75">
      <c r="A64" s="119" t="s">
        <v>488</v>
      </c>
      <c r="B64" s="120" t="s">
        <v>2016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75">
      <c r="A65" s="119" t="s">
        <v>488</v>
      </c>
      <c r="B65" s="120" t="s">
        <v>2017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75">
      <c r="A66" s="119" t="s">
        <v>488</v>
      </c>
      <c r="B66" s="120" t="s">
        <v>2018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75">
      <c r="A67" s="119" t="s">
        <v>488</v>
      </c>
      <c r="B67" s="120" t="s">
        <v>2019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75">
      <c r="A68" s="119" t="s">
        <v>488</v>
      </c>
      <c r="B68" s="120" t="s">
        <v>2020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75">
      <c r="A69" s="119" t="s">
        <v>488</v>
      </c>
      <c r="B69" s="120" t="s">
        <v>2021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75">
      <c r="A70" s="119" t="s">
        <v>488</v>
      </c>
      <c r="B70" s="120" t="s">
        <v>2022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75">
      <c r="A71" s="119" t="s">
        <v>488</v>
      </c>
      <c r="B71" s="120" t="s">
        <v>2023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75">
      <c r="A72" s="119"/>
      <c r="B72" s="120" t="s">
        <v>2024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75">
      <c r="A73" s="119"/>
      <c r="B73" s="120" t="s">
        <v>2025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75">
      <c r="A74" s="119" t="s">
        <v>2026</v>
      </c>
      <c r="B74" s="120" t="s">
        <v>2027</v>
      </c>
      <c r="C74">
        <f>SUMIFS('EPA Export Aggregation'!F:F,'EPA Export Aggregation'!$A:$A,$B74,'EPA Export Aggregation'!$D:$D,$A$1)*IF($A74="CH4",About!$D$58,IF($A74="N2O",About!$D$59,1))</f>
        <v>1.7012742930600001E-2</v>
      </c>
      <c r="D74">
        <f>SUMIFS('EPA Export Aggregation'!G:G,'EPA Export Aggregation'!$A:$A,$B74,'EPA Export Aggregation'!$D:$D,$A$1)*IF($A74="CH4",About!$D$58,IF($A74="N2O",About!$D$59,1))</f>
        <v>3.6032914879800003E-2</v>
      </c>
      <c r="E74">
        <f>SUMIFS('EPA Export Aggregation'!H:H,'EPA Export Aggregation'!$A:$A,$B74,'EPA Export Aggregation'!$D:$D,$A$1)*IF($A74="CH4",About!$D$58,IF($A74="N2O",About!$D$59,1))</f>
        <v>0.13732694492940001</v>
      </c>
      <c r="F74">
        <f>SUMIFS('EPA Export Aggregation'!I:I,'EPA Export Aggregation'!$A:$A,$B74,'EPA Export Aggregation'!$D:$D,$A$1)*IF($A74="CH4",About!$D$58,IF($A74="N2O",About!$D$59,1))</f>
        <v>0.49360850391319999</v>
      </c>
      <c r="G74">
        <f>SUMIFS('EPA Export Aggregation'!J:J,'EPA Export Aggregation'!$A:$A,$B74,'EPA Export Aggregation'!$D:$D,$A$1)*IF($A74="CH4",About!$D$58,IF($A74="N2O",About!$D$59,1))</f>
        <v>1.2294693971588</v>
      </c>
      <c r="H74">
        <f>SUMIFS('EPA Export Aggregation'!K:K,'EPA Export Aggregation'!$A:$A,$B74,'EPA Export Aggregation'!$D:$D,$A$1)*IF($A74="CH4",About!$D$58,IF($A74="N2O",About!$D$59,1))</f>
        <v>2.6957165102431997</v>
      </c>
      <c r="I74">
        <f>SUMIFS('EPA Export Aggregation'!L:L,'EPA Export Aggregation'!$A:$A,$B74,'EPA Export Aggregation'!$D:$D,$A$1)*IF($A74="CH4",About!$D$58,IF($A74="N2O",About!$D$59,1))</f>
        <v>3.7641839106058002</v>
      </c>
      <c r="J74">
        <f>SUMIFS('EPA Export Aggregation'!M:M,'EPA Export Aggregation'!$A:$A,$B74,'EPA Export Aggregation'!$D:$D,$A$1)*IF($A74="CH4",About!$D$58,IF($A74="N2O",About!$D$59,1))</f>
        <v>4.7983460805976996</v>
      </c>
      <c r="K74">
        <f>SUMIFS('EPA Export Aggregation'!N:N,'EPA Export Aggregation'!$A:$A,$B74,'EPA Export Aggregation'!$D:$D,$A$1)*IF($A74="CH4",About!$D$58,IF($A74="N2O",About!$D$59,1))</f>
        <v>5.5453010772630007</v>
      </c>
      <c r="L74">
        <f>SUMIFS('EPA Export Aggregation'!O:O,'EPA Export Aggregation'!$A:$A,$B74,'EPA Export Aggregation'!$D:$D,$A$1)*IF($A74="CH4",About!$D$58,IF($A74="N2O",About!$D$59,1))</f>
        <v>6.3351744249420001</v>
      </c>
      <c r="M74">
        <f>SUMIFS('EPA Export Aggregation'!P:P,'EPA Export Aggregation'!$A:$A,$B74,'EPA Export Aggregation'!$D:$D,$A$1)*IF($A74="CH4",About!$D$58,IF($A74="N2O",About!$D$59,1))</f>
        <v>7.0289118465640987</v>
      </c>
      <c r="N74">
        <f>SUMIFS('EPA Export Aggregation'!Q:Q,'EPA Export Aggregation'!$A:$A,$B74,'EPA Export Aggregation'!$D:$D,$A$1)*IF($A74="CH4",About!$D$58,IF($A74="N2O",About!$D$59,1))</f>
        <v>7.7020716942794003</v>
      </c>
      <c r="O74">
        <f>SUMIFS('EPA Export Aggregation'!R:R,'EPA Export Aggregation'!$A:$A,$B74,'EPA Export Aggregation'!$D:$D,$A$1)*IF($A74="CH4",About!$D$58,IF($A74="N2O",About!$D$59,1))</f>
        <v>8.182210629885601</v>
      </c>
      <c r="P74">
        <f>SUMIFS('EPA Export Aggregation'!S:S,'EPA Export Aggregation'!$A:$A,$B74,'EPA Export Aggregation'!$D:$D,$A$1)*IF($A74="CH4",About!$D$58,IF($A74="N2O",About!$D$59,1))</f>
        <v>8.613848674151301</v>
      </c>
      <c r="Q74">
        <f>SUMIFS('EPA Export Aggregation'!T:T,'EPA Export Aggregation'!$A:$A,$B74,'EPA Export Aggregation'!$D:$D,$A$1)*IF($A74="CH4",About!$D$58,IF($A74="N2O",About!$D$59,1))</f>
        <v>8.9940296705260021</v>
      </c>
      <c r="R74">
        <f>SUMIFS('EPA Export Aggregation'!U:U,'EPA Export Aggregation'!$A:$A,$B74,'EPA Export Aggregation'!$D:$D,$A$1)*IF($A74="CH4",About!$D$58,IF($A74="N2O",About!$D$59,1))</f>
        <v>9.4207756607340976</v>
      </c>
      <c r="S74">
        <f>SUMIFS('EPA Export Aggregation'!V:V,'EPA Export Aggregation'!$A:$A,$B74,'EPA Export Aggregation'!$D:$D,$A$1)*IF($A74="CH4",About!$D$58,IF($A74="N2O",About!$D$59,1))</f>
        <v>10.1313178596121</v>
      </c>
      <c r="T74">
        <f>SUMIFS('EPA Export Aggregation'!W:W,'EPA Export Aggregation'!$A:$A,$B74,'EPA Export Aggregation'!$D:$D,$A$1)*IF($A74="CH4",About!$D$58,IF($A74="N2O",About!$D$59,1))</f>
        <v>10.839206324565</v>
      </c>
      <c r="U74">
        <f>SUMIFS('EPA Export Aggregation'!X:X,'EPA Export Aggregation'!$A:$A,$B74,'EPA Export Aggregation'!$D:$D,$A$1)*IF($A74="CH4",About!$D$58,IF($A74="N2O",About!$D$59,1))</f>
        <v>11.632372940383998</v>
      </c>
      <c r="V74">
        <f>SUMIFS('EPA Export Aggregation'!Y:Y,'EPA Export Aggregation'!$A:$A,$B74,'EPA Export Aggregation'!$D:$D,$A$1)*IF($A74="CH4",About!$D$58,IF($A74="N2O",About!$D$59,1))</f>
        <v>14.352078347101797</v>
      </c>
      <c r="W74">
        <f>SUMIFS('EPA Export Aggregation'!Z:Z,'EPA Export Aggregation'!$A:$A,$B74,'EPA Export Aggregation'!$D:$D,$A$1)*IF($A74="CH4",About!$D$58,IF($A74="N2O",About!$D$59,1))</f>
        <v>15.1264436658899</v>
      </c>
      <c r="X74">
        <f>SUMIFS('EPA Export Aggregation'!AA:AA,'EPA Export Aggregation'!$A:$A,$B74,'EPA Export Aggregation'!$D:$D,$A$1)*IF($A74="CH4",About!$D$58,IF($A74="N2O",About!$D$59,1))</f>
        <v>16.823830751537205</v>
      </c>
      <c r="Y74">
        <f>SUMIFS('EPA Export Aggregation'!AB:AB,'EPA Export Aggregation'!$A:$A,$B74,'EPA Export Aggregation'!$D:$D,$A$1)*IF($A74="CH4",About!$D$58,IF($A74="N2O",About!$D$59,1))</f>
        <v>14.247695799596899</v>
      </c>
      <c r="Z74">
        <f>SUMIFS('EPA Export Aggregation'!AC:AC,'EPA Export Aggregation'!$A:$A,$B74,'EPA Export Aggregation'!$D:$D,$A$1)*IF($A74="CH4",About!$D$58,IF($A74="N2O",About!$D$59,1))</f>
        <v>14.3864808202334</v>
      </c>
      <c r="AA74">
        <f>SUMIFS('EPA Export Aggregation'!AD:AD,'EPA Export Aggregation'!$A:$A,$B74,'EPA Export Aggregation'!$D:$D,$A$1)*IF($A74="CH4",About!$D$58,IF($A74="N2O",About!$D$59,1))</f>
        <v>14.924553502001396</v>
      </c>
      <c r="AB74">
        <f>SUMIFS('EPA Export Aggregation'!AE:AE,'EPA Export Aggregation'!$A:$A,$B74,'EPA Export Aggregation'!$D:$D,$A$1)*IF($A74="CH4",About!$D$58,IF($A74="N2O",About!$D$59,1))</f>
        <v>15.805624738445799</v>
      </c>
      <c r="AC74">
        <f>SUMIFS('EPA Export Aggregation'!AF:AF,'EPA Export Aggregation'!$A:$A,$B74,'EPA Export Aggregation'!$D:$D,$A$1)*IF($A74="CH4",About!$D$58,IF($A74="N2O",About!$D$59,1))</f>
        <v>16.227357799327596</v>
      </c>
      <c r="AD74">
        <f>SUMIFS('EPA Export Aggregation'!AG:AG,'EPA Export Aggregation'!$A:$A,$B74,'EPA Export Aggregation'!$D:$D,$A$1)*IF($A74="CH4",About!$D$58,IF($A74="N2O",About!$D$59,1))</f>
        <v>16.997873095763804</v>
      </c>
      <c r="AE74">
        <f>SUMIFS('EPA Export Aggregation'!AH:AH,'EPA Export Aggregation'!$A:$A,$B74,'EPA Export Aggregation'!$D:$D,$A$1)*IF($A74="CH4",About!$D$58,IF($A74="N2O",About!$D$59,1))</f>
        <v>17.341026941514095</v>
      </c>
      <c r="AF74">
        <f>SUMIFS('EPA Export Aggregation'!AI:AI,'EPA Export Aggregation'!$A:$A,$B74,'EPA Export Aggregation'!$D:$D,$A$1)*IF($A74="CH4",About!$D$58,IF($A74="N2O",About!$D$59,1))</f>
        <v>16.905514961052095</v>
      </c>
      <c r="AG74">
        <f>SUMIFS('EPA Export Aggregation'!AJ:AJ,'EPA Export Aggregation'!$A:$A,$B74,'EPA Export Aggregation'!$D:$D,$A$1)*IF($A74="CH4",About!$D$58,IF($A74="N2O",About!$D$59,1))</f>
        <v>19.766401321172001</v>
      </c>
      <c r="AH74">
        <f>SUMIFS('EPA Export Aggregation'!AK:AK,'EPA Export Aggregation'!$A:$A,$B74,'EPA Export Aggregation'!$D:$D,$A$1)*IF($A74="CH4",About!$D$58,IF($A74="N2O",About!$D$59,1))</f>
        <v>20.738519515194593</v>
      </c>
    </row>
    <row r="75" spans="1:34" x14ac:dyDescent="0.75">
      <c r="A75" s="119" t="s">
        <v>2026</v>
      </c>
      <c r="B75" s="120" t="s">
        <v>2028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75">
      <c r="A76" s="119" t="s">
        <v>2026</v>
      </c>
      <c r="B76" s="120" t="s">
        <v>2029</v>
      </c>
      <c r="C76" s="121">
        <f>SUMIFS('EPA Export Aggregation'!F:F,'EPA Export Aggregation'!$A:$A,$B76,'EPA Export Aggregation'!$D:$D,$A$1)*IF($A76="CH4",About!$D$58,IF($A76="N2O",About!$D$59,1))</f>
        <v>4.0849623033999999E-2</v>
      </c>
      <c r="D76" s="121">
        <f>SUMIFS('EPA Export Aggregation'!G:G,'EPA Export Aggregation'!$A:$A,$B76,'EPA Export Aggregation'!$D:$D,$A$1)*IF($A76="CH4",About!$D$58,IF($A76="N2O",About!$D$59,1))</f>
        <v>4.0849623033999999E-2</v>
      </c>
      <c r="E76" s="121">
        <f>SUMIFS('EPA Export Aggregation'!H:H,'EPA Export Aggregation'!$A:$A,$B76,'EPA Export Aggregation'!$D:$D,$A$1)*IF($A76="CH4",About!$D$58,IF($A76="N2O",About!$D$59,1))</f>
        <v>4.0849623033999999E-2</v>
      </c>
      <c r="F76" s="121">
        <f>SUMIFS('EPA Export Aggregation'!I:I,'EPA Export Aggregation'!$A:$A,$B76,'EPA Export Aggregation'!$D:$D,$A$1)*IF($A76="CH4",About!$D$58,IF($A76="N2O",About!$D$59,1))</f>
        <v>5.10620294775E-2</v>
      </c>
      <c r="G76" s="121">
        <f>SUMIFS('EPA Export Aggregation'!J:J,'EPA Export Aggregation'!$A:$A,$B76,'EPA Export Aggregation'!$D:$D,$A$1)*IF($A76="CH4",About!$D$58,IF($A76="N2O",About!$D$59,1))</f>
        <v>5.6168232118899999E-2</v>
      </c>
      <c r="H76" s="121">
        <f>SUMIFS('EPA Export Aggregation'!K:K,'EPA Export Aggregation'!$A:$A,$B76,'EPA Export Aggregation'!$D:$D,$A$1)*IF($A76="CH4",About!$D$58,IF($A76="N2O",About!$D$59,1))</f>
        <v>7.0584416140600001E-2</v>
      </c>
      <c r="I76" s="121">
        <f>SUMIFS('EPA Export Aggregation'!L:L,'EPA Export Aggregation'!$A:$A,$B76,'EPA Export Aggregation'!$D:$D,$A$1)*IF($A76="CH4",About!$D$58,IF($A76="N2O",About!$D$59,1))</f>
        <v>7.8381372929199999E-2</v>
      </c>
      <c r="J76" s="121">
        <f>SUMIFS('EPA Export Aggregation'!M:M,'EPA Export Aggregation'!$A:$A,$B76,'EPA Export Aggregation'!$D:$D,$A$1)*IF($A76="CH4",About!$D$58,IF($A76="N2O",About!$D$59,1))</f>
        <v>8.2833439480099996E-2</v>
      </c>
      <c r="K76" s="121">
        <f>SUMIFS('EPA Export Aggregation'!N:N,'EPA Export Aggregation'!$A:$A,$B76,'EPA Export Aggregation'!$D:$D,$A$1)*IF($A76="CH4",About!$D$58,IF($A76="N2O",About!$D$59,1))</f>
        <v>0.1015683771633</v>
      </c>
      <c r="L76" s="121">
        <f>SUMIFS('EPA Export Aggregation'!O:O,'EPA Export Aggregation'!$A:$A,$B76,'EPA Export Aggregation'!$D:$D,$A$1)*IF($A76="CH4",About!$D$58,IF($A76="N2O",About!$D$59,1))</f>
        <v>0.1030674730689</v>
      </c>
      <c r="M76" s="121">
        <f>SUMIFS('EPA Export Aggregation'!P:P,'EPA Export Aggregation'!$A:$A,$B76,'EPA Export Aggregation'!$D:$D,$A$1)*IF($A76="CH4",About!$D$58,IF($A76="N2O",About!$D$59,1))</f>
        <v>6.2766624271300003E-2</v>
      </c>
      <c r="N76" s="121">
        <f>SUMIFS('EPA Export Aggregation'!Q:Q,'EPA Export Aggregation'!$A:$A,$B76,'EPA Export Aggregation'!$D:$D,$A$1)*IF($A76="CH4",About!$D$58,IF($A76="N2O",About!$D$59,1))</f>
        <v>4.1709060448199997E-2</v>
      </c>
      <c r="O76" s="121">
        <f>SUMIFS('EPA Export Aggregation'!R:R,'EPA Export Aggregation'!$A:$A,$B76,'EPA Export Aggregation'!$D:$D,$A$1)*IF($A76="CH4",About!$D$58,IF($A76="N2O",About!$D$59,1))</f>
        <v>3.9874392566900001E-2</v>
      </c>
      <c r="P76" s="121">
        <f>SUMIFS('EPA Export Aggregation'!S:S,'EPA Export Aggregation'!$A:$A,$B76,'EPA Export Aggregation'!$D:$D,$A$1)*IF($A76="CH4",About!$D$58,IF($A76="N2O",About!$D$59,1))</f>
        <v>4.1695719515500003E-2</v>
      </c>
      <c r="Q76" s="121">
        <f>SUMIFS('EPA Export Aggregation'!T:T,'EPA Export Aggregation'!$A:$A,$B76,'EPA Export Aggregation'!$D:$D,$A$1)*IF($A76="CH4",About!$D$58,IF($A76="N2O",About!$D$59,1))</f>
        <v>4.1514461641900001E-2</v>
      </c>
      <c r="R76" s="121">
        <f>SUMIFS('EPA Export Aggregation'!U:U,'EPA Export Aggregation'!$A:$A,$B76,'EPA Export Aggregation'!$D:$D,$A$1)*IF($A76="CH4",About!$D$58,IF($A76="N2O",About!$D$59,1))</f>
        <v>3.98519586218E-2</v>
      </c>
      <c r="S76" s="121">
        <f>SUMIFS('EPA Export Aggregation'!V:V,'EPA Export Aggregation'!$A:$A,$B76,'EPA Export Aggregation'!$D:$D,$A$1)*IF($A76="CH4",About!$D$58,IF($A76="N2O",About!$D$59,1))</f>
        <v>4.7447073856300002E-2</v>
      </c>
      <c r="T76" s="121">
        <f>SUMIFS('EPA Export Aggregation'!W:W,'EPA Export Aggregation'!$A:$A,$B76,'EPA Export Aggregation'!$D:$D,$A$1)*IF($A76="CH4",About!$D$58,IF($A76="N2O",About!$D$59,1))</f>
        <v>4.6171408129600001E-2</v>
      </c>
      <c r="U76" s="121">
        <f>SUMIFS('EPA Export Aggregation'!X:X,'EPA Export Aggregation'!$A:$A,$B76,'EPA Export Aggregation'!$D:$D,$A$1)*IF($A76="CH4",About!$D$58,IF($A76="N2O",About!$D$59,1))</f>
        <v>4.3639316918100003E-2</v>
      </c>
      <c r="V76" s="121">
        <f>SUMIFS('EPA Export Aggregation'!Y:Y,'EPA Export Aggregation'!$A:$A,$B76,'EPA Export Aggregation'!$D:$D,$A$1)*IF($A76="CH4",About!$D$58,IF($A76="N2O",About!$D$59,1))</f>
        <v>3.6053487428500001E-2</v>
      </c>
      <c r="W76" s="121">
        <f>SUMIFS('EPA Export Aggregation'!Z:Z,'EPA Export Aggregation'!$A:$A,$B76,'EPA Export Aggregation'!$D:$D,$A$1)*IF($A76="CH4",About!$D$58,IF($A76="N2O",About!$D$59,1))</f>
        <v>4.6839805604699997E-2</v>
      </c>
      <c r="X76" s="121">
        <f>SUMIFS('EPA Export Aggregation'!AA:AA,'EPA Export Aggregation'!$A:$A,$B76,'EPA Export Aggregation'!$D:$D,$A$1)*IF($A76="CH4",About!$D$58,IF($A76="N2O",About!$D$59,1))</f>
        <v>6.2841722510000003E-2</v>
      </c>
      <c r="Y76" s="121">
        <f>SUMIFS('EPA Export Aggregation'!AB:AB,'EPA Export Aggregation'!$A:$A,$B76,'EPA Export Aggregation'!$D:$D,$A$1)*IF($A76="CH4",About!$D$58,IF($A76="N2O",About!$D$59,1))</f>
        <v>6.8383250857700001E-2</v>
      </c>
      <c r="Z76" s="121">
        <f>SUMIFS('EPA Export Aggregation'!AC:AC,'EPA Export Aggregation'!$A:$A,$B76,'EPA Export Aggregation'!$D:$D,$A$1)*IF($A76="CH4",About!$D$58,IF($A76="N2O",About!$D$59,1))</f>
        <v>7.6287027526299997E-2</v>
      </c>
      <c r="AA76" s="121">
        <f>SUMIFS('EPA Export Aggregation'!AD:AD,'EPA Export Aggregation'!$A:$A,$B76,'EPA Export Aggregation'!$D:$D,$A$1)*IF($A76="CH4",About!$D$58,IF($A76="N2O",About!$D$59,1))</f>
        <v>8.3985984982700004E-2</v>
      </c>
      <c r="AB76" s="121">
        <f>SUMIFS('EPA Export Aggregation'!AE:AE,'EPA Export Aggregation'!$A:$A,$B76,'EPA Export Aggregation'!$D:$D,$A$1)*IF($A76="CH4",About!$D$58,IF($A76="N2O",About!$D$59,1))</f>
        <v>9.0328259310700001E-2</v>
      </c>
      <c r="AC76" s="121">
        <f>SUMIFS('EPA Export Aggregation'!AF:AF,'EPA Export Aggregation'!$A:$A,$B76,'EPA Export Aggregation'!$D:$D,$A$1)*IF($A76="CH4",About!$D$58,IF($A76="N2O",About!$D$59,1))</f>
        <v>9.8836308652700003E-2</v>
      </c>
      <c r="AD76" s="121">
        <f>SUMIFS('EPA Export Aggregation'!AG:AG,'EPA Export Aggregation'!$A:$A,$B76,'EPA Export Aggregation'!$D:$D,$A$1)*IF($A76="CH4",About!$D$58,IF($A76="N2O",About!$D$59,1))</f>
        <v>0.11901246439469999</v>
      </c>
      <c r="AE76" s="121">
        <f>SUMIFS('EPA Export Aggregation'!AH:AH,'EPA Export Aggregation'!$A:$A,$B76,'EPA Export Aggregation'!$D:$D,$A$1)*IF($A76="CH4",About!$D$58,IF($A76="N2O",About!$D$59,1))</f>
        <v>0.12802001718700001</v>
      </c>
      <c r="AF76" s="121">
        <f>SUMIFS('EPA Export Aggregation'!AI:AI,'EPA Export Aggregation'!$A:$A,$B76,'EPA Export Aggregation'!$D:$D,$A$1)*IF($A76="CH4",About!$D$58,IF($A76="N2O",About!$D$59,1))</f>
        <v>0.1244310764388</v>
      </c>
      <c r="AG76" s="121">
        <f>SUMIFS('EPA Export Aggregation'!AJ:AJ,'EPA Export Aggregation'!$A:$A,$B76,'EPA Export Aggregation'!$D:$D,$A$1)*IF($A76="CH4",About!$D$58,IF($A76="N2O",About!$D$59,1))</f>
        <v>0.13014950078849999</v>
      </c>
      <c r="AH76" s="121">
        <f>SUMIFS('EPA Export Aggregation'!AK:AK,'EPA Export Aggregation'!$A:$A,$B76,'EPA Export Aggregation'!$D:$D,$A$1)*IF($A76="CH4",About!$D$58,IF($A76="N2O",About!$D$59,1))</f>
        <v>0.13599445613989999</v>
      </c>
    </row>
    <row r="77" spans="1:34" x14ac:dyDescent="0.75">
      <c r="A77" s="119" t="s">
        <v>2026</v>
      </c>
      <c r="B77" s="120" t="s">
        <v>2030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75">
      <c r="A78" s="119" t="s">
        <v>2026</v>
      </c>
      <c r="B78" s="120" t="s">
        <v>2031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75">
      <c r="A79" s="119" t="s">
        <v>2026</v>
      </c>
      <c r="B79" s="120" t="s">
        <v>2032</v>
      </c>
      <c r="C79" s="121">
        <f>SUMIFS('EPA Export Aggregation'!F:F,'EPA Export Aggregation'!$A:$A,$B79,'EPA Export Aggregation'!$D:$D,$A$1)*IF($A79="CH4",About!$D$58,IF($A79="N2O",About!$D$59,1))</f>
        <v>1.2054215102250001</v>
      </c>
      <c r="D79" s="121">
        <f>SUMIFS('EPA Export Aggregation'!G:G,'EPA Export Aggregation'!$A:$A,$B79,'EPA Export Aggregation'!$D:$D,$A$1)*IF($A79="CH4",About!$D$58,IF($A79="N2O",About!$D$59,1))</f>
        <v>1.0965373046069999</v>
      </c>
      <c r="E79" s="121">
        <f>SUMIFS('EPA Export Aggregation'!H:H,'EPA Export Aggregation'!$A:$A,$B79,'EPA Export Aggregation'!$D:$D,$A$1)*IF($A79="CH4",About!$D$58,IF($A79="N2O",About!$D$59,1))</f>
        <v>0.95453048004899999</v>
      </c>
      <c r="F79" s="121">
        <f>SUMIFS('EPA Export Aggregation'!I:I,'EPA Export Aggregation'!$A:$A,$B79,'EPA Export Aggregation'!$D:$D,$A$1)*IF($A79="CH4",About!$D$58,IF($A79="N2O",About!$D$59,1))</f>
        <v>0.75421649783099998</v>
      </c>
      <c r="G79" s="121">
        <f>SUMIFS('EPA Export Aggregation'!J:J,'EPA Export Aggregation'!$A:$A,$B79,'EPA Export Aggregation'!$D:$D,$A$1)*IF($A79="CH4",About!$D$58,IF($A79="N2O",About!$D$59,1))</f>
        <v>0.56782489813500003</v>
      </c>
      <c r="H79" s="121">
        <f>SUMIFS('EPA Export Aggregation'!K:K,'EPA Export Aggregation'!$A:$A,$B79,'EPA Export Aggregation'!$D:$D,$A$1)*IF($A79="CH4",About!$D$58,IF($A79="N2O",About!$D$59,1))</f>
        <v>0.50276871218399999</v>
      </c>
      <c r="I79" s="121">
        <f>SUMIFS('EPA Export Aggregation'!L:L,'EPA Export Aggregation'!$A:$A,$B79,'EPA Export Aggregation'!$D:$D,$A$1)*IF($A79="CH4",About!$D$58,IF($A79="N2O",About!$D$59,1))</f>
        <v>0.455653184037</v>
      </c>
      <c r="J79" s="121">
        <f>SUMIFS('EPA Export Aggregation'!M:M,'EPA Export Aggregation'!$A:$A,$B79,'EPA Export Aggregation'!$D:$D,$A$1)*IF($A79="CH4",About!$D$58,IF($A79="N2O",About!$D$59,1))</f>
        <v>0.40336854690899998</v>
      </c>
      <c r="K79" s="121">
        <f>SUMIFS('EPA Export Aggregation'!N:N,'EPA Export Aggregation'!$A:$A,$B79,'EPA Export Aggregation'!$D:$D,$A$1)*IF($A79="CH4",About!$D$58,IF($A79="N2O",About!$D$59,1))</f>
        <v>0.38921570914199999</v>
      </c>
      <c r="L79" s="121">
        <f>SUMIFS('EPA Export Aggregation'!O:O,'EPA Export Aggregation'!$A:$A,$B79,'EPA Export Aggregation'!$D:$D,$A$1)*IF($A79="CH4",About!$D$58,IF($A79="N2O",About!$D$59,1))</f>
        <v>0.35566774821899999</v>
      </c>
      <c r="M79" s="121">
        <f>SUMIFS('EPA Export Aggregation'!P:P,'EPA Export Aggregation'!$A:$A,$B79,'EPA Export Aggregation'!$D:$D,$A$1)*IF($A79="CH4",About!$D$58,IF($A79="N2O",About!$D$59,1))</f>
        <v>0.27107776689599999</v>
      </c>
      <c r="N79" s="121">
        <f>SUMIFS('EPA Export Aggregation'!Q:Q,'EPA Export Aggregation'!$A:$A,$B79,'EPA Export Aggregation'!$D:$D,$A$1)*IF($A79="CH4",About!$D$58,IF($A79="N2O",About!$D$59,1))</f>
        <v>0.26100413589600002</v>
      </c>
      <c r="O79" s="121">
        <f>SUMIFS('EPA Export Aggregation'!R:R,'EPA Export Aggregation'!$A:$A,$B79,'EPA Export Aggregation'!$D:$D,$A$1)*IF($A79="CH4",About!$D$58,IF($A79="N2O",About!$D$59,1))</f>
        <v>0.24655886922600001</v>
      </c>
      <c r="P79" s="121">
        <f>SUMIFS('EPA Export Aggregation'!S:S,'EPA Export Aggregation'!$A:$A,$B79,'EPA Export Aggregation'!$D:$D,$A$1)*IF($A79="CH4",About!$D$58,IF($A79="N2O",About!$D$59,1))</f>
        <v>0.15399104052900001</v>
      </c>
      <c r="Q79" s="121">
        <f>SUMIFS('EPA Export Aggregation'!T:T,'EPA Export Aggregation'!$A:$A,$B79,'EPA Export Aggregation'!$D:$D,$A$1)*IF($A79="CH4",About!$D$58,IF($A79="N2O",About!$D$59,1))</f>
        <v>0.127343813418</v>
      </c>
      <c r="R79" s="121">
        <f>SUMIFS('EPA Export Aggregation'!U:U,'EPA Export Aggregation'!$A:$A,$B79,'EPA Export Aggregation'!$D:$D,$A$1)*IF($A79="CH4",About!$D$58,IF($A79="N2O",About!$D$59,1))</f>
        <v>0.14575245941100001</v>
      </c>
      <c r="S79" s="121">
        <f>SUMIFS('EPA Export Aggregation'!V:V,'EPA Export Aggregation'!$A:$A,$B79,'EPA Export Aggregation'!$D:$D,$A$1)*IF($A79="CH4",About!$D$58,IF($A79="N2O",About!$D$59,1))</f>
        <v>0.26872310612400002</v>
      </c>
      <c r="T79" s="121">
        <f>SUMIFS('EPA Export Aggregation'!W:W,'EPA Export Aggregation'!$A:$A,$B79,'EPA Export Aggregation'!$D:$D,$A$1)*IF($A79="CH4",About!$D$58,IF($A79="N2O",About!$D$59,1))</f>
        <v>0.41731844351699998</v>
      </c>
      <c r="U79" s="121">
        <f>SUMIFS('EPA Export Aggregation'!X:X,'EPA Export Aggregation'!$A:$A,$B79,'EPA Export Aggregation'!$D:$D,$A$1)*IF($A79="CH4",About!$D$58,IF($A79="N2O",About!$D$59,1))</f>
        <v>0.24365963550600001</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75">
      <c r="A80" s="119" t="s">
        <v>2026</v>
      </c>
      <c r="B80" s="120" t="s">
        <v>2033</v>
      </c>
      <c r="C80" s="121">
        <f>SUMIFS('EPA Export Aggregation'!F:F,'EPA Export Aggregation'!$A:$A,$B80,'EPA Export Aggregation'!$D:$D,$A$1)*IF($A80="CH4",About!$D$58,IF($A80="N2O",About!$D$59,1))</f>
        <v>0.57263582989324013</v>
      </c>
      <c r="D80" s="121">
        <f>SUMIFS('EPA Export Aggregation'!G:G,'EPA Export Aggregation'!$A:$A,$B80,'EPA Export Aggregation'!$D:$D,$A$1)*IF($A80="CH4",About!$D$58,IF($A80="N2O",About!$D$59,1))</f>
        <v>0.57263582989324013</v>
      </c>
      <c r="E80" s="121">
        <f>SUMIFS('EPA Export Aggregation'!H:H,'EPA Export Aggregation'!$A:$A,$B80,'EPA Export Aggregation'!$D:$D,$A$1)*IF($A80="CH4",About!$D$58,IF($A80="N2O",About!$D$59,1))</f>
        <v>0.57263582989324013</v>
      </c>
      <c r="F80" s="121">
        <f>SUMIFS('EPA Export Aggregation'!I:I,'EPA Export Aggregation'!$A:$A,$B80,'EPA Export Aggregation'!$D:$D,$A$1)*IF($A80="CH4",About!$D$58,IF($A80="N2O",About!$D$59,1))</f>
        <v>0.71579478814580022</v>
      </c>
      <c r="G80" s="121">
        <f>SUMIFS('EPA Export Aggregation'!J:J,'EPA Export Aggregation'!$A:$A,$B80,'EPA Export Aggregation'!$D:$D,$A$1)*IF($A80="CH4",About!$D$58,IF($A80="N2O",About!$D$59,1))</f>
        <v>0.78737426660558008</v>
      </c>
      <c r="H80" s="121">
        <f>SUMIFS('EPA Export Aggregation'!K:K,'EPA Export Aggregation'!$A:$A,$B80,'EPA Export Aggregation'!$D:$D,$A$1)*IF($A80="CH4",About!$D$58,IF($A80="N2O",About!$D$59,1))</f>
        <v>0.98946238786293195</v>
      </c>
      <c r="I80" s="121">
        <f>SUMIFS('EPA Export Aggregation'!L:L,'EPA Export Aggregation'!$A:$A,$B80,'EPA Export Aggregation'!$D:$D,$A$1)*IF($A80="CH4",About!$D$58,IF($A80="N2O",About!$D$59,1))</f>
        <v>1.098761232421487</v>
      </c>
      <c r="J80" s="121">
        <f>SUMIFS('EPA Export Aggregation'!M:M,'EPA Export Aggregation'!$A:$A,$B80,'EPA Export Aggregation'!$D:$D,$A$1)*IF($A80="CH4",About!$D$58,IF($A80="N2O",About!$D$59,1))</f>
        <v>1.161170931157937</v>
      </c>
      <c r="K80" s="121">
        <f>SUMIFS('EPA Export Aggregation'!N:N,'EPA Export Aggregation'!$A:$A,$B80,'EPA Export Aggregation'!$D:$D,$A$1)*IF($A80="CH4",About!$D$58,IF($A80="N2O",About!$D$59,1))</f>
        <v>1.423799956706004</v>
      </c>
      <c r="L80" s="121">
        <f>SUMIFS('EPA Export Aggregation'!O:O,'EPA Export Aggregation'!$A:$A,$B80,'EPA Export Aggregation'!$D:$D,$A$1)*IF($A80="CH4",About!$D$58,IF($A80="N2O",About!$D$59,1))</f>
        <v>1.444814502264461</v>
      </c>
      <c r="M80" s="121">
        <f>SUMIFS('EPA Export Aggregation'!P:P,'EPA Export Aggregation'!$A:$A,$B80,'EPA Export Aggregation'!$D:$D,$A$1)*IF($A80="CH4",About!$D$58,IF($A80="N2O",About!$D$59,1))</f>
        <v>1.2323276513811441</v>
      </c>
      <c r="N80" s="121">
        <f>SUMIFS('EPA Export Aggregation'!Q:Q,'EPA Export Aggregation'!$A:$A,$B80,'EPA Export Aggregation'!$D:$D,$A$1)*IF($A80="CH4",About!$D$58,IF($A80="N2O",About!$D$59,1))</f>
        <v>0.86728037278707049</v>
      </c>
      <c r="O80" s="121">
        <f>SUMIFS('EPA Export Aggregation'!R:R,'EPA Export Aggregation'!$A:$A,$B80,'EPA Export Aggregation'!$D:$D,$A$1)*IF($A80="CH4",About!$D$58,IF($A80="N2O",About!$D$59,1))</f>
        <v>0.84960086435614268</v>
      </c>
      <c r="P80" s="121">
        <f>SUMIFS('EPA Export Aggregation'!S:S,'EPA Export Aggregation'!$A:$A,$B80,'EPA Export Aggregation'!$D:$D,$A$1)*IF($A80="CH4",About!$D$58,IF($A80="N2O",About!$D$59,1))</f>
        <v>0.7767707749836974</v>
      </c>
      <c r="Q80" s="121">
        <f>SUMIFS('EPA Export Aggregation'!T:T,'EPA Export Aggregation'!$A:$A,$B80,'EPA Export Aggregation'!$D:$D,$A$1)*IF($A80="CH4",About!$D$58,IF($A80="N2O",About!$D$59,1))</f>
        <v>0.72149661606186932</v>
      </c>
      <c r="R80" s="121">
        <f>SUMIFS('EPA Export Aggregation'!U:U,'EPA Export Aggregation'!$A:$A,$B80,'EPA Export Aggregation'!$D:$D,$A$1)*IF($A80="CH4",About!$D$58,IF($A80="N2O",About!$D$59,1))</f>
        <v>0.66476261467499675</v>
      </c>
      <c r="S80" s="121">
        <f>SUMIFS('EPA Export Aggregation'!V:V,'EPA Export Aggregation'!$A:$A,$B80,'EPA Export Aggregation'!$D:$D,$A$1)*IF($A80="CH4",About!$D$58,IF($A80="N2O",About!$D$59,1))</f>
        <v>0.71024400582594915</v>
      </c>
      <c r="T80" s="121">
        <f>SUMIFS('EPA Export Aggregation'!W:W,'EPA Export Aggregation'!$A:$A,$B80,'EPA Export Aggregation'!$D:$D,$A$1)*IF($A80="CH4",About!$D$58,IF($A80="N2O",About!$D$59,1))</f>
        <v>0.67868474649775079</v>
      </c>
      <c r="U80" s="121">
        <f>SUMIFS('EPA Export Aggregation'!X:X,'EPA Export Aggregation'!$A:$A,$B80,'EPA Export Aggregation'!$D:$D,$A$1)*IF($A80="CH4",About!$D$58,IF($A80="N2O",About!$D$59,1))</f>
        <v>0.61676680515980042</v>
      </c>
      <c r="V80" s="121">
        <f>SUMIFS('EPA Export Aggregation'!Y:Y,'EPA Export Aggregation'!$A:$A,$B80,'EPA Export Aggregation'!$D:$D,$A$1)*IF($A80="CH4",About!$D$58,IF($A80="N2O",About!$D$59,1))</f>
        <v>0.45543256656613068</v>
      </c>
      <c r="W80" s="121">
        <f>SUMIFS('EPA Export Aggregation'!Z:Z,'EPA Export Aggregation'!$A:$A,$B80,'EPA Export Aggregation'!$D:$D,$A$1)*IF($A80="CH4",About!$D$58,IF($A80="N2O",About!$D$59,1))</f>
        <v>0.59529172712602552</v>
      </c>
      <c r="X80" s="121">
        <f>SUMIFS('EPA Export Aggregation'!AA:AA,'EPA Export Aggregation'!$A:$A,$B80,'EPA Export Aggregation'!$D:$D,$A$1)*IF($A80="CH4",About!$D$58,IF($A80="N2O",About!$D$59,1))</f>
        <v>1.12474965029451</v>
      </c>
      <c r="Y80" s="121">
        <f>SUMIFS('EPA Export Aggregation'!AB:AB,'EPA Export Aggregation'!$A:$A,$B80,'EPA Export Aggregation'!$D:$D,$A$1)*IF($A80="CH4",About!$D$58,IF($A80="N2O",About!$D$59,1))</f>
        <v>0.9716335339244081</v>
      </c>
      <c r="Z80" s="121">
        <f>SUMIFS('EPA Export Aggregation'!AC:AC,'EPA Export Aggregation'!$A:$A,$B80,'EPA Export Aggregation'!$D:$D,$A$1)*IF($A80="CH4",About!$D$58,IF($A80="N2O",About!$D$59,1))</f>
        <v>0.92409448980907261</v>
      </c>
      <c r="AA80" s="121">
        <f>SUMIFS('EPA Export Aggregation'!AD:AD,'EPA Export Aggregation'!$A:$A,$B80,'EPA Export Aggregation'!$D:$D,$A$1)*IF($A80="CH4",About!$D$58,IF($A80="N2O",About!$D$59,1))</f>
        <v>0.96931525488642245</v>
      </c>
      <c r="AB80" s="121">
        <f>SUMIFS('EPA Export Aggregation'!AE:AE,'EPA Export Aggregation'!$A:$A,$B80,'EPA Export Aggregation'!$D:$D,$A$1)*IF($A80="CH4",About!$D$58,IF($A80="N2O",About!$D$59,1))</f>
        <v>1.0198669196593231</v>
      </c>
      <c r="AC80" s="121">
        <f>SUMIFS('EPA Export Aggregation'!AF:AF,'EPA Export Aggregation'!$A:$A,$B80,'EPA Export Aggregation'!$D:$D,$A$1)*IF($A80="CH4",About!$D$58,IF($A80="N2O",About!$D$59,1))</f>
        <v>1.0408853894100221</v>
      </c>
      <c r="AD80" s="121">
        <f>SUMIFS('EPA Export Aggregation'!AG:AG,'EPA Export Aggregation'!$A:$A,$B80,'EPA Export Aggregation'!$D:$D,$A$1)*IF($A80="CH4",About!$D$58,IF($A80="N2O",About!$D$59,1))</f>
        <v>1.117649450637815</v>
      </c>
      <c r="AE80" s="121">
        <f>SUMIFS('EPA Export Aggregation'!AH:AH,'EPA Export Aggregation'!$A:$A,$B80,'EPA Export Aggregation'!$D:$D,$A$1)*IF($A80="CH4",About!$D$58,IF($A80="N2O",About!$D$59,1))</f>
        <v>1.114565093316203</v>
      </c>
      <c r="AF80" s="121">
        <f>SUMIFS('EPA Export Aggregation'!AI:AI,'EPA Export Aggregation'!$A:$A,$B80,'EPA Export Aggregation'!$D:$D,$A$1)*IF($A80="CH4",About!$D$58,IF($A80="N2O",About!$D$59,1))</f>
        <v>0.98628164620383141</v>
      </c>
      <c r="AG80" s="121">
        <f>SUMIFS('EPA Export Aggregation'!AJ:AJ,'EPA Export Aggregation'!$A:$A,$B80,'EPA Export Aggregation'!$D:$D,$A$1)*IF($A80="CH4",About!$D$58,IF($A80="N2O",About!$D$59,1))</f>
        <v>0.9393727800366275</v>
      </c>
      <c r="AH80" s="121">
        <f>SUMIFS('EPA Export Aggregation'!AK:AK,'EPA Export Aggregation'!$A:$A,$B80,'EPA Export Aggregation'!$D:$D,$A$1)*IF($A80="CH4",About!$D$58,IF($A80="N2O",About!$D$59,1))</f>
        <v>0.9644114098926807</v>
      </c>
    </row>
    <row r="81" spans="1:34" x14ac:dyDescent="0.75">
      <c r="A81" s="119" t="s">
        <v>2026</v>
      </c>
      <c r="B81" s="120" t="s">
        <v>2034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75">
      <c r="A82" s="119" t="s">
        <v>2026</v>
      </c>
      <c r="B82" s="120" t="s">
        <v>2035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75">
      <c r="A83" s="119" t="s">
        <v>2026</v>
      </c>
      <c r="B83" s="120" t="s">
        <v>2036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75">
      <c r="A84" s="119" t="s">
        <v>2026</v>
      </c>
      <c r="B84" s="120" t="s">
        <v>2037</v>
      </c>
      <c r="C84" s="121">
        <f>SUMIFS('EPA Export Aggregation'!F:F,'EPA Export Aggregation'!$A:$A,$B84,'EPA Export Aggregation'!$D:$D,$A$1)*IF($A84="CH4",About!$D$58,IF($A84="N2O",About!$D$59,1))</f>
        <v>0.11510837445</v>
      </c>
      <c r="D84" s="121">
        <f>SUMIFS('EPA Export Aggregation'!G:G,'EPA Export Aggregation'!$A:$A,$B84,'EPA Export Aggregation'!$D:$D,$A$1)*IF($A84="CH4",About!$D$58,IF($A84="N2O",About!$D$59,1))</f>
        <v>0.11510837445</v>
      </c>
      <c r="E84" s="121">
        <f>SUMIFS('EPA Export Aggregation'!H:H,'EPA Export Aggregation'!$A:$A,$B84,'EPA Export Aggregation'!$D:$D,$A$1)*IF($A84="CH4",About!$D$58,IF($A84="N2O",About!$D$59,1))</f>
        <v>0.11510837445</v>
      </c>
      <c r="F84" s="121">
        <f>SUMIFS('EPA Export Aggregation'!I:I,'EPA Export Aggregation'!$A:$A,$B84,'EPA Export Aggregation'!$D:$D,$A$1)*IF($A84="CH4",About!$D$58,IF($A84="N2O",About!$D$59,1))</f>
        <v>0.14388546864999999</v>
      </c>
      <c r="G84" s="121">
        <f>SUMIFS('EPA Export Aggregation'!J:J,'EPA Export Aggregation'!$A:$A,$B84,'EPA Export Aggregation'!$D:$D,$A$1)*IF($A84="CH4",About!$D$58,IF($A84="N2O",About!$D$59,1))</f>
        <v>0.15827401575</v>
      </c>
      <c r="H84" s="121">
        <f>SUMIFS('EPA Export Aggregation'!K:K,'EPA Export Aggregation'!$A:$A,$B84,'EPA Export Aggregation'!$D:$D,$A$1)*IF($A84="CH4",About!$D$58,IF($A84="N2O",About!$D$59,1))</f>
        <v>0.1988967526</v>
      </c>
      <c r="I84" s="121">
        <f>SUMIFS('EPA Export Aggregation'!L:L,'EPA Export Aggregation'!$A:$A,$B84,'EPA Export Aggregation'!$D:$D,$A$1)*IF($A84="CH4",About!$D$58,IF($A84="N2O",About!$D$59,1))</f>
        <v>0.22086745720000001</v>
      </c>
      <c r="J84" s="121">
        <f>SUMIFS('EPA Export Aggregation'!M:M,'EPA Export Aggregation'!$A:$A,$B84,'EPA Export Aggregation'!$D:$D,$A$1)*IF($A84="CH4",About!$D$58,IF($A84="N2O",About!$D$59,1))</f>
        <v>0.23341274184999999</v>
      </c>
      <c r="K84" s="121">
        <f>SUMIFS('EPA Export Aggregation'!N:N,'EPA Export Aggregation'!$A:$A,$B84,'EPA Export Aggregation'!$D:$D,$A$1)*IF($A84="CH4",About!$D$58,IF($A84="N2O",About!$D$59,1))</f>
        <v>0.28620510645000002</v>
      </c>
      <c r="L84" s="121">
        <f>SUMIFS('EPA Export Aggregation'!O:O,'EPA Export Aggregation'!$A:$A,$B84,'EPA Export Aggregation'!$D:$D,$A$1)*IF($A84="CH4",About!$D$58,IF($A84="N2O",About!$D$59,1))</f>
        <v>0.29042934425</v>
      </c>
      <c r="M84" s="121">
        <f>SUMIFS('EPA Export Aggregation'!P:P,'EPA Export Aggregation'!$A:$A,$B84,'EPA Export Aggregation'!$D:$D,$A$1)*IF($A84="CH4",About!$D$58,IF($A84="N2O",About!$D$59,1))</f>
        <v>0.2347398362</v>
      </c>
      <c r="N84" s="121">
        <f>SUMIFS('EPA Export Aggregation'!Q:Q,'EPA Export Aggregation'!$A:$A,$B84,'EPA Export Aggregation'!$D:$D,$A$1)*IF($A84="CH4",About!$D$58,IF($A84="N2O",About!$D$59,1))</f>
        <v>0.15960311934999999</v>
      </c>
      <c r="O84" s="121">
        <f>SUMIFS('EPA Export Aggregation'!R:R,'EPA Export Aggregation'!$A:$A,$B84,'EPA Export Aggregation'!$D:$D,$A$1)*IF($A84="CH4",About!$D$58,IF($A84="N2O",About!$D$59,1))</f>
        <v>0.14166598294999999</v>
      </c>
      <c r="P84" s="121">
        <f>SUMIFS('EPA Export Aggregation'!S:S,'EPA Export Aggregation'!$A:$A,$B84,'EPA Export Aggregation'!$D:$D,$A$1)*IF($A84="CH4",About!$D$58,IF($A84="N2O",About!$D$59,1))</f>
        <v>0.17066645875</v>
      </c>
      <c r="Q84" s="121">
        <f>SUMIFS('EPA Export Aggregation'!T:T,'EPA Export Aggregation'!$A:$A,$B84,'EPA Export Aggregation'!$D:$D,$A$1)*IF($A84="CH4",About!$D$58,IF($A84="N2O",About!$D$59,1))</f>
        <v>0.16382868959999999</v>
      </c>
      <c r="R84" s="121">
        <f>SUMIFS('EPA Export Aggregation'!U:U,'EPA Export Aggregation'!$A:$A,$B84,'EPA Export Aggregation'!$D:$D,$A$1)*IF($A84="CH4",About!$D$58,IF($A84="N2O",About!$D$59,1))</f>
        <v>0.17814988805000001</v>
      </c>
      <c r="S84" s="121">
        <f>SUMIFS('EPA Export Aggregation'!V:V,'EPA Export Aggregation'!$A:$A,$B84,'EPA Export Aggregation'!$D:$D,$A$1)*IF($A84="CH4",About!$D$58,IF($A84="N2O",About!$D$59,1))</f>
        <v>0.17300220834999999</v>
      </c>
      <c r="T84" s="121">
        <f>SUMIFS('EPA Export Aggregation'!W:W,'EPA Export Aggregation'!$A:$A,$B84,'EPA Export Aggregation'!$D:$D,$A$1)*IF($A84="CH4",About!$D$58,IF($A84="N2O",About!$D$59,1))</f>
        <v>0.139192709</v>
      </c>
      <c r="U84" s="121">
        <f>SUMIFS('EPA Export Aggregation'!X:X,'EPA Export Aggregation'!$A:$A,$B84,'EPA Export Aggregation'!$D:$D,$A$1)*IF($A84="CH4",About!$D$58,IF($A84="N2O",About!$D$59,1))</f>
        <v>0.12781768674999999</v>
      </c>
      <c r="V84" s="121">
        <f>SUMIFS('EPA Export Aggregation'!Y:Y,'EPA Export Aggregation'!$A:$A,$B84,'EPA Export Aggregation'!$D:$D,$A$1)*IF($A84="CH4",About!$D$58,IF($A84="N2O",About!$D$59,1))</f>
        <v>0.10513654190000001</v>
      </c>
      <c r="W84" s="121">
        <f>SUMIFS('EPA Export Aggregation'!Z:Z,'EPA Export Aggregation'!$A:$A,$B84,'EPA Export Aggregation'!$D:$D,$A$1)*IF($A84="CH4",About!$D$58,IF($A84="N2O",About!$D$59,1))</f>
        <v>0.13366942409999999</v>
      </c>
      <c r="X84" s="121">
        <f>SUMIFS('EPA Export Aggregation'!AA:AA,'EPA Export Aggregation'!$A:$A,$B84,'EPA Export Aggregation'!$D:$D,$A$1)*IF($A84="CH4",About!$D$58,IF($A84="N2O",About!$D$59,1))</f>
        <v>0.17741698650000001</v>
      </c>
      <c r="Y84" s="121">
        <f>SUMIFS('EPA Export Aggregation'!AB:AB,'EPA Export Aggregation'!$A:$A,$B84,'EPA Export Aggregation'!$D:$D,$A$1)*IF($A84="CH4",About!$D$58,IF($A84="N2O",About!$D$59,1))</f>
        <v>0.16592227170000001</v>
      </c>
      <c r="Z84" s="121">
        <f>SUMIFS('EPA Export Aggregation'!AC:AC,'EPA Export Aggregation'!$A:$A,$B84,'EPA Export Aggregation'!$D:$D,$A$1)*IF($A84="CH4",About!$D$58,IF($A84="N2O",About!$D$59,1))</f>
        <v>0.14485140090000001</v>
      </c>
      <c r="AA84" s="121">
        <f>SUMIFS('EPA Export Aggregation'!AD:AD,'EPA Export Aggregation'!$A:$A,$B84,'EPA Export Aggregation'!$D:$D,$A$1)*IF($A84="CH4",About!$D$58,IF($A84="N2O",About!$D$59,1))</f>
        <v>0.117973196</v>
      </c>
      <c r="AB84" s="121">
        <f>SUMIFS('EPA Export Aggregation'!AE:AE,'EPA Export Aggregation'!$A:$A,$B84,'EPA Export Aggregation'!$D:$D,$A$1)*IF($A84="CH4",About!$D$58,IF($A84="N2O",About!$D$59,1))</f>
        <v>0.10038960769999999</v>
      </c>
      <c r="AC84" s="121">
        <f>SUMIFS('EPA Export Aggregation'!AF:AF,'EPA Export Aggregation'!$A:$A,$B84,'EPA Export Aggregation'!$D:$D,$A$1)*IF($A84="CH4",About!$D$58,IF($A84="N2O",About!$D$59,1))</f>
        <v>0.11961680715</v>
      </c>
      <c r="AD84" s="121">
        <f>SUMIFS('EPA Export Aggregation'!AG:AG,'EPA Export Aggregation'!$A:$A,$B84,'EPA Export Aggregation'!$D:$D,$A$1)*IF($A84="CH4",About!$D$58,IF($A84="N2O",About!$D$59,1))</f>
        <v>0.11273962144999999</v>
      </c>
      <c r="AE84" s="121">
        <f>SUMIFS('EPA Export Aggregation'!AH:AH,'EPA Export Aggregation'!$A:$A,$B84,'EPA Export Aggregation'!$D:$D,$A$1)*IF($A84="CH4",About!$D$58,IF($A84="N2O",About!$D$59,1))</f>
        <v>0.13040654544999999</v>
      </c>
      <c r="AF84" s="121">
        <f>SUMIFS('EPA Export Aggregation'!AI:AI,'EPA Export Aggregation'!$A:$A,$B84,'EPA Export Aggregation'!$D:$D,$A$1)*IF($A84="CH4",About!$D$58,IF($A84="N2O",About!$D$59,1))</f>
        <v>0.1214958366</v>
      </c>
      <c r="AG84" s="121">
        <f>SUMIFS('EPA Export Aggregation'!AJ:AJ,'EPA Export Aggregation'!$A:$A,$B84,'EPA Export Aggregation'!$D:$D,$A$1)*IF($A84="CH4",About!$D$58,IF($A84="N2O",About!$D$59,1))</f>
        <v>0.1217426383</v>
      </c>
      <c r="AH84" s="121">
        <f>SUMIFS('EPA Export Aggregation'!AK:AK,'EPA Export Aggregation'!$A:$A,$B84,'EPA Export Aggregation'!$D:$D,$A$1)*IF($A84="CH4",About!$D$58,IF($A84="N2O",About!$D$59,1))</f>
        <v>0.12863570999999999</v>
      </c>
    </row>
    <row r="85" spans="1:34" x14ac:dyDescent="0.75">
      <c r="A85" s="119" t="s">
        <v>2026</v>
      </c>
      <c r="B85" s="120" t="s">
        <v>2038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75">
      <c r="A86" s="119" t="s">
        <v>2026</v>
      </c>
      <c r="B86" s="120" t="s">
        <v>2039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75">
      <c r="A87" s="119" t="s">
        <v>2026</v>
      </c>
      <c r="B87" s="120" t="s">
        <v>2040</v>
      </c>
      <c r="C87" s="121">
        <f>SUMIFS('EPA Export Aggregation'!F:F,'EPA Export Aggregation'!$A:$A,$B87,'EPA Export Aggregation'!$D:$D,$A$1)*IF($A87="CH4",About!$D$58,IF($A87="N2O",About!$D$59,1))</f>
        <v>1.010951683E-2</v>
      </c>
      <c r="D87" s="121">
        <f>SUMIFS('EPA Export Aggregation'!$F:$F,'EPA Export Aggregation'!$A:$A,$B87,'EPA Export Aggregation'!$D:$D,$A$1)*IF($A87="CH4",About!$D$58,IF($A87="N2O",About!$D$59,1))</f>
        <v>1.010951683E-2</v>
      </c>
      <c r="E87" s="121">
        <f>SUMIFS('EPA Export Aggregation'!$F:$F,'EPA Export Aggregation'!$A:$A,$B87,'EPA Export Aggregation'!$D:$D,$A$1)*IF($A87="CH4",About!$D$58,IF($A87="N2O",About!$D$59,1))</f>
        <v>1.010951683E-2</v>
      </c>
      <c r="F87" s="121">
        <f>SUMIFS('EPA Export Aggregation'!$F:$F,'EPA Export Aggregation'!$A:$A,$B87,'EPA Export Aggregation'!$D:$D,$A$1)*IF($A87="CH4",About!$D$58,IF($A87="N2O",About!$D$59,1))</f>
        <v>1.010951683E-2</v>
      </c>
      <c r="G87" s="121">
        <f>SUMIFS('EPA Export Aggregation'!$F:$F,'EPA Export Aggregation'!$A:$A,$B87,'EPA Export Aggregation'!$D:$D,$A$1)*IF($A87="CH4",About!$D$58,IF($A87="N2O",About!$D$59,1))</f>
        <v>1.010951683E-2</v>
      </c>
      <c r="H87" s="121">
        <f>SUMIFS('EPA Export Aggregation'!$F:$F,'EPA Export Aggregation'!$A:$A,$B87,'EPA Export Aggregation'!$D:$D,$A$1)*IF($A87="CH4",About!$D$58,IF($A87="N2O",About!$D$59,1))</f>
        <v>1.010951683E-2</v>
      </c>
      <c r="I87" s="121">
        <f>SUMIFS('EPA Export Aggregation'!$F:$F,'EPA Export Aggregation'!$A:$A,$B87,'EPA Export Aggregation'!$D:$D,$A$1)*IF($A87="CH4",About!$D$58,IF($A87="N2O",About!$D$59,1))</f>
        <v>1.010951683E-2</v>
      </c>
      <c r="J87" s="121">
        <f>SUMIFS('EPA Export Aggregation'!$F:$F,'EPA Export Aggregation'!$A:$A,$B87,'EPA Export Aggregation'!$D:$D,$A$1)*IF($A87="CH4",About!$D$58,IF($A87="N2O",About!$D$59,1))</f>
        <v>1.010951683E-2</v>
      </c>
      <c r="K87" s="121">
        <f>SUMIFS('EPA Export Aggregation'!$F:$F,'EPA Export Aggregation'!$A:$A,$B87,'EPA Export Aggregation'!$D:$D,$A$1)*IF($A87="CH4",About!$D$58,IF($A87="N2O",About!$D$59,1))</f>
        <v>1.010951683E-2</v>
      </c>
      <c r="L87" s="121">
        <f>SUMIFS('EPA Export Aggregation'!$F:$F,'EPA Export Aggregation'!$A:$A,$B87,'EPA Export Aggregation'!$D:$D,$A$1)*IF($A87="CH4",About!$D$58,IF($A87="N2O",About!$D$59,1))</f>
        <v>1.010951683E-2</v>
      </c>
      <c r="M87" s="121">
        <f>SUMIFS('EPA Export Aggregation'!$F:$F,'EPA Export Aggregation'!$A:$A,$B87,'EPA Export Aggregation'!$D:$D,$A$1)*IF($A87="CH4",About!$D$58,IF($A87="N2O",About!$D$59,1))</f>
        <v>1.010951683E-2</v>
      </c>
      <c r="N87" s="121">
        <f>SUMIFS('EPA Export Aggregation'!$F:$F,'EPA Export Aggregation'!$A:$A,$B87,'EPA Export Aggregation'!$D:$D,$A$1)*IF($A87="CH4",About!$D$58,IF($A87="N2O",About!$D$59,1))</f>
        <v>1.010951683E-2</v>
      </c>
      <c r="O87" s="121">
        <f>SUMIFS('EPA Export Aggregation'!$F:$F,'EPA Export Aggregation'!$A:$A,$B87,'EPA Export Aggregation'!$D:$D,$A$1)*IF($A87="CH4",About!$D$58,IF($A87="N2O",About!$D$59,1))</f>
        <v>1.010951683E-2</v>
      </c>
      <c r="P87" s="121">
        <f>SUMIFS('EPA Export Aggregation'!$F:$F,'EPA Export Aggregation'!$A:$A,$B87,'EPA Export Aggregation'!$D:$D,$A$1)*IF($A87="CH4",About!$D$58,IF($A87="N2O",About!$D$59,1))</f>
        <v>1.010951683E-2</v>
      </c>
      <c r="Q87" s="121">
        <f>SUMIFS('EPA Export Aggregation'!$F:$F,'EPA Export Aggregation'!$A:$A,$B87,'EPA Export Aggregation'!$D:$D,$A$1)*IF($A87="CH4",About!$D$58,IF($A87="N2O",About!$D$59,1))</f>
        <v>1.010951683E-2</v>
      </c>
      <c r="R87" s="121">
        <f>SUMIFS('EPA Export Aggregation'!$F:$F,'EPA Export Aggregation'!$A:$A,$B87,'EPA Export Aggregation'!$D:$D,$A$1)*IF($A87="CH4",About!$D$58,IF($A87="N2O",About!$D$59,1))</f>
        <v>1.010951683E-2</v>
      </c>
      <c r="S87" s="121">
        <f>SUMIFS('EPA Export Aggregation'!$F:$F,'EPA Export Aggregation'!$A:$A,$B87,'EPA Export Aggregation'!$D:$D,$A$1)*IF($A87="CH4",About!$D$58,IF($A87="N2O",About!$D$59,1))</f>
        <v>1.010951683E-2</v>
      </c>
      <c r="T87" s="121">
        <f>SUMIFS('EPA Export Aggregation'!$F:$F,'EPA Export Aggregation'!$A:$A,$B87,'EPA Export Aggregation'!$D:$D,$A$1)*IF($A87="CH4",About!$D$58,IF($A87="N2O",About!$D$59,1))</f>
        <v>1.010951683E-2</v>
      </c>
      <c r="U87" s="121">
        <f>SUMIFS('EPA Export Aggregation'!$F:$F,'EPA Export Aggregation'!$A:$A,$B87,'EPA Export Aggregation'!$D:$D,$A$1)*IF($A87="CH4",About!$D$58,IF($A87="N2O",About!$D$59,1))</f>
        <v>1.010951683E-2</v>
      </c>
      <c r="V87" s="121">
        <f>SUMIFS('EPA Export Aggregation'!$F:$F,'EPA Export Aggregation'!$A:$A,$B87,'EPA Export Aggregation'!$D:$D,$A$1)*IF($A87="CH4",About!$D$58,IF($A87="N2O",About!$D$59,1))</f>
        <v>1.010951683E-2</v>
      </c>
      <c r="W87" s="121">
        <f>SUMIFS('EPA Export Aggregation'!$F:$F,'EPA Export Aggregation'!$A:$A,$B87,'EPA Export Aggregation'!$D:$D,$A$1)*IF($A87="CH4",About!$D$58,IF($A87="N2O",About!$D$59,1))</f>
        <v>1.010951683E-2</v>
      </c>
      <c r="X87" s="121">
        <f>SUMIFS('EPA Export Aggregation'!$F:$F,'EPA Export Aggregation'!$A:$A,$B87,'EPA Export Aggregation'!$D:$D,$A$1)*IF($A87="CH4",About!$D$58,IF($A87="N2O",About!$D$59,1))</f>
        <v>1.010951683E-2</v>
      </c>
      <c r="Y87" s="121">
        <f>SUMIFS('EPA Export Aggregation'!$F:$F,'EPA Export Aggregation'!$A:$A,$B87,'EPA Export Aggregation'!$D:$D,$A$1)*IF($A87="CH4",About!$D$58,IF($A87="N2O",About!$D$59,1))</f>
        <v>1.010951683E-2</v>
      </c>
      <c r="Z87" s="121">
        <f>SUMIFS('EPA Export Aggregation'!$F:$F,'EPA Export Aggregation'!$A:$A,$B87,'EPA Export Aggregation'!$D:$D,$A$1)*IF($A87="CH4",About!$D$58,IF($A87="N2O",About!$D$59,1))</f>
        <v>1.010951683E-2</v>
      </c>
      <c r="AA87" s="121">
        <f>SUMIFS('EPA Export Aggregation'!$F:$F,'EPA Export Aggregation'!$A:$A,$B87,'EPA Export Aggregation'!$D:$D,$A$1)*IF($A87="CH4",About!$D$58,IF($A87="N2O",About!$D$59,1))</f>
        <v>1.010951683E-2</v>
      </c>
      <c r="AB87" s="121">
        <f>SUMIFS('EPA Export Aggregation'!$F:$F,'EPA Export Aggregation'!$A:$A,$B87,'EPA Export Aggregation'!$D:$D,$A$1)*IF($A87="CH4",About!$D$58,IF($A87="N2O",About!$D$59,1))</f>
        <v>1.010951683E-2</v>
      </c>
      <c r="AC87" s="121">
        <f>SUMIFS('EPA Export Aggregation'!$F:$F,'EPA Export Aggregation'!$A:$A,$B87,'EPA Export Aggregation'!$D:$D,$A$1)*IF($A87="CH4",About!$D$58,IF($A87="N2O",About!$D$59,1))</f>
        <v>1.010951683E-2</v>
      </c>
      <c r="AD87" s="121">
        <f>SUMIFS('EPA Export Aggregation'!$F:$F,'EPA Export Aggregation'!$A:$A,$B87,'EPA Export Aggregation'!$D:$D,$A$1)*IF($A87="CH4",About!$D$58,IF($A87="N2O",About!$D$59,1))</f>
        <v>1.010951683E-2</v>
      </c>
      <c r="AE87" s="121">
        <f>SUMIFS('EPA Export Aggregation'!$F:$F,'EPA Export Aggregation'!$A:$A,$B87,'EPA Export Aggregation'!$D:$D,$A$1)*IF($A87="CH4",About!$D$58,IF($A87="N2O",About!$D$59,1))</f>
        <v>1.010951683E-2</v>
      </c>
      <c r="AF87" s="121">
        <f>SUMIFS('EPA Export Aggregation'!$F:$F,'EPA Export Aggregation'!$A:$A,$B87,'EPA Export Aggregation'!$D:$D,$A$1)*IF($A87="CH4",About!$D$58,IF($A87="N2O",About!$D$59,1))</f>
        <v>1.010951683E-2</v>
      </c>
      <c r="AG87" s="121">
        <f>SUMIFS('EPA Export Aggregation'!$F:$F,'EPA Export Aggregation'!$A:$A,$B87,'EPA Export Aggregation'!$D:$D,$A$1)*IF($A87="CH4",About!$D$58,IF($A87="N2O",About!$D$59,1))</f>
        <v>1.010951683E-2</v>
      </c>
      <c r="AH87" s="121">
        <f>SUMIFS('EPA Export Aggregation'!$F:$F,'EPA Export Aggregation'!$A:$A,$B87,'EPA Export Aggregation'!$D:$D,$A$1)*IF($A87="CH4",About!$D$58,IF($A87="N2O",About!$D$59,1))</f>
        <v>1.010951683E-2</v>
      </c>
    </row>
    <row r="88" spans="1:34" x14ac:dyDescent="0.75">
      <c r="B88" s="120"/>
    </row>
    <row r="89" spans="1:34" x14ac:dyDescent="0.75">
      <c r="B89" s="120"/>
    </row>
    <row r="90" spans="1:34" x14ac:dyDescent="0.75">
      <c r="B90" s="120"/>
    </row>
    <row r="91" spans="1:34" x14ac:dyDescent="0.75">
      <c r="B91" s="120"/>
    </row>
    <row r="92" spans="1:34" x14ac:dyDescent="0.7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2025-04-17T21:25:41Z</dcterms:modified>
</cp:coreProperties>
</file>