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bldgs\CiDESCTY\"/>
    </mc:Choice>
  </mc:AlternateContent>
  <xr:revisionPtr revIDLastSave="0" documentId="8_{403661C0-D2CC-4EB1-B941-CC4D2822BEB4}"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L8" i="19"/>
  <c r="K8" i="19"/>
  <c r="E8" i="19"/>
  <c r="B8" i="18"/>
  <c r="AA8" i="17"/>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C8" i="18" l="1"/>
  <c r="M8" i="19"/>
  <c r="R8" i="23"/>
  <c r="R8" i="18"/>
  <c r="I8" i="17"/>
  <c r="S8" i="18"/>
  <c r="J8" i="17"/>
  <c r="T8" i="18"/>
  <c r="H8" i="25"/>
  <c r="X8" i="25"/>
  <c r="K8" i="17"/>
  <c r="Z8" i="18"/>
  <c r="R8" i="25"/>
  <c r="Q8" i="7" s="1"/>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J8" i="24"/>
  <c r="J8" i="25"/>
  <c r="Z8" i="23"/>
  <c r="Y8" i="10" s="1"/>
  <c r="Z8" i="24"/>
  <c r="Y8" i="6" s="1"/>
  <c r="Z8" i="25"/>
  <c r="Y8" i="7" s="1"/>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A8" i="6" s="1"/>
  <c r="AB8" i="25"/>
  <c r="AA8" i="7" s="1"/>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E8" i="10" l="1"/>
  <c r="U8" i="7"/>
  <c r="O8" i="7"/>
  <c r="AC8" i="7"/>
  <c r="I8" i="7"/>
  <c r="W8" i="6"/>
  <c r="U8" i="6"/>
  <c r="S8" i="10"/>
  <c r="Q8" i="10"/>
  <c r="S30" i="22"/>
  <c r="AE8" i="10"/>
  <c r="S47" i="22"/>
  <c r="G8" i="10"/>
  <c r="S30" i="14"/>
  <c r="S47" i="14"/>
  <c r="AC8" i="6"/>
  <c r="K8" i="6"/>
  <c r="I8" i="6"/>
  <c r="U8" i="10"/>
  <c r="C8" i="7"/>
  <c r="W8" i="7"/>
  <c r="M8" i="7"/>
  <c r="AC8" i="10"/>
  <c r="K8" i="10"/>
  <c r="I8" i="10"/>
  <c r="C8" i="6"/>
  <c r="G8" i="7"/>
  <c r="E8" i="6"/>
  <c r="G8" i="6"/>
  <c r="M8" i="6"/>
  <c r="O8" i="6"/>
  <c r="E8" i="7"/>
  <c r="C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<sst xmlns="http://schemas.openxmlformats.org/spreadsheetml/2006/main" count="55111" uniqueCount="1381">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</sst>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1314</v>
      </c>
      <c r="C1" s="71">
        <v>45686</v>
      </c>
      <c r="D1" s="13"/>
      <c r="E1" s="13"/>
      <c r="F1" s="72" t="s">
        <v>59</v>
      </c>
      <c r="G1" s="72" t="s">
        <v>59</v>
      </c>
    </row>
    <row r="2" spans="1:7" x14ac:dyDescent="0.75">
      <c r="B2" t="str">
        <f>LOOKUP(B1,F2:G51,G2:G51)</f>
        <v>TX</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b">
        <f>IF(A47=About!$B$1,SUM('BDESC-rural-residential'!$AF$8,'BDESC-urban-residential'!$AF$8,'BDESC-commercial'!$AF$8)='REEDS calc'!Q47,"NA")</f>
        <v>1</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b">
        <f>IF(A47=About!$B$1,SUM('DESC-rural-residential'!$AF$8,'DESC-urban-residential'!$AF$8,'DESC-commercial'!$AF$8)='REEDS calc-noIRA'!Q47,"NA")</f>
        <v>1</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TEXAS</v>
      </c>
    </row>
    <row r="3" spans="1:7" x14ac:dyDescent="0.65">
      <c r="A3" s="52" t="s">
        <v>1327</v>
      </c>
      <c r="B3" s="52">
        <v>0.59</v>
      </c>
      <c r="C3" s="52">
        <v>0.41</v>
      </c>
      <c r="F3" s="52" t="s">
        <v>10</v>
      </c>
      <c r="G3" s="52">
        <f>SUMIFS(B:B,A:A,G2)</f>
        <v>0.84699999999999998</v>
      </c>
    </row>
    <row r="4" spans="1:7" x14ac:dyDescent="0.65">
      <c r="A4" s="52" t="s">
        <v>1328</v>
      </c>
      <c r="B4" s="52">
        <v>0.66</v>
      </c>
      <c r="C4" s="52">
        <v>0.33999999999999903</v>
      </c>
      <c r="F4" s="52" t="s">
        <v>11</v>
      </c>
      <c r="G4" s="52">
        <f>SUMIFS(C:C,A:A,G2)</f>
        <v>0.153</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189.87822808041378</v>
      </c>
      <c r="C8" s="65">
        <f>INDEX('REEDS calc'!$C$64:$AG$113,MATCH(About!$B$2,'REEDS calc'!$B$64:$B$113,0),MATCH(C$1,'REEDS calc'!$C$63:$AG$63,0))*SUMIFS('res v com'!$E$3:$E$52,'res v com'!$B$3:$B$52,About!$B$2)*SUMIFS('Urban and Rural'!$C$2:$C$53,'Urban and Rural'!$A$2:$A$53,About!$B$1)</f>
        <v>189.87822808041378</v>
      </c>
      <c r="D8" s="65">
        <f>INDEX('REEDS calc'!$C$64:$AG$113,MATCH(About!$B$2,'REEDS calc'!$B$64:$B$113,0),MATCH(D$1,'REEDS calc'!$C$63:$AG$63,0))*SUMIFS('res v com'!$E$3:$E$52,'res v com'!$B$3:$B$52,About!$B$2)*SUMIFS('Urban and Rural'!$C$2:$C$53,'Urban and Rural'!$A$2:$A$53,About!$B$1)</f>
        <v>189.87822808041378</v>
      </c>
      <c r="E8" s="65">
        <f>INDEX('REEDS calc'!$C$64:$AG$113,MATCH(About!$B$2,'REEDS calc'!$B$64:$B$113,0),MATCH(E$1,'REEDS calc'!$C$63:$AG$63,0))*SUMIFS('res v com'!$E$3:$E$52,'res v com'!$B$3:$B$52,About!$B$2)*SUMIFS('Urban and Rural'!$C$2:$C$53,'Urban and Rural'!$A$2:$A$53,About!$B$1)</f>
        <v>229.15228439271038</v>
      </c>
      <c r="F8" s="65">
        <f>INDEX('REEDS calc'!$C$64:$AG$113,MATCH(About!$B$2,'REEDS calc'!$B$64:$B$113,0),MATCH(F$1,'REEDS calc'!$C$63:$AG$63,0))*SUMIFS('res v com'!$E$3:$E$52,'res v com'!$B$3:$B$52,About!$B$2)*SUMIFS('Urban and Rural'!$C$2:$C$53,'Urban and Rural'!$A$2:$A$53,About!$B$1)</f>
        <v>268.42634070500696</v>
      </c>
      <c r="G8" s="65">
        <f>INDEX('REEDS calc'!$C$64:$AG$113,MATCH(About!$B$2,'REEDS calc'!$B$64:$B$113,0),MATCH(G$1,'REEDS calc'!$C$63:$AG$63,0))*SUMIFS('res v com'!$E$3:$E$52,'res v com'!$B$3:$B$52,About!$B$2)*SUMIFS('Urban and Rural'!$C$2:$C$53,'Urban and Rural'!$A$2:$A$53,About!$B$1)</f>
        <v>373.15816358978589</v>
      </c>
      <c r="H8" s="65">
        <f>INDEX('REEDS calc'!$C$64:$AG$113,MATCH(About!$B$2,'REEDS calc'!$B$64:$B$113,0),MATCH(H$1,'REEDS calc'!$C$63:$AG$63,0))*SUMIFS('res v com'!$E$3:$E$52,'res v com'!$B$3:$B$52,About!$B$2)*SUMIFS('Urban and Rural'!$C$2:$C$53,'Urban and Rural'!$A$2:$A$53,About!$B$1)</f>
        <v>477.88998647456486</v>
      </c>
      <c r="I8" s="65">
        <f>INDEX('REEDS calc'!$C$64:$AG$113,MATCH(About!$B$2,'REEDS calc'!$B$64:$B$113,0),MATCH(I$1,'REEDS calc'!$C$63:$AG$63,0))*SUMIFS('res v com'!$E$3:$E$52,'res v com'!$B$3:$B$52,About!$B$2)*SUMIFS('Urban and Rural'!$C$2:$C$53,'Urban and Rural'!$A$2:$A$53,About!$B$1)</f>
        <v>639.11444545290237</v>
      </c>
      <c r="J8" s="65">
        <f>INDEX('REEDS calc'!$C$64:$AG$113,MATCH(About!$B$2,'REEDS calc'!$B$64:$B$113,0),MATCH(J$1,'REEDS calc'!$C$63:$AG$63,0))*SUMIFS('res v com'!$E$3:$E$52,'res v com'!$B$3:$B$52,About!$B$2)*SUMIFS('Urban and Rural'!$C$2:$C$53,'Urban and Rural'!$A$2:$A$53,About!$B$1)</f>
        <v>800.33890443124005</v>
      </c>
      <c r="K8" s="65">
        <f>INDEX('REEDS calc'!$C$64:$AG$113,MATCH(About!$B$2,'REEDS calc'!$B$64:$B$113,0),MATCH(K$1,'REEDS calc'!$C$63:$AG$63,0))*SUMIFS('res v com'!$E$3:$E$52,'res v com'!$B$3:$B$52,About!$B$2)*SUMIFS('Urban and Rural'!$C$2:$C$53,'Urban and Rural'!$A$2:$A$53,About!$B$1)</f>
        <v>1028.4541504343201</v>
      </c>
      <c r="L8" s="65">
        <f>INDEX('REEDS calc'!$C$64:$AG$113,MATCH(About!$B$2,'REEDS calc'!$B$64:$B$113,0),MATCH(L$1,'REEDS calc'!$C$63:$AG$63,0))*SUMIFS('res v com'!$E$3:$E$52,'res v com'!$B$3:$B$52,About!$B$2)*SUMIFS('Urban and Rural'!$C$2:$C$53,'Urban and Rural'!$A$2:$A$53,About!$B$1)</f>
        <v>1256.5693964374002</v>
      </c>
      <c r="M8" s="65">
        <f>INDEX('REEDS calc'!$C$64:$AG$113,MATCH(About!$B$2,'REEDS calc'!$B$64:$B$113,0),MATCH(M$1,'REEDS calc'!$C$63:$AG$63,0))*SUMIFS('res v com'!$E$3:$E$52,'res v com'!$B$3:$B$52,About!$B$2)*SUMIFS('Urban and Rural'!$C$2:$C$53,'Urban and Rural'!$A$2:$A$53,About!$B$1)</f>
        <v>1436.6778536585773</v>
      </c>
      <c r="N8" s="65">
        <f>INDEX('REEDS calc'!$C$64:$AG$113,MATCH(About!$B$2,'REEDS calc'!$B$64:$B$113,0),MATCH(N$1,'REEDS calc'!$C$63:$AG$63,0))*SUMIFS('res v com'!$E$3:$E$52,'res v com'!$B$3:$B$52,About!$B$2)*SUMIFS('Urban and Rural'!$C$2:$C$53,'Urban and Rural'!$A$2:$A$53,About!$B$1)</f>
        <v>1616.7863108797549</v>
      </c>
      <c r="O8" s="65">
        <f>INDEX('REEDS calc'!$C$64:$AG$113,MATCH(About!$B$2,'REEDS calc'!$B$64:$B$113,0),MATCH(O$1,'REEDS calc'!$C$63:$AG$63,0))*SUMIFS('res v com'!$E$3:$E$52,'res v com'!$B$3:$B$52,About!$B$2)*SUMIFS('Urban and Rural'!$C$2:$C$53,'Urban and Rural'!$A$2:$A$53,About!$B$1)</f>
        <v>1729.9309417018326</v>
      </c>
      <c r="P8" s="65">
        <f>INDEX('REEDS calc'!$C$64:$AG$113,MATCH(About!$B$2,'REEDS calc'!$B$64:$B$113,0),MATCH(P$1,'REEDS calc'!$C$63:$AG$63,0))*SUMIFS('res v com'!$E$3:$E$52,'res v com'!$B$3:$B$52,About!$B$2)*SUMIFS('Urban and Rural'!$C$2:$C$53,'Urban and Rural'!$A$2:$A$53,About!$B$1)</f>
        <v>1843.0755725239105</v>
      </c>
      <c r="Q8" s="65">
        <f>INDEX('REEDS calc'!$C$64:$AG$113,MATCH(About!$B$2,'REEDS calc'!$B$64:$B$113,0),MATCH(Q$1,'REEDS calc'!$C$63:$AG$63,0))*SUMIFS('res v com'!$E$3:$E$52,'res v com'!$B$3:$B$52,About!$B$2)*SUMIFS('Urban and Rural'!$C$2:$C$53,'Urban and Rural'!$A$2:$A$53,About!$B$1)</f>
        <v>1861.3022163975372</v>
      </c>
      <c r="R8" s="65">
        <f>INDEX('REEDS calc'!$C$64:$AG$113,MATCH(About!$B$2,'REEDS calc'!$B$64:$B$113,0),MATCH(R$1,'REEDS calc'!$C$63:$AG$63,0))*SUMIFS('res v com'!$E$3:$E$52,'res v com'!$B$3:$B$52,About!$B$2)*SUMIFS('Urban and Rural'!$C$2:$C$53,'Urban and Rural'!$A$2:$A$53,About!$B$1)</f>
        <v>1879.5288602711644</v>
      </c>
      <c r="S8" s="65">
        <f>INDEX('REEDS calc'!$C$64:$AG$113,MATCH(About!$B$2,'REEDS calc'!$B$64:$B$113,0),MATCH(S$1,'REEDS calc'!$C$63:$AG$63,0))*SUMIFS('res v com'!$E$3:$E$52,'res v com'!$B$3:$B$52,About!$B$2)*SUMIFS('Urban and Rural'!$C$2:$C$53,'Urban and Rural'!$A$2:$A$53,About!$B$1)</f>
        <v>1901.128595251459</v>
      </c>
      <c r="T8" s="65">
        <f>INDEX('REEDS calc'!$C$64:$AG$113,MATCH(About!$B$2,'REEDS calc'!$B$64:$B$113,0),MATCH(T$1,'REEDS calc'!$C$63:$AG$63,0))*SUMIFS('res v com'!$E$3:$E$52,'res v com'!$B$3:$B$52,About!$B$2)*SUMIFS('Urban and Rural'!$C$2:$C$53,'Urban and Rural'!$A$2:$A$53,About!$B$1)</f>
        <v>1922.7283302317535</v>
      </c>
      <c r="U8" s="65">
        <f>INDEX('REEDS calc'!$C$64:$AG$113,MATCH(About!$B$2,'REEDS calc'!$B$64:$B$113,0),MATCH(U$1,'REEDS calc'!$C$63:$AG$63,0))*SUMIFS('res v com'!$E$3:$E$52,'res v com'!$B$3:$B$52,About!$B$2)*SUMIFS('Urban and Rural'!$C$2:$C$53,'Urban and Rural'!$A$2:$A$53,About!$B$1)</f>
        <v>1948.278831370448</v>
      </c>
      <c r="V8" s="65">
        <f>INDEX('REEDS calc'!$C$64:$AG$113,MATCH(About!$B$2,'REEDS calc'!$B$64:$B$113,0),MATCH(V$1,'REEDS calc'!$C$63:$AG$63,0))*SUMIFS('res v com'!$E$3:$E$52,'res v com'!$B$3:$B$52,About!$B$2)*SUMIFS('Urban and Rural'!$C$2:$C$53,'Urban and Rural'!$A$2:$A$53,About!$B$1)</f>
        <v>1973.8293325091422</v>
      </c>
      <c r="W8" s="65">
        <f>INDEX('REEDS calc'!$C$64:$AG$113,MATCH(About!$B$2,'REEDS calc'!$B$64:$B$113,0),MATCH(W$1,'REEDS calc'!$C$63:$AG$63,0))*SUMIFS('res v com'!$E$3:$E$52,'res v com'!$B$3:$B$52,About!$B$2)*SUMIFS('Urban and Rural'!$C$2:$C$53,'Urban and Rural'!$A$2:$A$53,About!$B$1)</f>
        <v>2003.2442805456333</v>
      </c>
      <c r="X8" s="65">
        <f>INDEX('REEDS calc'!$C$64:$AG$113,MATCH(About!$B$2,'REEDS calc'!$B$64:$B$113,0),MATCH(X$1,'REEDS calc'!$C$63:$AG$63,0))*SUMIFS('res v com'!$E$3:$E$52,'res v com'!$B$3:$B$52,About!$B$2)*SUMIFS('Urban and Rural'!$C$2:$C$53,'Urban and Rural'!$A$2:$A$53,About!$B$1)</f>
        <v>2032.6592285821243</v>
      </c>
      <c r="Y8" s="65">
        <f>INDEX('REEDS calc'!$C$64:$AG$113,MATCH(About!$B$2,'REEDS calc'!$B$64:$B$113,0),MATCH(Y$1,'REEDS calc'!$C$63:$AG$63,0))*SUMIFS('res v com'!$E$3:$E$52,'res v com'!$B$3:$B$52,About!$B$2)*SUMIFS('Urban and Rural'!$C$2:$C$53,'Urban and Rural'!$A$2:$A$53,About!$B$1)</f>
        <v>2071.3966567638149</v>
      </c>
      <c r="Z8" s="65">
        <f>INDEX('REEDS calc'!$C$64:$AG$113,MATCH(About!$B$2,'REEDS calc'!$B$64:$B$113,0),MATCH(Z$1,'REEDS calc'!$C$63:$AG$63,0))*SUMIFS('res v com'!$E$3:$E$52,'res v com'!$B$3:$B$52,About!$B$2)*SUMIFS('Urban and Rural'!$C$2:$C$53,'Urban and Rural'!$A$2:$A$53,About!$B$1)</f>
        <v>2110.134084945505</v>
      </c>
      <c r="AA8" s="65">
        <f>INDEX('REEDS calc'!$C$64:$AG$113,MATCH(About!$B$2,'REEDS calc'!$B$64:$B$113,0),MATCH(AA$1,'REEDS calc'!$C$63:$AG$63,0))*SUMIFS('res v com'!$E$3:$E$52,'res v com'!$B$3:$B$52,About!$B$2)*SUMIFS('Urban and Rural'!$C$2:$C$53,'Urban and Rural'!$A$2:$A$53,About!$B$1)</f>
        <v>2152.7957195131016</v>
      </c>
      <c r="AB8" s="65">
        <f>INDEX('REEDS calc'!$C$64:$AG$113,MATCH(About!$B$2,'REEDS calc'!$B$64:$B$113,0),MATCH(AB$1,'REEDS calc'!$C$63:$AG$63,0))*SUMIFS('res v com'!$E$3:$E$52,'res v com'!$B$3:$B$52,About!$B$2)*SUMIFS('Urban and Rural'!$C$2:$C$53,'Urban and Rural'!$A$2:$A$53,About!$B$1)</f>
        <v>2195.4573540806987</v>
      </c>
      <c r="AC8" s="65">
        <f>INDEX('REEDS calc'!$C$64:$AG$113,MATCH(About!$B$2,'REEDS calc'!$B$64:$B$113,0),MATCH(AC$1,'REEDS calc'!$C$63:$AG$63,0))*SUMIFS('res v com'!$E$3:$E$52,'res v com'!$B$3:$B$52,About!$B$2)*SUMIFS('Urban and Rural'!$C$2:$C$53,'Urban and Rural'!$A$2:$A$53,About!$B$1)</f>
        <v>2249.5264109342302</v>
      </c>
      <c r="AD8" s="65">
        <f>INDEX('REEDS calc'!$C$64:$AG$113,MATCH(About!$B$2,'REEDS calc'!$B$64:$B$113,0),MATCH(AD$1,'REEDS calc'!$C$63:$AG$63,0))*SUMIFS('res v com'!$E$3:$E$52,'res v com'!$B$3:$B$52,About!$B$2)*SUMIFS('Urban and Rural'!$C$2:$C$53,'Urban and Rural'!$A$2:$A$53,About!$B$1)</f>
        <v>2303.5954677877621</v>
      </c>
      <c r="AE8" s="65">
        <f>INDEX('REEDS calc'!$C$64:$AG$113,MATCH(About!$B$2,'REEDS calc'!$B$64:$B$113,0),MATCH(AE$1,'REEDS calc'!$C$63:$AG$63,0))*SUMIFS('res v com'!$E$3:$E$52,'res v com'!$B$3:$B$52,About!$B$2)*SUMIFS('Urban and Rural'!$C$2:$C$53,'Urban and Rural'!$A$2:$A$53,About!$B$1)</f>
        <v>2385.1406092857628</v>
      </c>
      <c r="AF8" s="65">
        <f>INDEX('REEDS calc'!$C$64:$AG$113,MATCH(About!$B$2,'REEDS calc'!$B$64:$B$113,0),MATCH(AF$1,'REEDS calc'!$C$63:$AG$63,0))*SUMIFS('res v com'!$E$3:$E$52,'res v com'!$B$3:$B$52,About!$B$2)*SUMIFS('Urban and Rural'!$C$2:$C$53,'Urban and Rural'!$A$2:$A$53,About!$B$1)</f>
        <v>2466.685750783764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1051.1559423798069</v>
      </c>
      <c r="C8" s="65">
        <f>INDEX('REEDS calc'!$C$64:$AG$113,MATCH(About!$B$2,'REEDS calc'!$B$64:$B$113,0),MATCH(C$1,'REEDS calc'!$C$63:$AG$63,0))*SUMIFS('res v com'!$E$3:$E$52,'res v com'!$B$3:$B$52,About!$B$2)*SUMIFS('Urban and Rural'!$B$2:$B$53,'Urban and Rural'!$A$2:$A$53,About!$B$1)</f>
        <v>1051.1559423798069</v>
      </c>
      <c r="D8" s="65">
        <f>INDEX('REEDS calc'!$C$64:$AG$113,MATCH(About!$B$2,'REEDS calc'!$B$64:$B$113,0),MATCH(D$1,'REEDS calc'!$C$63:$AG$63,0))*SUMIFS('res v com'!$E$3:$E$52,'res v com'!$B$3:$B$52,About!$B$2)*SUMIFS('Urban and Rural'!$B$2:$B$53,'Urban and Rural'!$A$2:$A$53,About!$B$1)</f>
        <v>1051.1559423798069</v>
      </c>
      <c r="E8" s="65">
        <f>INDEX('REEDS calc'!$C$64:$AG$113,MATCH(About!$B$2,'REEDS calc'!$B$64:$B$113,0),MATCH(E$1,'REEDS calc'!$C$63:$AG$63,0))*SUMIFS('res v com'!$E$3:$E$52,'res v com'!$B$3:$B$52,About!$B$2)*SUMIFS('Urban and Rural'!$B$2:$B$53,'Urban and Rural'!$A$2:$A$53,About!$B$1)</f>
        <v>1268.5750645792527</v>
      </c>
      <c r="F8" s="65">
        <f>INDEX('REEDS calc'!$C$64:$AG$113,MATCH(About!$B$2,'REEDS calc'!$B$64:$B$113,0),MATCH(F$1,'REEDS calc'!$C$63:$AG$63,0))*SUMIFS('res v com'!$E$3:$E$52,'res v com'!$B$3:$B$52,About!$B$2)*SUMIFS('Urban and Rural'!$B$2:$B$53,'Urban and Rural'!$A$2:$A$53,About!$B$1)</f>
        <v>1485.9941867786986</v>
      </c>
      <c r="G8" s="65">
        <f>INDEX('REEDS calc'!$C$64:$AG$113,MATCH(About!$B$2,'REEDS calc'!$B$64:$B$113,0),MATCH(G$1,'REEDS calc'!$C$63:$AG$63,0))*SUMIFS('res v com'!$E$3:$E$52,'res v com'!$B$3:$B$52,About!$B$2)*SUMIFS('Urban and Rural'!$B$2:$B$53,'Urban and Rural'!$A$2:$A$53,About!$B$1)</f>
        <v>2065.7840820950892</v>
      </c>
      <c r="H8" s="65">
        <f>INDEX('REEDS calc'!$C$64:$AG$113,MATCH(About!$B$2,'REEDS calc'!$B$64:$B$113,0),MATCH(H$1,'REEDS calc'!$C$63:$AG$63,0))*SUMIFS('res v com'!$E$3:$E$52,'res v com'!$B$3:$B$52,About!$B$2)*SUMIFS('Urban and Rural'!$B$2:$B$53,'Urban and Rural'!$A$2:$A$53,About!$B$1)</f>
        <v>2645.57397741148</v>
      </c>
      <c r="I8" s="65">
        <f>INDEX('REEDS calc'!$C$64:$AG$113,MATCH(About!$B$2,'REEDS calc'!$B$64:$B$113,0),MATCH(I$1,'REEDS calc'!$C$63:$AG$63,0))*SUMIFS('res v com'!$E$3:$E$52,'res v com'!$B$3:$B$52,About!$B$2)*SUMIFS('Urban and Rural'!$B$2:$B$53,'Urban and Rural'!$A$2:$A$53,About!$B$1)</f>
        <v>3538.1041522784858</v>
      </c>
      <c r="J8" s="65">
        <f>INDEX('REEDS calc'!$C$64:$AG$113,MATCH(About!$B$2,'REEDS calc'!$B$64:$B$113,0),MATCH(J$1,'REEDS calc'!$C$63:$AG$63,0))*SUMIFS('res v com'!$E$3:$E$52,'res v com'!$B$3:$B$52,About!$B$2)*SUMIFS('Urban and Rural'!$B$2:$B$53,'Urban and Rural'!$A$2:$A$53,About!$B$1)</f>
        <v>4430.6343271454925</v>
      </c>
      <c r="K8" s="65">
        <f>INDEX('REEDS calc'!$C$64:$AG$113,MATCH(About!$B$2,'REEDS calc'!$B$64:$B$113,0),MATCH(K$1,'REEDS calc'!$C$63:$AG$63,0))*SUMIFS('res v com'!$E$3:$E$52,'res v com'!$B$3:$B$52,About!$B$2)*SUMIFS('Urban and Rural'!$B$2:$B$53,'Urban and Rural'!$A$2:$A$53,About!$B$1)</f>
        <v>5693.468401423981</v>
      </c>
      <c r="L8" s="65">
        <f>INDEX('REEDS calc'!$C$64:$AG$113,MATCH(About!$B$2,'REEDS calc'!$B$64:$B$113,0),MATCH(L$1,'REEDS calc'!$C$63:$AG$63,0))*SUMIFS('res v com'!$E$3:$E$52,'res v com'!$B$3:$B$52,About!$B$2)*SUMIFS('Urban and Rural'!$B$2:$B$53,'Urban and Rural'!$A$2:$A$53,About!$B$1)</f>
        <v>6956.3024757024705</v>
      </c>
      <c r="M8" s="65">
        <f>INDEX('REEDS calc'!$C$64:$AG$113,MATCH(About!$B$2,'REEDS calc'!$B$64:$B$113,0),MATCH(M$1,'REEDS calc'!$C$63:$AG$63,0))*SUMIFS('res v com'!$E$3:$E$52,'res v com'!$B$3:$B$52,About!$B$2)*SUMIFS('Urban and Rural'!$B$2:$B$53,'Urban and Rural'!$A$2:$A$53,About!$B$1)</f>
        <v>7953.3734774432351</v>
      </c>
      <c r="N8" s="65">
        <f>INDEX('REEDS calc'!$C$64:$AG$113,MATCH(About!$B$2,'REEDS calc'!$B$64:$B$113,0),MATCH(N$1,'REEDS calc'!$C$63:$AG$63,0))*SUMIFS('res v com'!$E$3:$E$52,'res v com'!$B$3:$B$52,About!$B$2)*SUMIFS('Urban and Rural'!$B$2:$B$53,'Urban and Rural'!$A$2:$A$53,About!$B$1)</f>
        <v>8950.4444791840015</v>
      </c>
      <c r="O8" s="65">
        <f>INDEX('REEDS calc'!$C$64:$AG$113,MATCH(About!$B$2,'REEDS calc'!$B$64:$B$113,0),MATCH(O$1,'REEDS calc'!$C$63:$AG$63,0))*SUMIFS('res v com'!$E$3:$E$52,'res v com'!$B$3:$B$52,About!$B$2)*SUMIFS('Urban and Rural'!$B$2:$B$53,'Urban and Rural'!$A$2:$A$53,About!$B$1)</f>
        <v>9576.8072393558978</v>
      </c>
      <c r="P8" s="65">
        <f>INDEX('REEDS calc'!$C$64:$AG$113,MATCH(About!$B$2,'REEDS calc'!$B$64:$B$113,0),MATCH(P$1,'REEDS calc'!$C$63:$AG$63,0))*SUMIFS('res v com'!$E$3:$E$52,'res v com'!$B$3:$B$52,About!$B$2)*SUMIFS('Urban and Rural'!$B$2:$B$53,'Urban and Rural'!$A$2:$A$53,About!$B$1)</f>
        <v>10203.169999527792</v>
      </c>
      <c r="Q8" s="65">
        <f>INDEX('REEDS calc'!$C$64:$AG$113,MATCH(About!$B$2,'REEDS calc'!$B$64:$B$113,0),MATCH(Q$1,'REEDS calc'!$C$63:$AG$63,0))*SUMIFS('res v com'!$E$3:$E$52,'res v com'!$B$3:$B$52,About!$B$2)*SUMIFS('Urban and Rural'!$B$2:$B$53,'Urban and Rural'!$A$2:$A$53,About!$B$1)</f>
        <v>10304.071746985059</v>
      </c>
      <c r="R8" s="65">
        <f>INDEX('REEDS calc'!$C$64:$AG$113,MATCH(About!$B$2,'REEDS calc'!$B$64:$B$113,0),MATCH(R$1,'REEDS calc'!$C$63:$AG$63,0))*SUMIFS('res v com'!$E$3:$E$52,'res v com'!$B$3:$B$52,About!$B$2)*SUMIFS('Urban and Rural'!$B$2:$B$53,'Urban and Rural'!$A$2:$A$53,About!$B$1)</f>
        <v>10404.973494442329</v>
      </c>
      <c r="S8" s="65">
        <f>INDEX('REEDS calc'!$C$64:$AG$113,MATCH(About!$B$2,'REEDS calc'!$B$64:$B$113,0),MATCH(S$1,'REEDS calc'!$C$63:$AG$63,0))*SUMIFS('res v com'!$E$3:$E$52,'res v com'!$B$3:$B$52,About!$B$2)*SUMIFS('Urban and Rural'!$B$2:$B$53,'Urban and Rural'!$A$2:$A$53,About!$B$1)</f>
        <v>10524.548497895332</v>
      </c>
      <c r="T8" s="65">
        <f>INDEX('REEDS calc'!$C$64:$AG$113,MATCH(About!$B$2,'REEDS calc'!$B$64:$B$113,0),MATCH(T$1,'REEDS calc'!$C$63:$AG$63,0))*SUMIFS('res v com'!$E$3:$E$52,'res v com'!$B$3:$B$52,About!$B$2)*SUMIFS('Urban and Rural'!$B$2:$B$53,'Urban and Rural'!$A$2:$A$53,About!$B$1)</f>
        <v>10644.123501348335</v>
      </c>
      <c r="U8" s="65">
        <f>INDEX('REEDS calc'!$C$64:$AG$113,MATCH(About!$B$2,'REEDS calc'!$B$64:$B$113,0),MATCH(U$1,'REEDS calc'!$C$63:$AG$63,0))*SUMIFS('res v com'!$E$3:$E$52,'res v com'!$B$3:$B$52,About!$B$2)*SUMIFS('Urban and Rural'!$B$2:$B$53,'Urban and Rural'!$A$2:$A$53,About!$B$1)</f>
        <v>10785.569739678233</v>
      </c>
      <c r="V8" s="65">
        <f>INDEX('REEDS calc'!$C$64:$AG$113,MATCH(About!$B$2,'REEDS calc'!$B$64:$B$113,0),MATCH(V$1,'REEDS calc'!$C$63:$AG$63,0))*SUMIFS('res v com'!$E$3:$E$52,'res v com'!$B$3:$B$52,About!$B$2)*SUMIFS('Urban and Rural'!$B$2:$B$53,'Urban and Rural'!$A$2:$A$53,About!$B$1)</f>
        <v>10927.015978008127</v>
      </c>
      <c r="W8" s="65">
        <f>INDEX('REEDS calc'!$C$64:$AG$113,MATCH(About!$B$2,'REEDS calc'!$B$64:$B$113,0),MATCH(W$1,'REEDS calc'!$C$63:$AG$63,0))*SUMIFS('res v com'!$E$3:$E$52,'res v com'!$B$3:$B$52,About!$B$2)*SUMIFS('Urban and Rural'!$B$2:$B$53,'Urban and Rural'!$A$2:$A$53,About!$B$1)</f>
        <v>11089.855592301643</v>
      </c>
      <c r="X8" s="65">
        <f>INDEX('REEDS calc'!$C$64:$AG$113,MATCH(About!$B$2,'REEDS calc'!$B$64:$B$113,0),MATCH(X$1,'REEDS calc'!$C$63:$AG$63,0))*SUMIFS('res v com'!$E$3:$E$52,'res v com'!$B$3:$B$52,About!$B$2)*SUMIFS('Urban and Rural'!$B$2:$B$53,'Urban and Rural'!$A$2:$A$53,About!$B$1)</f>
        <v>11252.695206595159</v>
      </c>
      <c r="Y8" s="65">
        <f>INDEX('REEDS calc'!$C$64:$AG$113,MATCH(About!$B$2,'REEDS calc'!$B$64:$B$113,0),MATCH(Y$1,'REEDS calc'!$C$63:$AG$63,0))*SUMIFS('res v com'!$E$3:$E$52,'res v com'!$B$3:$B$52,About!$B$2)*SUMIFS('Urban and Rural'!$B$2:$B$53,'Urban and Rural'!$A$2:$A$53,About!$B$1)</f>
        <v>11467.143583522557</v>
      </c>
      <c r="Z8" s="65">
        <f>INDEX('REEDS calc'!$C$64:$AG$113,MATCH(About!$B$2,'REEDS calc'!$B$64:$B$113,0),MATCH(Z$1,'REEDS calc'!$C$63:$AG$63,0))*SUMIFS('res v com'!$E$3:$E$52,'res v com'!$B$3:$B$52,About!$B$2)*SUMIFS('Urban and Rural'!$B$2:$B$53,'Urban and Rural'!$A$2:$A$53,About!$B$1)</f>
        <v>11681.591960449952</v>
      </c>
      <c r="AA8" s="65">
        <f>INDEX('REEDS calc'!$C$64:$AG$113,MATCH(About!$B$2,'REEDS calc'!$B$64:$B$113,0),MATCH(AA$1,'REEDS calc'!$C$63:$AG$63,0))*SUMIFS('res v com'!$E$3:$E$52,'res v com'!$B$3:$B$52,About!$B$2)*SUMIFS('Urban and Rural'!$B$2:$B$53,'Urban and Rural'!$A$2:$A$53,About!$B$1)</f>
        <v>11917.764538742465</v>
      </c>
      <c r="AB8" s="65">
        <f>INDEX('REEDS calc'!$C$64:$AG$113,MATCH(About!$B$2,'REEDS calc'!$B$64:$B$113,0),MATCH(AB$1,'REEDS calc'!$C$63:$AG$63,0))*SUMIFS('res v com'!$E$3:$E$52,'res v com'!$B$3:$B$52,About!$B$2)*SUMIFS('Urban and Rural'!$B$2:$B$53,'Urban and Rural'!$A$2:$A$53,About!$B$1)</f>
        <v>12153.937117034979</v>
      </c>
      <c r="AC8" s="65">
        <f>INDEX('REEDS calc'!$C$64:$AG$113,MATCH(About!$B$2,'REEDS calc'!$B$64:$B$113,0),MATCH(AC$1,'REEDS calc'!$C$63:$AG$63,0))*SUMIFS('res v com'!$E$3:$E$52,'res v com'!$B$3:$B$52,About!$B$2)*SUMIFS('Urban and Rural'!$B$2:$B$53,'Urban and Rural'!$A$2:$A$53,About!$B$1)</f>
        <v>12453.260588635902</v>
      </c>
      <c r="AD8" s="65">
        <f>INDEX('REEDS calc'!$C$64:$AG$113,MATCH(About!$B$2,'REEDS calc'!$B$64:$B$113,0),MATCH(AD$1,'REEDS calc'!$C$63:$AG$63,0))*SUMIFS('res v com'!$E$3:$E$52,'res v com'!$B$3:$B$52,About!$B$2)*SUMIFS('Urban and Rural'!$B$2:$B$53,'Urban and Rural'!$A$2:$A$53,About!$B$1)</f>
        <v>12752.584060236826</v>
      </c>
      <c r="AE8" s="65">
        <f>INDEX('REEDS calc'!$C$64:$AG$113,MATCH(About!$B$2,'REEDS calc'!$B$64:$B$113,0),MATCH(AE$1,'REEDS calc'!$C$63:$AG$63,0))*SUMIFS('res v com'!$E$3:$E$52,'res v com'!$B$3:$B$52,About!$B$2)*SUMIFS('Urban and Rural'!$B$2:$B$53,'Urban and Rural'!$A$2:$A$53,About!$B$1)</f>
        <v>13204.013699771511</v>
      </c>
      <c r="AF8" s="65">
        <f>INDEX('REEDS calc'!$C$64:$AG$113,MATCH(About!$B$2,'REEDS calc'!$B$64:$B$113,0),MATCH(AF$1,'REEDS calc'!$C$63:$AG$63,0))*SUMIFS('res v com'!$E$3:$E$52,'res v com'!$B$3:$B$52,About!$B$2)*SUMIFS('Urban and Rural'!$B$2:$B$53,'Urban and Rural'!$A$2:$A$53,About!$B$1)</f>
        <v>13655.443339306195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188.78401135795917</v>
      </c>
      <c r="C8" s="65">
        <f>INDEX('REEDS calc'!$C$64:$AG$113,MATCH(About!$B$2,'REEDS calc'!$B$64:$B$113,0),MATCH(C$1,'REEDS calc'!$C$63:$AG$63,0))*SUMIFS('res v com'!$F$3:$F$52,'res v com'!$B$3:$B$52,About!$B$2)</f>
        <v>188.78401135795917</v>
      </c>
      <c r="D8" s="65">
        <f>INDEX('REEDS calc'!$C$64:$AG$113,MATCH(About!$B$2,'REEDS calc'!$B$64:$B$113,0),MATCH(D$1,'REEDS calc'!$C$63:$AG$63,0))*SUMIFS('res v com'!$F$3:$F$52,'res v com'!$B$3:$B$52,About!$B$2)</f>
        <v>188.78401135795917</v>
      </c>
      <c r="E8" s="65">
        <f>INDEX('REEDS calc'!$C$64:$AG$113,MATCH(About!$B$2,'REEDS calc'!$B$64:$B$113,0),MATCH(E$1,'REEDS calc'!$C$63:$AG$63,0))*SUMIFS('res v com'!$F$3:$F$52,'res v com'!$B$3:$B$52,About!$B$2)</f>
        <v>227.83174193712676</v>
      </c>
      <c r="F8" s="65">
        <f>INDEX('REEDS calc'!$C$64:$AG$113,MATCH(About!$B$2,'REEDS calc'!$B$64:$B$113,0),MATCH(F$1,'REEDS calc'!$C$63:$AG$63,0))*SUMIFS('res v com'!$F$3:$F$52,'res v com'!$B$3:$B$52,About!$B$2)</f>
        <v>266.87947251629436</v>
      </c>
      <c r="G8" s="65">
        <f>INDEX('REEDS calc'!$C$64:$AG$113,MATCH(About!$B$2,'REEDS calc'!$B$64:$B$113,0),MATCH(G$1,'REEDS calc'!$C$63:$AG$63,0))*SUMIFS('res v com'!$F$3:$F$52,'res v com'!$B$3:$B$52,About!$B$2)</f>
        <v>371.00775431512454</v>
      </c>
      <c r="H8" s="65">
        <f>INDEX('REEDS calc'!$C$64:$AG$113,MATCH(About!$B$2,'REEDS calc'!$B$64:$B$113,0),MATCH(H$1,'REEDS calc'!$C$63:$AG$63,0))*SUMIFS('res v com'!$F$3:$F$52,'res v com'!$B$3:$B$52,About!$B$2)</f>
        <v>475.13603611395479</v>
      </c>
      <c r="I8" s="65">
        <f>INDEX('REEDS calc'!$C$64:$AG$113,MATCH(About!$B$2,'REEDS calc'!$B$64:$B$113,0),MATCH(I$1,'REEDS calc'!$C$63:$AG$63,0))*SUMIFS('res v com'!$F$3:$F$52,'res v com'!$B$3:$B$52,About!$B$2)</f>
        <v>635.43140226861124</v>
      </c>
      <c r="J8" s="65">
        <f>INDEX('REEDS calc'!$C$64:$AG$113,MATCH(About!$B$2,'REEDS calc'!$B$64:$B$113,0),MATCH(J$1,'REEDS calc'!$C$63:$AG$63,0))*SUMIFS('res v com'!$F$3:$F$52,'res v com'!$B$3:$B$52,About!$B$2)</f>
        <v>795.72676842326769</v>
      </c>
      <c r="K8" s="65">
        <f>INDEX('REEDS calc'!$C$64:$AG$113,MATCH(About!$B$2,'REEDS calc'!$B$64:$B$113,0),MATCH(K$1,'REEDS calc'!$C$63:$AG$63,0))*SUMIFS('res v com'!$F$3:$F$52,'res v com'!$B$3:$B$52,About!$B$2)</f>
        <v>1022.5274481416989</v>
      </c>
      <c r="L8" s="65">
        <f>INDEX('REEDS calc'!$C$64:$AG$113,MATCH(About!$B$2,'REEDS calc'!$B$64:$B$113,0),MATCH(L$1,'REEDS calc'!$C$63:$AG$63,0))*SUMIFS('res v com'!$F$3:$F$52,'res v com'!$B$3:$B$52,About!$B$2)</f>
        <v>1249.3281278601298</v>
      </c>
      <c r="M8" s="65">
        <f>INDEX('REEDS calc'!$C$64:$AG$113,MATCH(About!$B$2,'REEDS calc'!$B$64:$B$113,0),MATCH(M$1,'REEDS calc'!$C$63:$AG$63,0))*SUMIFS('res v com'!$F$3:$F$52,'res v com'!$B$3:$B$52,About!$B$2)</f>
        <v>1428.3986688981868</v>
      </c>
      <c r="N8" s="65">
        <f>INDEX('REEDS calc'!$C$64:$AG$113,MATCH(About!$B$2,'REEDS calc'!$B$64:$B$113,0),MATCH(N$1,'REEDS calc'!$C$63:$AG$63,0))*SUMIFS('res v com'!$F$3:$F$52,'res v com'!$B$3:$B$52,About!$B$2)</f>
        <v>1607.4692099362435</v>
      </c>
      <c r="O8" s="65">
        <f>INDEX('REEDS calc'!$C$64:$AG$113,MATCH(About!$B$2,'REEDS calc'!$B$64:$B$113,0),MATCH(O$1,'REEDS calc'!$C$63:$AG$63,0))*SUMIFS('res v com'!$F$3:$F$52,'res v com'!$B$3:$B$52,About!$B$2)</f>
        <v>1719.9618189422706</v>
      </c>
      <c r="P8" s="65">
        <f>INDEX('REEDS calc'!$C$64:$AG$113,MATCH(About!$B$2,'REEDS calc'!$B$64:$B$113,0),MATCH(P$1,'REEDS calc'!$C$63:$AG$63,0))*SUMIFS('res v com'!$F$3:$F$52,'res v com'!$B$3:$B$52,About!$B$2)</f>
        <v>1832.454427948298</v>
      </c>
      <c r="Q8" s="65">
        <f>INDEX('REEDS calc'!$C$64:$AG$113,MATCH(About!$B$2,'REEDS calc'!$B$64:$B$113,0),MATCH(Q$1,'REEDS calc'!$C$63:$AG$63,0))*SUMIFS('res v com'!$F$3:$F$52,'res v com'!$B$3:$B$52,About!$B$2)</f>
        <v>1850.5760366174027</v>
      </c>
      <c r="R8" s="65">
        <f>INDEX('REEDS calc'!$C$64:$AG$113,MATCH(About!$B$2,'REEDS calc'!$B$64:$B$113,0),MATCH(R$1,'REEDS calc'!$C$63:$AG$63,0))*SUMIFS('res v com'!$F$3:$F$52,'res v com'!$B$3:$B$52,About!$B$2)</f>
        <v>1868.6976452865074</v>
      </c>
      <c r="S8" s="65">
        <f>INDEX('REEDS calc'!$C$64:$AG$113,MATCH(About!$B$2,'REEDS calc'!$B$64:$B$113,0),MATCH(S$1,'REEDS calc'!$C$63:$AG$63,0))*SUMIFS('res v com'!$F$3:$F$52,'res v com'!$B$3:$B$52,About!$B$2)</f>
        <v>1890.1729068532095</v>
      </c>
      <c r="T8" s="65">
        <f>INDEX('REEDS calc'!$C$64:$AG$113,MATCH(About!$B$2,'REEDS calc'!$B$64:$B$113,0),MATCH(T$1,'REEDS calc'!$C$63:$AG$63,0))*SUMIFS('res v com'!$F$3:$F$52,'res v com'!$B$3:$B$52,About!$B$2)</f>
        <v>1911.6481684199118</v>
      </c>
      <c r="U8" s="65">
        <f>INDEX('REEDS calc'!$C$64:$AG$113,MATCH(About!$B$2,'REEDS calc'!$B$64:$B$113,0),MATCH(U$1,'REEDS calc'!$C$63:$AG$63,0))*SUMIFS('res v com'!$F$3:$F$52,'res v com'!$B$3:$B$52,About!$B$2)</f>
        <v>1937.0514289513196</v>
      </c>
      <c r="V8" s="65">
        <f>INDEX('REEDS calc'!$C$64:$AG$113,MATCH(About!$B$2,'REEDS calc'!$B$64:$B$113,0),MATCH(V$1,'REEDS calc'!$C$63:$AG$63,0))*SUMIFS('res v com'!$F$3:$F$52,'res v com'!$B$3:$B$52,About!$B$2)</f>
        <v>1962.4546894827276</v>
      </c>
      <c r="W8" s="65">
        <f>INDEX('REEDS calc'!$C$64:$AG$113,MATCH(About!$B$2,'REEDS calc'!$B$64:$B$113,0),MATCH(W$1,'REEDS calc'!$C$63:$AG$63,0))*SUMIFS('res v com'!$F$3:$F$52,'res v com'!$B$3:$B$52,About!$B$2)</f>
        <v>1991.700127152722</v>
      </c>
      <c r="X8" s="65">
        <f>INDEX('REEDS calc'!$C$64:$AG$113,MATCH(About!$B$2,'REEDS calc'!$B$64:$B$113,0),MATCH(X$1,'REEDS calc'!$C$63:$AG$63,0))*SUMIFS('res v com'!$F$3:$F$52,'res v com'!$B$3:$B$52,About!$B$2)</f>
        <v>2020.9455648227161</v>
      </c>
      <c r="Y8" s="65">
        <f>INDEX('REEDS calc'!$C$64:$AG$113,MATCH(About!$B$2,'REEDS calc'!$B$64:$B$113,0),MATCH(Y$1,'REEDS calc'!$C$63:$AG$63,0))*SUMIFS('res v com'!$F$3:$F$52,'res v com'!$B$3:$B$52,About!$B$2)</f>
        <v>2059.4597597136294</v>
      </c>
      <c r="Z8" s="65">
        <f>INDEX('REEDS calc'!$C$64:$AG$113,MATCH(About!$B$2,'REEDS calc'!$B$64:$B$113,0),MATCH(Z$1,'REEDS calc'!$C$63:$AG$63,0))*SUMIFS('res v com'!$F$3:$F$52,'res v com'!$B$3:$B$52,About!$B$2)</f>
        <v>2097.973954604543</v>
      </c>
      <c r="AA8" s="65">
        <f>INDEX('REEDS calc'!$C$64:$AG$113,MATCH(About!$B$2,'REEDS calc'!$B$64:$B$113,0),MATCH(AA$1,'REEDS calc'!$C$63:$AG$63,0))*SUMIFS('res v com'!$F$3:$F$52,'res v com'!$B$3:$B$52,About!$B$2)</f>
        <v>2140.3897417444327</v>
      </c>
      <c r="AB8" s="65">
        <f>INDEX('REEDS calc'!$C$64:$AG$113,MATCH(About!$B$2,'REEDS calc'!$B$64:$B$113,0),MATCH(AB$1,'REEDS calc'!$C$63:$AG$63,0))*SUMIFS('res v com'!$F$3:$F$52,'res v com'!$B$3:$B$52,About!$B$2)</f>
        <v>2182.8055288843229</v>
      </c>
      <c r="AC8" s="65">
        <f>INDEX('REEDS calc'!$C$64:$AG$113,MATCH(About!$B$2,'REEDS calc'!$B$64:$B$113,0),MATCH(AC$1,'REEDS calc'!$C$63:$AG$63,0))*SUMIFS('res v com'!$F$3:$F$52,'res v com'!$B$3:$B$52,About!$B$2)</f>
        <v>2236.5630004298669</v>
      </c>
      <c r="AD8" s="65">
        <f>INDEX('REEDS calc'!$C$64:$AG$113,MATCH(About!$B$2,'REEDS calc'!$B$64:$B$113,0),MATCH(AD$1,'REEDS calc'!$C$63:$AG$63,0))*SUMIFS('res v com'!$F$3:$F$52,'res v com'!$B$3:$B$52,About!$B$2)</f>
        <v>2290.3204719754117</v>
      </c>
      <c r="AE8" s="65">
        <f>INDEX('REEDS calc'!$C$64:$AG$113,MATCH(About!$B$2,'REEDS calc'!$B$64:$B$113,0),MATCH(AE$1,'REEDS calc'!$C$63:$AG$63,0))*SUMIFS('res v com'!$F$3:$F$52,'res v com'!$B$3:$B$52,About!$B$2)</f>
        <v>2371.3956909427252</v>
      </c>
      <c r="AF8" s="65">
        <f>INDEX('REEDS calc'!$C$64:$AG$113,MATCH(About!$B$2,'REEDS calc'!$B$64:$B$113,0),MATCH(AF$1,'REEDS calc'!$C$63:$AG$63,0))*SUMIFS('res v com'!$F$3:$F$52,'res v com'!$B$3:$B$52,About!$B$2)</f>
        <v>2452.4709099100382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189.87822808041378</v>
      </c>
      <c r="C8" s="65">
        <f>INDEX('REEDS calc-noIRA'!$C$64:$AG$113,MATCH(About!$B$2,'REEDS calc-noIRA'!$B$64:$B$113,0),MATCH(C$1,'REEDS calc-noIRA'!$C$63:$AG$63,0))*SUMIFS('res v com'!$E$3:$E$52,'res v com'!$B$3:$B$52,About!$B$2)*SUMIFS('Urban and Rural'!$C$2:$C$53,'Urban and Rural'!$A$2:$A$53,About!$B$1)</f>
        <v>189.87822808041378</v>
      </c>
      <c r="D8" s="65">
        <f>INDEX('REEDS calc-noIRA'!$C$64:$AG$113,MATCH(About!$B$2,'REEDS calc-noIRA'!$B$64:$B$113,0),MATCH(D$1,'REEDS calc-noIRA'!$C$63:$AG$63,0))*SUMIFS('res v com'!$E$3:$E$52,'res v com'!$B$3:$B$52,About!$B$2)*SUMIFS('Urban and Rural'!$C$2:$C$53,'Urban and Rural'!$A$2:$A$53,About!$B$1)</f>
        <v>189.87822808041378</v>
      </c>
      <c r="E8" s="65">
        <f>INDEX('REEDS calc-noIRA'!$C$64:$AG$113,MATCH(About!$B$2,'REEDS calc-noIRA'!$B$64:$B$113,0),MATCH(E$1,'REEDS calc-noIRA'!$C$63:$AG$63,0))*SUMIFS('res v com'!$E$3:$E$52,'res v com'!$B$3:$B$52,About!$B$2)*SUMIFS('Urban and Rural'!$C$2:$C$53,'Urban and Rural'!$A$2:$A$53,About!$B$1)</f>
        <v>240.78848290080435</v>
      </c>
      <c r="F8" s="65">
        <f>INDEX('REEDS calc-noIRA'!$C$64:$AG$113,MATCH(About!$B$2,'REEDS calc-noIRA'!$B$64:$B$113,0),MATCH(F$1,'REEDS calc-noIRA'!$C$63:$AG$63,0))*SUMIFS('res v com'!$E$3:$E$52,'res v com'!$B$3:$B$52,About!$B$2)*SUMIFS('Urban and Rural'!$C$2:$C$53,'Urban and Rural'!$A$2:$A$53,About!$B$1)</f>
        <v>291.69873772119496</v>
      </c>
      <c r="G8" s="65">
        <f>INDEX('REEDS calc-noIRA'!$C$64:$AG$113,MATCH(About!$B$2,'REEDS calc-noIRA'!$B$64:$B$113,0),MATCH(G$1,'REEDS calc-noIRA'!$C$63:$AG$63,0))*SUMIFS('res v com'!$E$3:$E$52,'res v com'!$B$3:$B$52,About!$B$2)*SUMIFS('Urban and Rural'!$C$2:$C$53,'Urban and Rural'!$A$2:$A$53,About!$B$1)</f>
        <v>368.42026235567079</v>
      </c>
      <c r="H8" s="65">
        <f>INDEX('REEDS calc-noIRA'!$C$64:$AG$113,MATCH(About!$B$2,'REEDS calc-noIRA'!$B$64:$B$113,0),MATCH(H$1,'REEDS calc-noIRA'!$C$63:$AG$63,0))*SUMIFS('res v com'!$E$3:$E$52,'res v com'!$B$3:$B$52,About!$B$2)*SUMIFS('Urban and Rural'!$C$2:$C$53,'Urban and Rural'!$A$2:$A$53,About!$B$1)</f>
        <v>445.14178699014661</v>
      </c>
      <c r="I8" s="65">
        <f>INDEX('REEDS calc-noIRA'!$C$64:$AG$113,MATCH(About!$B$2,'REEDS calc-noIRA'!$B$64:$B$113,0),MATCH(I$1,'REEDS calc-noIRA'!$C$63:$AG$63,0))*SUMIFS('res v com'!$E$3:$E$52,'res v com'!$B$3:$B$52,About!$B$2)*SUMIFS('Urban and Rural'!$C$2:$C$53,'Urban and Rural'!$A$2:$A$53,About!$B$1)</f>
        <v>552.69075665280968</v>
      </c>
      <c r="J8" s="65">
        <f>INDEX('REEDS calc-noIRA'!$C$64:$AG$113,MATCH(About!$B$2,'REEDS calc-noIRA'!$B$64:$B$113,0),MATCH(J$1,'REEDS calc-noIRA'!$C$63:$AG$63,0))*SUMIFS('res v com'!$E$3:$E$52,'res v com'!$B$3:$B$52,About!$B$2)*SUMIFS('Urban and Rural'!$C$2:$C$53,'Urban and Rural'!$A$2:$A$53,About!$B$1)</f>
        <v>660.23972631547292</v>
      </c>
      <c r="K8" s="65">
        <f>INDEX('REEDS calc-noIRA'!$C$64:$AG$113,MATCH(About!$B$2,'REEDS calc-noIRA'!$B$64:$B$113,0),MATCH(K$1,'REEDS calc-noIRA'!$C$63:$AG$63,0))*SUMIFS('res v com'!$E$3:$E$52,'res v com'!$B$3:$B$52,About!$B$2)*SUMIFS('Urban and Rural'!$C$2:$C$53,'Urban and Rural'!$A$2:$A$53,About!$B$1)</f>
        <v>823.50385509506759</v>
      </c>
      <c r="L8" s="65">
        <f>INDEX('REEDS calc-noIRA'!$C$64:$AG$113,MATCH(About!$B$2,'REEDS calc-noIRA'!$B$64:$B$113,0),MATCH(L$1,'REEDS calc-noIRA'!$C$63:$AG$63,0))*SUMIFS('res v com'!$E$3:$E$52,'res v com'!$B$3:$B$52,About!$B$2)*SUMIFS('Urban and Rural'!$C$2:$C$53,'Urban and Rural'!$A$2:$A$53,About!$B$1)</f>
        <v>986.76798387466238</v>
      </c>
      <c r="M8" s="65">
        <f>INDEX('REEDS calc-noIRA'!$C$64:$AG$113,MATCH(About!$B$2,'REEDS calc-noIRA'!$B$64:$B$113,0),MATCH(M$1,'REEDS calc-noIRA'!$C$63:$AG$63,0))*SUMIFS('res v com'!$E$3:$E$52,'res v com'!$B$3:$B$52,About!$B$2)*SUMIFS('Urban and Rural'!$C$2:$C$53,'Urban and Rural'!$A$2:$A$53,About!$B$1)</f>
        <v>1158.0664438335239</v>
      </c>
      <c r="N8" s="65">
        <f>INDEX('REEDS calc-noIRA'!$C$64:$AG$113,MATCH(About!$B$2,'REEDS calc-noIRA'!$B$64:$B$113,0),MATCH(N$1,'REEDS calc-noIRA'!$C$63:$AG$63,0))*SUMIFS('res v com'!$E$3:$E$52,'res v com'!$B$3:$B$52,About!$B$2)*SUMIFS('Urban and Rural'!$C$2:$C$53,'Urban and Rural'!$A$2:$A$53,About!$B$1)</f>
        <v>1329.3649037923851</v>
      </c>
      <c r="O8" s="65">
        <f>INDEX('REEDS calc-noIRA'!$C$64:$AG$113,MATCH(About!$B$2,'REEDS calc-noIRA'!$B$64:$B$113,0),MATCH(O$1,'REEDS calc-noIRA'!$C$63:$AG$63,0))*SUMIFS('res v com'!$E$3:$E$52,'res v com'!$B$3:$B$52,About!$B$2)*SUMIFS('Urban and Rural'!$C$2:$C$53,'Urban and Rural'!$A$2:$A$53,About!$B$1)</f>
        <v>1394.0922766212991</v>
      </c>
      <c r="P8" s="65">
        <f>INDEX('REEDS calc-noIRA'!$C$64:$AG$113,MATCH(About!$B$2,'REEDS calc-noIRA'!$B$64:$B$113,0),MATCH(P$1,'REEDS calc-noIRA'!$C$63:$AG$63,0))*SUMIFS('res v com'!$E$3:$E$52,'res v com'!$B$3:$B$52,About!$B$2)*SUMIFS('Urban and Rural'!$C$2:$C$53,'Urban and Rural'!$A$2:$A$53,About!$B$1)</f>
        <v>1458.8196494502129</v>
      </c>
      <c r="Q8" s="65">
        <f>INDEX('REEDS calc-noIRA'!$C$64:$AG$113,MATCH(About!$B$2,'REEDS calc-noIRA'!$B$64:$B$113,0),MATCH(Q$1,'REEDS calc-noIRA'!$C$63:$AG$63,0))*SUMIFS('res v com'!$E$3:$E$52,'res v com'!$B$3:$B$52,About!$B$2)*SUMIFS('Urban and Rural'!$C$2:$C$53,'Urban and Rural'!$A$2:$A$53,About!$B$1)</f>
        <v>1517.0459143301625</v>
      </c>
      <c r="R8" s="65">
        <f>INDEX('REEDS calc-noIRA'!$C$64:$AG$113,MATCH(About!$B$2,'REEDS calc-noIRA'!$B$64:$B$113,0),MATCH(R$1,'REEDS calc-noIRA'!$C$63:$AG$63,0))*SUMIFS('res v com'!$E$3:$E$52,'res v com'!$B$3:$B$52,About!$B$2)*SUMIFS('Urban and Rural'!$C$2:$C$53,'Urban and Rural'!$A$2:$A$53,About!$B$1)</f>
        <v>1575.2721792101122</v>
      </c>
      <c r="S8" s="65">
        <f>INDEX('REEDS calc-noIRA'!$C$64:$AG$113,MATCH(About!$B$2,'REEDS calc-noIRA'!$B$64:$B$113,0),MATCH(S$1,'REEDS calc-noIRA'!$C$63:$AG$63,0))*SUMIFS('res v com'!$E$3:$E$52,'res v com'!$B$3:$B$52,About!$B$2)*SUMIFS('Urban and Rural'!$C$2:$C$53,'Urban and Rural'!$A$2:$A$53,About!$B$1)</f>
        <v>1624.709573919499</v>
      </c>
      <c r="T8" s="65">
        <f>INDEX('REEDS calc-noIRA'!$C$64:$AG$113,MATCH(About!$B$2,'REEDS calc-noIRA'!$B$64:$B$113,0),MATCH(T$1,'REEDS calc-noIRA'!$C$63:$AG$63,0))*SUMIFS('res v com'!$E$3:$E$52,'res v com'!$B$3:$B$52,About!$B$2)*SUMIFS('Urban and Rural'!$C$2:$C$53,'Urban and Rural'!$A$2:$A$53,About!$B$1)</f>
        <v>1674.146968628886</v>
      </c>
      <c r="U8" s="65">
        <f>INDEX('REEDS calc-noIRA'!$C$64:$AG$113,MATCH(About!$B$2,'REEDS calc-noIRA'!$B$64:$B$113,0),MATCH(U$1,'REEDS calc-noIRA'!$C$63:$AG$63,0))*SUMIFS('res v com'!$E$3:$E$52,'res v com'!$B$3:$B$52,About!$B$2)*SUMIFS('Urban and Rural'!$C$2:$C$53,'Urban and Rural'!$A$2:$A$53,About!$B$1)</f>
        <v>1724.5622458709881</v>
      </c>
      <c r="V8" s="65">
        <f>INDEX('REEDS calc-noIRA'!$C$64:$AG$113,MATCH(About!$B$2,'REEDS calc-noIRA'!$B$64:$B$113,0),MATCH(V$1,'REEDS calc-noIRA'!$C$63:$AG$63,0))*SUMIFS('res v com'!$E$3:$E$52,'res v com'!$B$3:$B$52,About!$B$2)*SUMIFS('Urban and Rural'!$C$2:$C$53,'Urban and Rural'!$A$2:$A$53,About!$B$1)</f>
        <v>1774.97752311309</v>
      </c>
      <c r="W8" s="65">
        <f>INDEX('REEDS calc-noIRA'!$C$64:$AG$113,MATCH(About!$B$2,'REEDS calc-noIRA'!$B$64:$B$113,0),MATCH(W$1,'REEDS calc-noIRA'!$C$63:$AG$63,0))*SUMIFS('res v com'!$E$3:$E$52,'res v com'!$B$3:$B$52,About!$B$2)*SUMIFS('Urban and Rural'!$C$2:$C$53,'Urban and Rural'!$A$2:$A$53,About!$B$1)</f>
        <v>1805.9739848753281</v>
      </c>
      <c r="X8" s="65">
        <f>INDEX('REEDS calc-noIRA'!$C$64:$AG$113,MATCH(About!$B$2,'REEDS calc-noIRA'!$B$64:$B$113,0),MATCH(X$1,'REEDS calc-noIRA'!$C$63:$AG$63,0))*SUMIFS('res v com'!$E$3:$E$52,'res v com'!$B$3:$B$52,About!$B$2)*SUMIFS('Urban and Rural'!$C$2:$C$53,'Urban and Rural'!$A$2:$A$53,About!$B$1)</f>
        <v>1836.9704466375663</v>
      </c>
      <c r="Y8" s="65">
        <f>INDEX('REEDS calc-noIRA'!$C$64:$AG$113,MATCH(About!$B$2,'REEDS calc-noIRA'!$B$64:$B$113,0),MATCH(Y$1,'REEDS calc-noIRA'!$C$63:$AG$63,0))*SUMIFS('res v com'!$E$3:$E$52,'res v com'!$B$3:$B$52,About!$B$2)*SUMIFS('Urban and Rural'!$C$2:$C$53,'Urban and Rural'!$A$2:$A$53,About!$B$1)</f>
        <v>1876.0736753222352</v>
      </c>
      <c r="Z8" s="65">
        <f>INDEX('REEDS calc-noIRA'!$C$64:$AG$113,MATCH(About!$B$2,'REEDS calc-noIRA'!$B$64:$B$113,0),MATCH(Z$1,'REEDS calc-noIRA'!$C$63:$AG$63,0))*SUMIFS('res v com'!$E$3:$E$52,'res v com'!$B$3:$B$52,About!$B$2)*SUMIFS('Urban and Rural'!$C$2:$C$53,'Urban and Rural'!$A$2:$A$53,About!$B$1)</f>
        <v>1915.1769040069041</v>
      </c>
      <c r="AA8" s="65">
        <f>INDEX('REEDS calc-noIRA'!$C$64:$AG$113,MATCH(About!$B$2,'REEDS calc-noIRA'!$B$64:$B$113,0),MATCH(AA$1,'REEDS calc-noIRA'!$C$63:$AG$63,0))*SUMIFS('res v com'!$E$3:$E$52,'res v com'!$B$3:$B$52,About!$B$2)*SUMIFS('Urban and Rural'!$C$2:$C$53,'Urban and Rural'!$A$2:$A$53,About!$B$1)</f>
        <v>1965.6827259279651</v>
      </c>
      <c r="AB8" s="65">
        <f>INDEX('REEDS calc-noIRA'!$C$64:$AG$113,MATCH(About!$B$2,'REEDS calc-noIRA'!$B$64:$B$113,0),MATCH(AB$1,'REEDS calc-noIRA'!$C$63:$AG$63,0))*SUMIFS('res v com'!$E$3:$E$52,'res v com'!$B$3:$B$52,About!$B$2)*SUMIFS('Urban and Rural'!$C$2:$C$53,'Urban and Rural'!$A$2:$A$53,About!$B$1)</f>
        <v>2016.1885478490265</v>
      </c>
      <c r="AC8" s="65">
        <f>INDEX('REEDS calc-noIRA'!$C$64:$AG$113,MATCH(About!$B$2,'REEDS calc-noIRA'!$B$64:$B$113,0),MATCH(AC$1,'REEDS calc-noIRA'!$C$63:$AG$63,0))*SUMIFS('res v com'!$E$3:$E$52,'res v com'!$B$3:$B$52,About!$B$2)*SUMIFS('Urban and Rural'!$C$2:$C$53,'Urban and Rural'!$A$2:$A$53,About!$B$1)</f>
        <v>2041.0581530019763</v>
      </c>
      <c r="AD8" s="65">
        <f>INDEX('REEDS calc-noIRA'!$C$64:$AG$113,MATCH(About!$B$2,'REEDS calc-noIRA'!$B$64:$B$113,0),MATCH(AD$1,'REEDS calc-noIRA'!$C$63:$AG$63,0))*SUMIFS('res v com'!$E$3:$E$52,'res v com'!$B$3:$B$52,About!$B$2)*SUMIFS('Urban and Rural'!$C$2:$C$53,'Urban and Rural'!$A$2:$A$53,About!$B$1)</f>
        <v>2065.9277581549263</v>
      </c>
      <c r="AE8" s="65">
        <f>INDEX('REEDS calc-noIRA'!$C$64:$AG$113,MATCH(About!$B$2,'REEDS calc-noIRA'!$B$64:$B$113,0),MATCH(AE$1,'REEDS calc-noIRA'!$C$63:$AG$63,0))*SUMIFS('res v com'!$E$3:$E$52,'res v com'!$B$3:$B$52,About!$B$2)*SUMIFS('Urban and Rural'!$C$2:$C$53,'Urban and Rural'!$A$2:$A$53,About!$B$1)</f>
        <v>2102.4836632049987</v>
      </c>
      <c r="AF8" s="65">
        <f>INDEX('REEDS calc-noIRA'!$C$64:$AG$113,MATCH(About!$B$2,'REEDS calc-noIRA'!$B$64:$B$113,0),MATCH(AF$1,'REEDS calc-noIRA'!$C$63:$AG$63,0))*SUMIFS('res v com'!$E$3:$E$52,'res v com'!$B$3:$B$52,About!$B$2)*SUMIFS('Urban and Rural'!$C$2:$C$53,'Urban and Rural'!$A$2:$A$53,About!$B$1)</f>
        <v>2139.0395682550711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1051.1559423798069</v>
      </c>
      <c r="C8" s="65">
        <f>INDEX('REEDS calc-noIRA'!$C$64:$AG$113,MATCH(About!$B$2,'REEDS calc-noIRA'!$B$64:$B$113,0),MATCH(C$1,'REEDS calc-noIRA'!$C$63:$AG$63,0))*SUMIFS('res v com'!$E$3:$E$52,'res v com'!$B$3:$B$52,About!$B$2)*SUMIFS('Urban and Rural'!$B$2:$B$53,'Urban and Rural'!$A$2:$A$53,About!$B$1)</f>
        <v>1051.1559423798069</v>
      </c>
      <c r="D8" s="65">
        <f>INDEX('REEDS calc-noIRA'!$C$64:$AG$113,MATCH(About!$B$2,'REEDS calc-noIRA'!$B$64:$B$113,0),MATCH(D$1,'REEDS calc-noIRA'!$C$63:$AG$63,0))*SUMIFS('res v com'!$E$3:$E$52,'res v com'!$B$3:$B$52,About!$B$2)*SUMIFS('Urban and Rural'!$B$2:$B$53,'Urban and Rural'!$A$2:$A$53,About!$B$1)</f>
        <v>1051.1559423798069</v>
      </c>
      <c r="E8" s="65">
        <f>INDEX('REEDS calc-noIRA'!$C$64:$AG$113,MATCH(About!$B$2,'REEDS calc-noIRA'!$B$64:$B$113,0),MATCH(E$1,'REEDS calc-noIRA'!$C$63:$AG$63,0))*SUMIFS('res v com'!$E$3:$E$52,'res v com'!$B$3:$B$52,About!$B$2)*SUMIFS('Urban and Rural'!$B$2:$B$53,'Urban and Rural'!$A$2:$A$53,About!$B$1)</f>
        <v>1332.9924510913809</v>
      </c>
      <c r="F8" s="65">
        <f>INDEX('REEDS calc-noIRA'!$C$64:$AG$113,MATCH(About!$B$2,'REEDS calc-noIRA'!$B$64:$B$113,0),MATCH(F$1,'REEDS calc-noIRA'!$C$63:$AG$63,0))*SUMIFS('res v com'!$E$3:$E$52,'res v com'!$B$3:$B$52,About!$B$2)*SUMIFS('Urban and Rural'!$B$2:$B$53,'Urban and Rural'!$A$2:$A$53,About!$B$1)</f>
        <v>1614.8289598029551</v>
      </c>
      <c r="G8" s="65">
        <f>INDEX('REEDS calc-noIRA'!$C$64:$AG$113,MATCH(About!$B$2,'REEDS calc-noIRA'!$B$64:$B$113,0),MATCH(G$1,'REEDS calc-noIRA'!$C$63:$AG$63,0))*SUMIFS('res v com'!$E$3:$E$52,'res v com'!$B$3:$B$52,About!$B$2)*SUMIFS('Urban and Rural'!$B$2:$B$53,'Urban and Rural'!$A$2:$A$53,About!$B$1)</f>
        <v>2039.5553085964259</v>
      </c>
      <c r="H8" s="65">
        <f>INDEX('REEDS calc-noIRA'!$C$64:$AG$113,MATCH(About!$B$2,'REEDS calc-noIRA'!$B$64:$B$113,0),MATCH(H$1,'REEDS calc-noIRA'!$C$63:$AG$63,0))*SUMIFS('res v com'!$E$3:$E$52,'res v com'!$B$3:$B$52,About!$B$2)*SUMIFS('Urban and Rural'!$B$2:$B$53,'Urban and Rural'!$A$2:$A$53,About!$B$1)</f>
        <v>2464.2816573898967</v>
      </c>
      <c r="I8" s="65">
        <f>INDEX('REEDS calc-noIRA'!$C$64:$AG$113,MATCH(About!$B$2,'REEDS calc-noIRA'!$B$64:$B$113,0),MATCH(I$1,'REEDS calc-noIRA'!$C$63:$AG$63,0))*SUMIFS('res v com'!$E$3:$E$52,'res v com'!$B$3:$B$52,About!$B$2)*SUMIFS('Urban and Rural'!$B$2:$B$53,'Urban and Rural'!$A$2:$A$53,About!$B$1)</f>
        <v>3059.6671299668615</v>
      </c>
      <c r="J8" s="65">
        <f>INDEX('REEDS calc-noIRA'!$C$64:$AG$113,MATCH(About!$B$2,'REEDS calc-noIRA'!$B$64:$B$113,0),MATCH(J$1,'REEDS calc-noIRA'!$C$63:$AG$63,0))*SUMIFS('res v com'!$E$3:$E$52,'res v com'!$B$3:$B$52,About!$B$2)*SUMIFS('Urban and Rural'!$B$2:$B$53,'Urban and Rural'!$A$2:$A$53,About!$B$1)</f>
        <v>3655.0526025438271</v>
      </c>
      <c r="K8" s="65">
        <f>INDEX('REEDS calc-noIRA'!$C$64:$AG$113,MATCH(About!$B$2,'REEDS calc-noIRA'!$B$64:$B$113,0),MATCH(K$1,'REEDS calc-noIRA'!$C$63:$AG$63,0))*SUMIFS('res v com'!$E$3:$E$52,'res v com'!$B$3:$B$52,About!$B$2)*SUMIFS('Urban and Rural'!$B$2:$B$53,'Urban and Rural'!$A$2:$A$53,About!$B$1)</f>
        <v>4558.8742827811911</v>
      </c>
      <c r="L8" s="65">
        <f>INDEX('REEDS calc-noIRA'!$C$64:$AG$113,MATCH(About!$B$2,'REEDS calc-noIRA'!$B$64:$B$113,0),MATCH(L$1,'REEDS calc-noIRA'!$C$63:$AG$63,0))*SUMIFS('res v com'!$E$3:$E$52,'res v com'!$B$3:$B$52,About!$B$2)*SUMIFS('Urban and Rural'!$B$2:$B$53,'Urban and Rural'!$A$2:$A$53,About!$B$1)</f>
        <v>5462.6959630185556</v>
      </c>
      <c r="M8" s="65">
        <f>INDEX('REEDS calc-noIRA'!$C$64:$AG$113,MATCH(About!$B$2,'REEDS calc-noIRA'!$B$64:$B$113,0),MATCH(M$1,'REEDS calc-noIRA'!$C$63:$AG$63,0))*SUMIFS('res v com'!$E$3:$E$52,'res v com'!$B$3:$B$52,About!$B$2)*SUMIFS('Urban and Rural'!$B$2:$B$53,'Urban and Rural'!$A$2:$A$53,About!$B$1)</f>
        <v>6410.9952805685925</v>
      </c>
      <c r="N8" s="65">
        <f>INDEX('REEDS calc-noIRA'!$C$64:$AG$113,MATCH(About!$B$2,'REEDS calc-noIRA'!$B$64:$B$113,0),MATCH(N$1,'REEDS calc-noIRA'!$C$63:$AG$63,0))*SUMIFS('res v com'!$E$3:$E$52,'res v com'!$B$3:$B$52,About!$B$2)*SUMIFS('Urban and Rural'!$B$2:$B$53,'Urban and Rural'!$A$2:$A$53,About!$B$1)</f>
        <v>7359.2945981186285</v>
      </c>
      <c r="O8" s="65">
        <f>INDEX('REEDS calc-noIRA'!$C$64:$AG$113,MATCH(About!$B$2,'REEDS calc-noIRA'!$B$64:$B$113,0),MATCH(O$1,'REEDS calc-noIRA'!$C$63:$AG$63,0))*SUMIFS('res v com'!$E$3:$E$52,'res v com'!$B$3:$B$52,About!$B$2)*SUMIFS('Urban and Rural'!$B$2:$B$53,'Urban and Rural'!$A$2:$A$53,About!$B$1)</f>
        <v>7717.6219496617014</v>
      </c>
      <c r="P8" s="65">
        <f>INDEX('REEDS calc-noIRA'!$C$64:$AG$113,MATCH(About!$B$2,'REEDS calc-noIRA'!$B$64:$B$113,0),MATCH(P$1,'REEDS calc-noIRA'!$C$63:$AG$63,0))*SUMIFS('res v com'!$E$3:$E$52,'res v com'!$B$3:$B$52,About!$B$2)*SUMIFS('Urban and Rural'!$B$2:$B$53,'Urban and Rural'!$A$2:$A$53,About!$B$1)</f>
        <v>8075.9493012047733</v>
      </c>
      <c r="Q8" s="65">
        <f>INDEX('REEDS calc-noIRA'!$C$64:$AG$113,MATCH(About!$B$2,'REEDS calc-noIRA'!$B$64:$B$113,0),MATCH(Q$1,'REEDS calc-noIRA'!$C$63:$AG$63,0))*SUMIFS('res v com'!$E$3:$E$52,'res v com'!$B$3:$B$52,About!$B$2)*SUMIFS('Urban and Rural'!$B$2:$B$53,'Urban and Rural'!$A$2:$A$53,About!$B$1)</f>
        <v>8398.2868590695925</v>
      </c>
      <c r="R8" s="65">
        <f>INDEX('REEDS calc-noIRA'!$C$64:$AG$113,MATCH(About!$B$2,'REEDS calc-noIRA'!$B$64:$B$113,0),MATCH(R$1,'REEDS calc-noIRA'!$C$63:$AG$63,0))*SUMIFS('res v com'!$E$3:$E$52,'res v com'!$B$3:$B$52,About!$B$2)*SUMIFS('Urban and Rural'!$B$2:$B$53,'Urban and Rural'!$A$2:$A$53,About!$B$1)</f>
        <v>8720.6244169344118</v>
      </c>
      <c r="S8" s="65">
        <f>INDEX('REEDS calc-noIRA'!$C$64:$AG$113,MATCH(About!$B$2,'REEDS calc-noIRA'!$B$64:$B$113,0),MATCH(S$1,'REEDS calc-noIRA'!$C$63:$AG$63,0))*SUMIFS('res v com'!$E$3:$E$52,'res v com'!$B$3:$B$52,About!$B$2)*SUMIFS('Urban and Rural'!$B$2:$B$53,'Urban and Rural'!$A$2:$A$53,About!$B$1)</f>
        <v>8994.3072490837621</v>
      </c>
      <c r="T8" s="65">
        <f>INDEX('REEDS calc-noIRA'!$C$64:$AG$113,MATCH(About!$B$2,'REEDS calc-noIRA'!$B$64:$B$113,0),MATCH(T$1,'REEDS calc-noIRA'!$C$63:$AG$63,0))*SUMIFS('res v com'!$E$3:$E$52,'res v com'!$B$3:$B$52,About!$B$2)*SUMIFS('Urban and Rural'!$B$2:$B$53,'Urban and Rural'!$A$2:$A$53,About!$B$1)</f>
        <v>9267.9900812331143</v>
      </c>
      <c r="U8" s="65">
        <f>INDEX('REEDS calc-noIRA'!$C$64:$AG$113,MATCH(About!$B$2,'REEDS calc-noIRA'!$B$64:$B$113,0),MATCH(U$1,'REEDS calc-noIRA'!$C$63:$AG$63,0))*SUMIFS('res v com'!$E$3:$E$52,'res v com'!$B$3:$B$52,About!$B$2)*SUMIFS('Urban and Rural'!$B$2:$B$53,'Urban and Rural'!$A$2:$A$53,About!$B$1)</f>
        <v>9547.086419952464</v>
      </c>
      <c r="V8" s="65">
        <f>INDEX('REEDS calc-noIRA'!$C$64:$AG$113,MATCH(About!$B$2,'REEDS calc-noIRA'!$B$64:$B$113,0),MATCH(V$1,'REEDS calc-noIRA'!$C$63:$AG$63,0))*SUMIFS('res v com'!$E$3:$E$52,'res v com'!$B$3:$B$52,About!$B$2)*SUMIFS('Urban and Rural'!$B$2:$B$53,'Urban and Rural'!$A$2:$A$53,About!$B$1)</f>
        <v>9826.1827586718118</v>
      </c>
      <c r="W8" s="65">
        <f>INDEX('REEDS calc-noIRA'!$C$64:$AG$113,MATCH(About!$B$2,'REEDS calc-noIRA'!$B$64:$B$113,0),MATCH(W$1,'REEDS calc-noIRA'!$C$63:$AG$63,0))*SUMIFS('res v com'!$E$3:$E$52,'res v com'!$B$3:$B$52,About!$B$2)*SUMIFS('Urban and Rural'!$B$2:$B$53,'Urban and Rural'!$A$2:$A$53,About!$B$1)</f>
        <v>9997.777550257535</v>
      </c>
      <c r="X8" s="65">
        <f>INDEX('REEDS calc-noIRA'!$C$64:$AG$113,MATCH(About!$B$2,'REEDS calc-noIRA'!$B$64:$B$113,0),MATCH(X$1,'REEDS calc-noIRA'!$C$63:$AG$63,0))*SUMIFS('res v com'!$E$3:$E$52,'res v com'!$B$3:$B$52,About!$B$2)*SUMIFS('Urban and Rural'!$B$2:$B$53,'Urban and Rural'!$A$2:$A$53,About!$B$1)</f>
        <v>10169.37234184326</v>
      </c>
      <c r="Y8" s="65">
        <f>INDEX('REEDS calc-noIRA'!$C$64:$AG$113,MATCH(About!$B$2,'REEDS calc-noIRA'!$B$64:$B$113,0),MATCH(Y$1,'REEDS calc-noIRA'!$C$63:$AG$63,0))*SUMIFS('res v com'!$E$3:$E$52,'res v com'!$B$3:$B$52,About!$B$2)*SUMIFS('Urban and Rural'!$B$2:$B$53,'Urban and Rural'!$A$2:$A$53,About!$B$1)</f>
        <v>10385.845771228322</v>
      </c>
      <c r="Z8" s="65">
        <f>INDEX('REEDS calc-noIRA'!$C$64:$AG$113,MATCH(About!$B$2,'REEDS calc-noIRA'!$B$64:$B$113,0),MATCH(Z$1,'REEDS calc-noIRA'!$C$63:$AG$63,0))*SUMIFS('res v com'!$E$3:$E$52,'res v com'!$B$3:$B$52,About!$B$2)*SUMIFS('Urban and Rural'!$B$2:$B$53,'Urban and Rural'!$A$2:$A$53,About!$B$1)</f>
        <v>10602.319200613383</v>
      </c>
      <c r="AA8" s="65">
        <f>INDEX('REEDS calc-noIRA'!$C$64:$AG$113,MATCH(About!$B$2,'REEDS calc-noIRA'!$B$64:$B$113,0),MATCH(AA$1,'REEDS calc-noIRA'!$C$63:$AG$63,0))*SUMIFS('res v com'!$E$3:$E$52,'res v com'!$B$3:$B$52,About!$B$2)*SUMIFS('Urban and Rural'!$B$2:$B$53,'Urban and Rural'!$A$2:$A$53,About!$B$1)</f>
        <v>10881.916789941088</v>
      </c>
      <c r="AB8" s="65">
        <f>INDEX('REEDS calc-noIRA'!$C$64:$AG$113,MATCH(About!$B$2,'REEDS calc-noIRA'!$B$64:$B$113,0),MATCH(AB$1,'REEDS calc-noIRA'!$C$63:$AG$63,0))*SUMIFS('res v com'!$E$3:$E$52,'res v com'!$B$3:$B$52,About!$B$2)*SUMIFS('Urban and Rural'!$B$2:$B$53,'Urban and Rural'!$A$2:$A$53,About!$B$1)</f>
        <v>11161.514379268792</v>
      </c>
      <c r="AC8" s="65">
        <f>INDEX('REEDS calc-noIRA'!$C$64:$AG$113,MATCH(About!$B$2,'REEDS calc-noIRA'!$B$64:$B$113,0),MATCH(AC$1,'REEDS calc-noIRA'!$C$63:$AG$63,0))*SUMIFS('res v com'!$E$3:$E$52,'res v com'!$B$3:$B$52,About!$B$2)*SUMIFS('Urban and Rural'!$B$2:$B$53,'Urban and Rural'!$A$2:$A$53,About!$B$1)</f>
        <v>11299.191213024013</v>
      </c>
      <c r="AD8" s="65">
        <f>INDEX('REEDS calc-noIRA'!$C$64:$AG$113,MATCH(About!$B$2,'REEDS calc-noIRA'!$B$64:$B$113,0),MATCH(AD$1,'REEDS calc-noIRA'!$C$63:$AG$63,0))*SUMIFS('res v com'!$E$3:$E$52,'res v com'!$B$3:$B$52,About!$B$2)*SUMIFS('Urban and Rural'!$B$2:$B$53,'Urban and Rural'!$A$2:$A$53,About!$B$1)</f>
        <v>11436.868046779231</v>
      </c>
      <c r="AE8" s="65">
        <f>INDEX('REEDS calc-noIRA'!$C$64:$AG$113,MATCH(About!$B$2,'REEDS calc-noIRA'!$B$64:$B$113,0),MATCH(AE$1,'REEDS calc-noIRA'!$C$63:$AG$63,0))*SUMIFS('res v com'!$E$3:$E$52,'res v com'!$B$3:$B$52,About!$B$2)*SUMIFS('Urban and Rural'!$B$2:$B$53,'Urban and Rural'!$A$2:$A$53,About!$B$1)</f>
        <v>11639.23962571656</v>
      </c>
      <c r="AF8" s="65">
        <f>INDEX('REEDS calc-noIRA'!$C$64:$AG$113,MATCH(About!$B$2,'REEDS calc-noIRA'!$B$64:$B$113,0),MATCH(AF$1,'REEDS calc-noIRA'!$C$63:$AG$63,0))*SUMIFS('res v com'!$E$3:$E$52,'res v com'!$B$3:$B$52,About!$B$2)*SUMIFS('Urban and Rural'!$B$2:$B$53,'Urban and Rural'!$A$2:$A$53,About!$B$1)</f>
        <v>11841.611204653891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188.78401135795917</v>
      </c>
      <c r="C8" s="65">
        <f>INDEX('REEDS calc-noIRA'!$C$64:$AG$113,MATCH(About!$B$2,'REEDS calc-noIRA'!$B$64:$B$113,0),MATCH(C$1,'REEDS calc-noIRA'!$C$63:$AG$63,0))*SUMIFS('res v com'!$F$3:$F$52,'res v com'!$B$3:$B$52,About!$B$2)</f>
        <v>188.78401135795917</v>
      </c>
      <c r="D8" s="65">
        <f>INDEX('REEDS calc-noIRA'!$C$64:$AG$113,MATCH(About!$B$2,'REEDS calc-noIRA'!$B$64:$B$113,0),MATCH(D$1,'REEDS calc-noIRA'!$C$63:$AG$63,0))*SUMIFS('res v com'!$F$3:$F$52,'res v com'!$B$3:$B$52,About!$B$2)</f>
        <v>188.78401135795917</v>
      </c>
      <c r="E8" s="65">
        <f>INDEX('REEDS calc-noIRA'!$C$64:$AG$113,MATCH(About!$B$2,'REEDS calc-noIRA'!$B$64:$B$113,0),MATCH(E$1,'REEDS calc-noIRA'!$C$63:$AG$63,0))*SUMIFS('res v com'!$F$3:$F$52,'res v com'!$B$3:$B$52,About!$B$2)</f>
        <v>239.40088418962958</v>
      </c>
      <c r="F8" s="65">
        <f>INDEX('REEDS calc-noIRA'!$C$64:$AG$113,MATCH(About!$B$2,'REEDS calc-noIRA'!$B$64:$B$113,0),MATCH(F$1,'REEDS calc-noIRA'!$C$63:$AG$63,0))*SUMIFS('res v com'!$F$3:$F$52,'res v com'!$B$3:$B$52,About!$B$2)</f>
        <v>290.01775702129999</v>
      </c>
      <c r="G8" s="65">
        <f>INDEX('REEDS calc-noIRA'!$C$64:$AG$113,MATCH(About!$B$2,'REEDS calc-noIRA'!$B$64:$B$113,0),MATCH(G$1,'REEDS calc-noIRA'!$C$63:$AG$63,0))*SUMIFS('res v com'!$F$3:$F$52,'res v com'!$B$3:$B$52,About!$B$2)</f>
        <v>366.2971563206284</v>
      </c>
      <c r="H8" s="65">
        <f>INDEX('REEDS calc-noIRA'!$C$64:$AG$113,MATCH(About!$B$2,'REEDS calc-noIRA'!$B$64:$B$113,0),MATCH(H$1,'REEDS calc-noIRA'!$C$63:$AG$63,0))*SUMIFS('res v com'!$F$3:$F$52,'res v com'!$B$3:$B$52,About!$B$2)</f>
        <v>442.57655561995676</v>
      </c>
      <c r="I8" s="65">
        <f>INDEX('REEDS calc-noIRA'!$C$64:$AG$113,MATCH(About!$B$2,'REEDS calc-noIRA'!$B$64:$B$113,0),MATCH(I$1,'REEDS calc-noIRA'!$C$63:$AG$63,0))*SUMIFS('res v com'!$F$3:$F$52,'res v com'!$B$3:$B$52,About!$B$2)</f>
        <v>549.50574974396363</v>
      </c>
      <c r="J8" s="65">
        <f>INDEX('REEDS calc-noIRA'!$C$64:$AG$113,MATCH(About!$B$2,'REEDS calc-noIRA'!$B$64:$B$113,0),MATCH(J$1,'REEDS calc-noIRA'!$C$63:$AG$63,0))*SUMIFS('res v com'!$F$3:$F$52,'res v com'!$B$3:$B$52,About!$B$2)</f>
        <v>656.43494386797033</v>
      </c>
      <c r="K8" s="65">
        <f>INDEX('REEDS calc-noIRA'!$C$64:$AG$113,MATCH(About!$B$2,'REEDS calc-noIRA'!$B$64:$B$113,0),MATCH(K$1,'REEDS calc-noIRA'!$C$63:$AG$63,0))*SUMIFS('res v com'!$F$3:$F$52,'res v com'!$B$3:$B$52,About!$B$2)</f>
        <v>818.75822576009602</v>
      </c>
      <c r="L8" s="65">
        <f>INDEX('REEDS calc-noIRA'!$C$64:$AG$113,MATCH(About!$B$2,'REEDS calc-noIRA'!$B$64:$B$113,0),MATCH(L$1,'REEDS calc-noIRA'!$C$63:$AG$63,0))*SUMIFS('res v com'!$F$3:$F$52,'res v com'!$B$3:$B$52,About!$B$2)</f>
        <v>981.08150765222172</v>
      </c>
      <c r="M8" s="65">
        <f>INDEX('REEDS calc-noIRA'!$C$64:$AG$113,MATCH(About!$B$2,'REEDS calc-noIRA'!$B$64:$B$113,0),MATCH(M$1,'REEDS calc-noIRA'!$C$63:$AG$63,0))*SUMIFS('res v com'!$F$3:$F$52,'res v com'!$B$3:$B$52,About!$B$2)</f>
        <v>1151.3928210524039</v>
      </c>
      <c r="N8" s="65">
        <f>INDEX('REEDS calc-noIRA'!$C$64:$AG$113,MATCH(About!$B$2,'REEDS calc-noIRA'!$B$64:$B$113,0),MATCH(N$1,'REEDS calc-noIRA'!$C$63:$AG$63,0))*SUMIFS('res v com'!$F$3:$F$52,'res v com'!$B$3:$B$52,About!$B$2)</f>
        <v>1321.7041344525858</v>
      </c>
      <c r="O8" s="65">
        <f>INDEX('REEDS calc-noIRA'!$C$64:$AG$113,MATCH(About!$B$2,'REEDS calc-noIRA'!$B$64:$B$113,0),MATCH(O$1,'REEDS calc-noIRA'!$C$63:$AG$63,0))*SUMIFS('res v com'!$F$3:$F$52,'res v com'!$B$3:$B$52,About!$B$2)</f>
        <v>1386.058500989699</v>
      </c>
      <c r="P8" s="65">
        <f>INDEX('REEDS calc-noIRA'!$C$64:$AG$113,MATCH(About!$B$2,'REEDS calc-noIRA'!$B$64:$B$113,0),MATCH(P$1,'REEDS calc-noIRA'!$C$63:$AG$63,0))*SUMIFS('res v com'!$F$3:$F$52,'res v com'!$B$3:$B$52,About!$B$2)</f>
        <v>1450.4128675268125</v>
      </c>
      <c r="Q8" s="65">
        <f>INDEX('REEDS calc-noIRA'!$C$64:$AG$113,MATCH(About!$B$2,'REEDS calc-noIRA'!$B$64:$B$113,0),MATCH(Q$1,'REEDS calc-noIRA'!$C$63:$AG$63,0))*SUMIFS('res v com'!$F$3:$F$52,'res v com'!$B$3:$B$52,About!$B$2)</f>
        <v>1508.3035902365941</v>
      </c>
      <c r="R8" s="65">
        <f>INDEX('REEDS calc-noIRA'!$C$64:$AG$113,MATCH(About!$B$2,'REEDS calc-noIRA'!$B$64:$B$113,0),MATCH(R$1,'REEDS calc-noIRA'!$C$63:$AG$63,0))*SUMIFS('res v com'!$F$3:$F$52,'res v com'!$B$3:$B$52,About!$B$2)</f>
        <v>1566.1943129463762</v>
      </c>
      <c r="S8" s="65">
        <f>INDEX('REEDS calc-noIRA'!$C$64:$AG$113,MATCH(About!$B$2,'REEDS calc-noIRA'!$B$64:$B$113,0),MATCH(S$1,'REEDS calc-noIRA'!$C$63:$AG$63,0))*SUMIFS('res v com'!$F$3:$F$52,'res v com'!$B$3:$B$52,About!$B$2)</f>
        <v>1615.3468133603376</v>
      </c>
      <c r="T8" s="65">
        <f>INDEX('REEDS calc-noIRA'!$C$64:$AG$113,MATCH(About!$B$2,'REEDS calc-noIRA'!$B$64:$B$113,0),MATCH(T$1,'REEDS calc-noIRA'!$C$63:$AG$63,0))*SUMIFS('res v com'!$F$3:$F$52,'res v com'!$B$3:$B$52,About!$B$2)</f>
        <v>1664.499313774299</v>
      </c>
      <c r="U8" s="65">
        <f>INDEX('REEDS calc-noIRA'!$C$64:$AG$113,MATCH(About!$B$2,'REEDS calc-noIRA'!$B$64:$B$113,0),MATCH(U$1,'REEDS calc-noIRA'!$C$63:$AG$63,0))*SUMIFS('res v com'!$F$3:$F$52,'res v com'!$B$3:$B$52,About!$B$2)</f>
        <v>1714.6240614491981</v>
      </c>
      <c r="V8" s="65">
        <f>INDEX('REEDS calc-noIRA'!$C$64:$AG$113,MATCH(About!$B$2,'REEDS calc-noIRA'!$B$64:$B$113,0),MATCH(V$1,'REEDS calc-noIRA'!$C$63:$AG$63,0))*SUMIFS('res v com'!$F$3:$F$52,'res v com'!$B$3:$B$52,About!$B$2)</f>
        <v>1764.7488091240969</v>
      </c>
      <c r="W8" s="65">
        <f>INDEX('REEDS calc-noIRA'!$C$64:$AG$113,MATCH(About!$B$2,'REEDS calc-noIRA'!$B$64:$B$113,0),MATCH(W$1,'REEDS calc-noIRA'!$C$63:$AG$63,0))*SUMIFS('res v com'!$F$3:$F$52,'res v com'!$B$3:$B$52,About!$B$2)</f>
        <v>1795.5666466852351</v>
      </c>
      <c r="X8" s="65">
        <f>INDEX('REEDS calc-noIRA'!$C$64:$AG$113,MATCH(About!$B$2,'REEDS calc-noIRA'!$B$64:$B$113,0),MATCH(X$1,'REEDS calc-noIRA'!$C$63:$AG$63,0))*SUMIFS('res v com'!$F$3:$F$52,'res v com'!$B$3:$B$52,About!$B$2)</f>
        <v>1826.3844842463729</v>
      </c>
      <c r="Y8" s="65">
        <f>INDEX('REEDS calc-noIRA'!$C$64:$AG$113,MATCH(About!$B$2,'REEDS calc-noIRA'!$B$64:$B$113,0),MATCH(Y$1,'REEDS calc-noIRA'!$C$63:$AG$63,0))*SUMIFS('res v com'!$F$3:$F$52,'res v com'!$B$3:$B$52,About!$B$2)</f>
        <v>1865.2623716311925</v>
      </c>
      <c r="Z8" s="65">
        <f>INDEX('REEDS calc-noIRA'!$C$64:$AG$113,MATCH(About!$B$2,'REEDS calc-noIRA'!$B$64:$B$113,0),MATCH(Z$1,'REEDS calc-noIRA'!$C$63:$AG$63,0))*SUMIFS('res v com'!$F$3:$F$52,'res v com'!$B$3:$B$52,About!$B$2)</f>
        <v>1904.1402590160119</v>
      </c>
      <c r="AA8" s="65">
        <f>INDEX('REEDS calc-noIRA'!$C$64:$AG$113,MATCH(About!$B$2,'REEDS calc-noIRA'!$B$64:$B$113,0),MATCH(AA$1,'REEDS calc-noIRA'!$C$63:$AG$63,0))*SUMIFS('res v com'!$F$3:$F$52,'res v com'!$B$3:$B$52,About!$B$2)</f>
        <v>1954.3550295854461</v>
      </c>
      <c r="AB8" s="65">
        <f>INDEX('REEDS calc-noIRA'!$C$64:$AG$113,MATCH(About!$B$2,'REEDS calc-noIRA'!$B$64:$B$113,0),MATCH(AB$1,'REEDS calc-noIRA'!$C$63:$AG$63,0))*SUMIFS('res v com'!$F$3:$F$52,'res v com'!$B$3:$B$52,About!$B$2)</f>
        <v>2004.5698001548803</v>
      </c>
      <c r="AC8" s="65">
        <f>INDEX('REEDS calc-noIRA'!$C$64:$AG$113,MATCH(About!$B$2,'REEDS calc-noIRA'!$B$64:$B$113,0),MATCH(AC$1,'REEDS calc-noIRA'!$C$63:$AG$63,0))*SUMIFS('res v com'!$F$3:$F$52,'res v com'!$B$3:$B$52,About!$B$2)</f>
        <v>2029.2960885194113</v>
      </c>
      <c r="AD8" s="65">
        <f>INDEX('REEDS calc-noIRA'!$C$64:$AG$113,MATCH(About!$B$2,'REEDS calc-noIRA'!$B$64:$B$113,0),MATCH(AD$1,'REEDS calc-noIRA'!$C$63:$AG$63,0))*SUMIFS('res v com'!$F$3:$F$52,'res v com'!$B$3:$B$52,About!$B$2)</f>
        <v>2054.0223768839419</v>
      </c>
      <c r="AE8" s="65">
        <f>INDEX('REEDS calc-noIRA'!$C$64:$AG$113,MATCH(About!$B$2,'REEDS calc-noIRA'!$B$64:$B$113,0),MATCH(AE$1,'REEDS calc-noIRA'!$C$63:$AG$63,0))*SUMIFS('res v com'!$F$3:$F$52,'res v com'!$B$3:$B$52,About!$B$2)</f>
        <v>2090.3676201692897</v>
      </c>
      <c r="AF8" s="65">
        <f>INDEX('REEDS calc-noIRA'!$C$64:$AG$113,MATCH(About!$B$2,'REEDS calc-noIRA'!$B$64:$B$113,0),MATCH(AF$1,'REEDS calc-noIRA'!$C$63:$AG$63,0))*SUMIFS('res v com'!$F$3:$F$52,'res v com'!$B$3:$B$52,About!$B$2)</f>
        <v>2126.712863454637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64.417386512128132</v>
      </c>
      <c r="E8" s="74">
        <f>'DESC-urban-residential'!F8-'BDESC-urban-residential'!F8</f>
        <v>128.83477302425649</v>
      </c>
      <c r="F8" s="74">
        <f>'DESC-urban-residential'!G8-'BDESC-urban-residential'!G8</f>
        <v>-26.228773498663259</v>
      </c>
      <c r="G8" s="74">
        <f>'DESC-urban-residential'!H8-'BDESC-urban-residential'!H8</f>
        <v>-181.29232002158324</v>
      </c>
      <c r="H8" s="74">
        <f>'DESC-urban-residential'!I8-'BDESC-urban-residential'!I8</f>
        <v>-478.43702231162433</v>
      </c>
      <c r="I8" s="74">
        <f>'DESC-urban-residential'!J8-'BDESC-urban-residential'!J8</f>
        <v>-775.58172460166543</v>
      </c>
      <c r="J8" s="74">
        <f>'DESC-urban-residential'!K8-'BDESC-urban-residential'!K8</f>
        <v>-1134.5941186427899</v>
      </c>
      <c r="K8" s="74">
        <f>'DESC-urban-residential'!L8-'BDESC-urban-residential'!L8</f>
        <v>-1493.6065126839148</v>
      </c>
      <c r="L8" s="74">
        <f>'DESC-urban-residential'!M8-'BDESC-urban-residential'!M8</f>
        <v>-1542.3781968746425</v>
      </c>
      <c r="M8" s="74">
        <f>'DESC-urban-residential'!N8-'BDESC-urban-residential'!N8</f>
        <v>-1591.1498810653729</v>
      </c>
      <c r="N8" s="74">
        <f>'DESC-urban-residential'!O8-'BDESC-urban-residential'!O8</f>
        <v>-1859.1852896941964</v>
      </c>
      <c r="O8" s="74">
        <f>'DESC-urban-residential'!P8-'BDESC-urban-residential'!P8</f>
        <v>-2127.220698323019</v>
      </c>
      <c r="P8" s="74">
        <f>'DESC-urban-residential'!Q8-'BDESC-urban-residential'!Q8</f>
        <v>-1905.7848879154662</v>
      </c>
      <c r="Q8" s="74">
        <f>'DESC-urban-residential'!R8-'BDESC-urban-residential'!R8</f>
        <v>-1684.3490775079172</v>
      </c>
      <c r="R8" s="74">
        <f>'DESC-urban-residential'!S8-'BDESC-urban-residential'!S8</f>
        <v>-1530.2412488115697</v>
      </c>
      <c r="S8" s="74">
        <f>'DESC-urban-residential'!T8-'BDESC-urban-residential'!T8</f>
        <v>-1376.1334201152204</v>
      </c>
      <c r="T8" s="74">
        <f>'DESC-urban-residential'!U8-'BDESC-urban-residential'!U8</f>
        <v>-1238.4833197257685</v>
      </c>
      <c r="U8" s="74">
        <f>'DESC-urban-residential'!V8-'BDESC-urban-residential'!V8</f>
        <v>-1100.8332193363149</v>
      </c>
      <c r="V8" s="74">
        <f>'DESC-urban-residential'!W8-'BDESC-urban-residential'!W8</f>
        <v>-1092.0780420441079</v>
      </c>
      <c r="W8" s="74">
        <f>'DESC-urban-residential'!X8-'BDESC-urban-residential'!X8</f>
        <v>-1083.322864751899</v>
      </c>
      <c r="X8" s="74">
        <f>'DESC-urban-residential'!Y8-'BDESC-urban-residential'!Y8</f>
        <v>-1081.297812294235</v>
      </c>
      <c r="Y8" s="74">
        <f>'DESC-urban-residential'!Z8-'BDESC-urban-residential'!Z8</f>
        <v>-1079.2727598365691</v>
      </c>
      <c r="Z8" s="74">
        <f>'DESC-urban-residential'!AA8-'BDESC-urban-residential'!AA8</f>
        <v>-1035.8477488013777</v>
      </c>
      <c r="AA8" s="74">
        <f>'DESC-urban-residential'!AB8-'BDESC-urban-residential'!AB8</f>
        <v>-992.4227377661864</v>
      </c>
      <c r="AB8" s="74">
        <f>'DESC-urban-residential'!AC8-'BDESC-urban-residential'!AC8</f>
        <v>-1154.069375611889</v>
      </c>
      <c r="AC8" s="74">
        <f>'DESC-urban-residential'!AD8-'BDESC-urban-residential'!AD8</f>
        <v>-1315.7160134575952</v>
      </c>
      <c r="AD8" s="74">
        <f>'DESC-urban-residential'!AE8-'BDESC-urban-residential'!AE8</f>
        <v>-1564.7740740549507</v>
      </c>
      <c r="AE8" s="74">
        <f>'DESC-urban-residential'!AF8-'BDESC-urban-residential'!AF8</f>
        <v>-1813.8321346523044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11.636198508093969</v>
      </c>
      <c r="E8" s="74">
        <f>'DESC-rural-residential'!F8-'BDESC-rural-residential'!F8</f>
        <v>23.272397016187995</v>
      </c>
      <c r="F8" s="74">
        <f>'DESC-rural-residential'!G8-'BDESC-rural-residential'!G8</f>
        <v>-4.7379012341150997</v>
      </c>
      <c r="G8" s="74">
        <f>'DESC-rural-residential'!H8-'BDESC-rural-residential'!H8</f>
        <v>-32.748199484418251</v>
      </c>
      <c r="H8" s="74">
        <f>'DESC-rural-residential'!I8-'BDESC-rural-residential'!I8</f>
        <v>-86.423688800092691</v>
      </c>
      <c r="I8" s="74">
        <f>'DESC-rural-residential'!J8-'BDESC-rural-residential'!J8</f>
        <v>-140.09917811576713</v>
      </c>
      <c r="J8" s="74">
        <f>'DESC-rural-residential'!K8-'BDESC-rural-residential'!K8</f>
        <v>-204.95029533925253</v>
      </c>
      <c r="K8" s="74">
        <f>'DESC-rural-residential'!L8-'BDESC-rural-residential'!L8</f>
        <v>-269.80141256273782</v>
      </c>
      <c r="L8" s="74">
        <f>'DESC-rural-residential'!M8-'BDESC-rural-residential'!M8</f>
        <v>-278.61140982505344</v>
      </c>
      <c r="M8" s="74">
        <f>'DESC-rural-residential'!N8-'BDESC-rural-residential'!N8</f>
        <v>-287.42140708736974</v>
      </c>
      <c r="N8" s="74">
        <f>'DESC-rural-residential'!O8-'BDESC-rural-residential'!O8</f>
        <v>-335.83866508053347</v>
      </c>
      <c r="O8" s="74">
        <f>'DESC-rural-residential'!P8-'BDESC-rural-residential'!P8</f>
        <v>-384.25592307369766</v>
      </c>
      <c r="P8" s="74">
        <f>'DESC-rural-residential'!Q8-'BDESC-rural-residential'!Q8</f>
        <v>-344.25630206737469</v>
      </c>
      <c r="Q8" s="74">
        <f>'DESC-rural-residential'!R8-'BDESC-rural-residential'!R8</f>
        <v>-304.25668106105218</v>
      </c>
      <c r="R8" s="74">
        <f>'DESC-rural-residential'!S8-'BDESC-rural-residential'!S8</f>
        <v>-276.41902133196004</v>
      </c>
      <c r="S8" s="74">
        <f>'DESC-rural-residential'!T8-'BDESC-rural-residential'!T8</f>
        <v>-248.58136160286745</v>
      </c>
      <c r="T8" s="74">
        <f>'DESC-rural-residential'!U8-'BDESC-rural-residential'!U8</f>
        <v>-223.71658549945982</v>
      </c>
      <c r="U8" s="74">
        <f>'DESC-rural-residential'!V8-'BDESC-rural-residential'!V8</f>
        <v>-198.8518093960522</v>
      </c>
      <c r="V8" s="74">
        <f>'DESC-rural-residential'!W8-'BDESC-rural-residential'!W8</f>
        <v>-197.27029567030513</v>
      </c>
      <c r="W8" s="74">
        <f>'DESC-rural-residential'!X8-'BDESC-rural-residential'!X8</f>
        <v>-195.68878194455806</v>
      </c>
      <c r="X8" s="74">
        <f>'DESC-rural-residential'!Y8-'BDESC-rural-residential'!Y8</f>
        <v>-195.32298144157971</v>
      </c>
      <c r="Y8" s="74">
        <f>'DESC-rural-residential'!Z8-'BDESC-rural-residential'!Z8</f>
        <v>-194.95718093860091</v>
      </c>
      <c r="Z8" s="74">
        <f>'DESC-rural-residential'!AA8-'BDESC-rural-residential'!AA8</f>
        <v>-187.11299358513656</v>
      </c>
      <c r="AA8" s="74">
        <f>'DESC-rural-residential'!AB8-'BDESC-rural-residential'!AB8</f>
        <v>-179.26880623167222</v>
      </c>
      <c r="AB8" s="74">
        <f>'DESC-rural-residential'!AC8-'BDESC-rural-residential'!AC8</f>
        <v>-208.46825793225389</v>
      </c>
      <c r="AC8" s="74">
        <f>'DESC-rural-residential'!AD8-'BDESC-rural-residential'!AD8</f>
        <v>-237.66770963283579</v>
      </c>
      <c r="AD8" s="74">
        <f>'DESC-rural-residential'!AE8-'BDESC-rural-residential'!AE8</f>
        <v>-282.6569460807641</v>
      </c>
      <c r="AE8" s="74">
        <f>'DESC-rural-residential'!AF8-'BDESC-rural-residential'!AF8</f>
        <v>-327.64618252869286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11.569142252502814</v>
      </c>
      <c r="E8" s="74">
        <f>'DESC-commercial'!F8-'BDESC-commercial'!F8</f>
        <v>23.138284505005629</v>
      </c>
      <c r="F8" s="74">
        <f>'DESC-commercial'!G8-'BDESC-commercial'!G8</f>
        <v>-4.7105979944961405</v>
      </c>
      <c r="G8" s="74">
        <f>'DESC-commercial'!H8-'BDESC-commercial'!H8</f>
        <v>-32.559480493998024</v>
      </c>
      <c r="H8" s="74">
        <f>'DESC-commercial'!I8-'BDESC-commercial'!I8</f>
        <v>-85.925652524647603</v>
      </c>
      <c r="I8" s="74">
        <f>'DESC-commercial'!J8-'BDESC-commercial'!J8</f>
        <v>-139.29182455529735</v>
      </c>
      <c r="J8" s="74">
        <f>'DESC-commercial'!K8-'BDESC-commercial'!K8</f>
        <v>-203.76922238160284</v>
      </c>
      <c r="K8" s="74">
        <f>'DESC-commercial'!L8-'BDESC-commercial'!L8</f>
        <v>-268.24662020790811</v>
      </c>
      <c r="L8" s="74">
        <f>'DESC-commercial'!M8-'BDESC-commercial'!M8</f>
        <v>-277.00584784578291</v>
      </c>
      <c r="M8" s="74">
        <f>'DESC-commercial'!N8-'BDESC-commercial'!N8</f>
        <v>-285.76507548365771</v>
      </c>
      <c r="N8" s="74">
        <f>'DESC-commercial'!O8-'BDESC-commercial'!O8</f>
        <v>-333.90331795257157</v>
      </c>
      <c r="O8" s="74">
        <f>'DESC-commercial'!P8-'BDESC-commercial'!P8</f>
        <v>-382.04156042148543</v>
      </c>
      <c r="P8" s="74">
        <f>'DESC-commercial'!Q8-'BDESC-commercial'!Q8</f>
        <v>-342.27244638080856</v>
      </c>
      <c r="Q8" s="74">
        <f>'DESC-commercial'!R8-'BDESC-commercial'!R8</f>
        <v>-302.50333234013124</v>
      </c>
      <c r="R8" s="74">
        <f>'DESC-commercial'!S8-'BDESC-commercial'!S8</f>
        <v>-274.82609349287191</v>
      </c>
      <c r="S8" s="74">
        <f>'DESC-commercial'!T8-'BDESC-commercial'!T8</f>
        <v>-247.1488546456128</v>
      </c>
      <c r="T8" s="74">
        <f>'DESC-commercial'!U8-'BDESC-commercial'!U8</f>
        <v>-222.42736750212157</v>
      </c>
      <c r="U8" s="74">
        <f>'DESC-commercial'!V8-'BDESC-commercial'!V8</f>
        <v>-197.70588035863079</v>
      </c>
      <c r="V8" s="74">
        <f>'DESC-commercial'!W8-'BDESC-commercial'!W8</f>
        <v>-196.13348046748683</v>
      </c>
      <c r="W8" s="74">
        <f>'DESC-commercial'!X8-'BDESC-commercial'!X8</f>
        <v>-194.5610805763431</v>
      </c>
      <c r="X8" s="74">
        <f>'DESC-commercial'!Y8-'BDESC-commercial'!Y8</f>
        <v>-194.19738808243687</v>
      </c>
      <c r="Y8" s="74">
        <f>'DESC-commercial'!Z8-'BDESC-commercial'!Z8</f>
        <v>-193.8336955885311</v>
      </c>
      <c r="Z8" s="74">
        <f>'DESC-commercial'!AA8-'BDESC-commercial'!AA8</f>
        <v>-186.03471215898662</v>
      </c>
      <c r="AA8" s="74">
        <f>'DESC-commercial'!AB8-'BDESC-commercial'!AB8</f>
        <v>-178.2357287294426</v>
      </c>
      <c r="AB8" s="74">
        <f>'DESC-commercial'!AC8-'BDESC-commercial'!AC8</f>
        <v>-207.26691191045552</v>
      </c>
      <c r="AC8" s="74">
        <f>'DESC-commercial'!AD8-'BDESC-commercial'!AD8</f>
        <v>-236.2980950914698</v>
      </c>
      <c r="AD8" s="74">
        <f>'DESC-commercial'!AE8-'BDESC-commercial'!AE8</f>
        <v>-281.0280707734355</v>
      </c>
      <c r="AE8" s="74">
        <f>'DESC-commercial'!AF8-'BDESC-commercial'!AF8</f>
        <v>-325.7580464554012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2025-01-29T23:41:08Z</dcterms:modified>
</cp:coreProperties>
</file>