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trans\BCDTRtSY\"/>
    </mc:Choice>
  </mc:AlternateContent>
  <xr:revisionPtr revIDLastSave="0" documentId="8_{9B98B6F2-9100-4ABB-8676-696DE5863D4F}"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7" i="6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G2" i="62" l="1"/>
  <c r="G2" i="23" s="1"/>
  <c r="O2" i="62"/>
  <c r="O2" i="23" s="1"/>
  <c r="W2" i="62"/>
  <c r="W2" i="23" s="1"/>
  <c r="AE2" i="62"/>
  <c r="AE2" i="23" s="1"/>
  <c r="R2" i="62"/>
  <c r="R2" i="23" s="1"/>
  <c r="H2" i="62"/>
  <c r="H2" i="23" s="1"/>
  <c r="P2" i="62"/>
  <c r="P2" i="23" s="1"/>
  <c r="X2" i="62"/>
  <c r="X2" i="23" s="1"/>
  <c r="AF2" i="62"/>
  <c r="AF2" i="23" s="1"/>
  <c r="M2" i="62"/>
  <c r="M2" i="23" s="1"/>
  <c r="AC2" i="62"/>
  <c r="AC2" i="23" s="1"/>
  <c r="AD2" i="62"/>
  <c r="AD2" i="23" s="1"/>
  <c r="D2" i="23"/>
  <c r="I2" i="62"/>
  <c r="I2" i="23" s="1"/>
  <c r="Q2" i="62"/>
  <c r="Q2" i="23" s="1"/>
  <c r="Y2" i="62"/>
  <c r="Y2" i="23" s="1"/>
  <c r="E2" i="62"/>
  <c r="E2" i="23" s="1"/>
  <c r="J2" i="62"/>
  <c r="J2" i="23" s="1"/>
  <c r="Z2" i="62"/>
  <c r="Z2" i="23" s="1"/>
  <c r="N2" i="62"/>
  <c r="N2" i="23" s="1"/>
  <c r="V2" i="62"/>
  <c r="V2" i="23" s="1"/>
  <c r="K2" i="62"/>
  <c r="K2" i="23" s="1"/>
  <c r="S2" i="62"/>
  <c r="S2" i="23" s="1"/>
  <c r="AA2" i="62"/>
  <c r="AA2" i="23" s="1"/>
  <c r="U2" i="62"/>
  <c r="U2" i="23" s="1"/>
  <c r="F2" i="62"/>
  <c r="F2" i="23" s="1"/>
  <c r="L2" i="62"/>
  <c r="L2" i="23" s="1"/>
  <c r="T2" i="62"/>
  <c r="T2" i="23" s="1"/>
  <c r="AB2" i="62"/>
  <c r="AB2" i="23" s="1"/>
  <c r="K3" i="63"/>
  <c r="K3" i="24" s="1"/>
  <c r="S3" i="63"/>
  <c r="S3" i="24" s="1"/>
  <c r="AA3" i="63"/>
  <c r="AA3" i="24" s="1"/>
  <c r="AD3" i="63"/>
  <c r="AD3" i="24" s="1"/>
  <c r="L3" i="63"/>
  <c r="L3" i="24" s="1"/>
  <c r="T3" i="63"/>
  <c r="T3" i="24" s="1"/>
  <c r="AB3" i="63"/>
  <c r="AB3" i="24" s="1"/>
  <c r="I3" i="63"/>
  <c r="I3" i="24" s="1"/>
  <c r="Y3" i="63"/>
  <c r="Y3" i="24" s="1"/>
  <c r="E3" i="63"/>
  <c r="E3" i="24" s="1"/>
  <c r="M3" i="63"/>
  <c r="M3" i="24" s="1"/>
  <c r="U3" i="63"/>
  <c r="U3" i="24" s="1"/>
  <c r="AC3" i="63"/>
  <c r="AC3" i="24" s="1"/>
  <c r="F3" i="63"/>
  <c r="F3" i="24" s="1"/>
  <c r="N3" i="63"/>
  <c r="N3" i="24" s="1"/>
  <c r="V3" i="63"/>
  <c r="V3" i="24" s="1"/>
  <c r="D3" i="24"/>
  <c r="J3" i="63"/>
  <c r="J3" i="24" s="1"/>
  <c r="R3" i="63"/>
  <c r="R3" i="24" s="1"/>
  <c r="G3" i="63"/>
  <c r="G3" i="24" s="1"/>
  <c r="O3" i="63"/>
  <c r="O3" i="24" s="1"/>
  <c r="W3" i="63"/>
  <c r="W3" i="24" s="1"/>
  <c r="AE3" i="63"/>
  <c r="AE3" i="24" s="1"/>
  <c r="Q3" i="63"/>
  <c r="Q3" i="24" s="1"/>
  <c r="Z3" i="63"/>
  <c r="Z3" i="24" s="1"/>
  <c r="H3" i="63"/>
  <c r="H3" i="24" s="1"/>
  <c r="P3" i="63"/>
  <c r="P3" i="24" s="1"/>
  <c r="X3" i="63"/>
  <c r="X3" i="24" s="1"/>
  <c r="AF3" i="63"/>
  <c r="AF3" i="24" s="1"/>
  <c r="AF4" i="63"/>
  <c r="AF4" i="24" s="1"/>
  <c r="D4" i="24"/>
  <c r="Y4" i="63"/>
  <c r="Y4" i="24" s="1"/>
  <c r="S4" i="63"/>
  <c r="S4" i="24" s="1"/>
  <c r="Q4" i="63"/>
  <c r="Q4" i="24" s="1"/>
  <c r="K4" i="63"/>
  <c r="K4" i="24" s="1"/>
  <c r="AA4" i="63"/>
  <c r="AA4" i="24" s="1"/>
  <c r="I4" i="63"/>
  <c r="I4" i="24" s="1"/>
  <c r="E4" i="63"/>
  <c r="E4" i="24" s="1"/>
  <c r="J4" i="63"/>
  <c r="J4" i="24" s="1"/>
  <c r="AC4" i="63"/>
  <c r="AC4" i="24" s="1"/>
  <c r="AE4" i="63"/>
  <c r="AE4" i="24" s="1"/>
  <c r="X4" i="63"/>
  <c r="X4" i="24" s="1"/>
  <c r="R4" i="63"/>
  <c r="R4" i="24" s="1"/>
  <c r="F4" i="63"/>
  <c r="F4" i="24" s="1"/>
  <c r="H4" i="63"/>
  <c r="H4" i="24" s="1"/>
  <c r="N4" i="63"/>
  <c r="N4" i="24" s="1"/>
  <c r="V4" i="63"/>
  <c r="V4" i="24" s="1"/>
  <c r="AD4" i="63"/>
  <c r="AD4" i="24" s="1"/>
  <c r="Z4" i="63"/>
  <c r="Z4" i="24" s="1"/>
  <c r="P4" i="63"/>
  <c r="P4" i="24" s="1"/>
  <c r="T4" i="63"/>
  <c r="T4" i="24" s="1"/>
  <c r="G4" i="63"/>
  <c r="G4" i="24" s="1"/>
  <c r="M4" i="63"/>
  <c r="M4" i="24" s="1"/>
  <c r="L4" i="63"/>
  <c r="L4" i="24" s="1"/>
  <c r="AB4" i="63"/>
  <c r="AB4" i="24" s="1"/>
  <c r="O4" i="63"/>
  <c r="O4" i="24" s="1"/>
  <c r="U4" i="63"/>
  <c r="U4" i="24" s="1"/>
  <c r="W4" i="63"/>
  <c r="W4" i="24" s="1"/>
  <c r="D3" i="23"/>
  <c r="K3" i="62"/>
  <c r="K3" i="23" s="1"/>
  <c r="S3" i="62"/>
  <c r="S3" i="23" s="1"/>
  <c r="AA3" i="62"/>
  <c r="AA3" i="23" s="1"/>
  <c r="F3" i="62"/>
  <c r="F3" i="23" s="1"/>
  <c r="AD3" i="62"/>
  <c r="AD3" i="23" s="1"/>
  <c r="Q3" i="62"/>
  <c r="Q3" i="23" s="1"/>
  <c r="R3" i="62"/>
  <c r="R3" i="23" s="1"/>
  <c r="L3" i="62"/>
  <c r="L3" i="23" s="1"/>
  <c r="T3" i="62"/>
  <c r="T3" i="23" s="1"/>
  <c r="AB3" i="62"/>
  <c r="AB3" i="23" s="1"/>
  <c r="V3" i="62"/>
  <c r="V3" i="23" s="1"/>
  <c r="Z3" i="62"/>
  <c r="Z3" i="23" s="1"/>
  <c r="M3" i="62"/>
  <c r="M3" i="23" s="1"/>
  <c r="U3" i="62"/>
  <c r="U3" i="23" s="1"/>
  <c r="AC3" i="62"/>
  <c r="AC3" i="23" s="1"/>
  <c r="N3" i="62"/>
  <c r="N3" i="23" s="1"/>
  <c r="Y3" i="62"/>
  <c r="Y3" i="23" s="1"/>
  <c r="J3" i="62"/>
  <c r="J3" i="23" s="1"/>
  <c r="G3" i="62"/>
  <c r="G3" i="23" s="1"/>
  <c r="O3" i="62"/>
  <c r="O3" i="23" s="1"/>
  <c r="W3" i="62"/>
  <c r="W3" i="23" s="1"/>
  <c r="AE3" i="62"/>
  <c r="AE3" i="23" s="1"/>
  <c r="I3" i="62"/>
  <c r="I3" i="23" s="1"/>
  <c r="H3" i="62"/>
  <c r="H3" i="23" s="1"/>
  <c r="P3" i="62"/>
  <c r="P3" i="23" s="1"/>
  <c r="X3" i="62"/>
  <c r="X3" i="23" s="1"/>
  <c r="AF3" i="62"/>
  <c r="AF3" i="23" s="1"/>
  <c r="E3" i="62"/>
  <c r="E3" i="23" s="1"/>
  <c r="F4" i="62"/>
  <c r="F4" i="23" s="1"/>
  <c r="G4" i="62"/>
  <c r="G4" i="23" s="1"/>
  <c r="O4" i="62"/>
  <c r="O4" i="23" s="1"/>
  <c r="W4" i="62"/>
  <c r="W4" i="23" s="1"/>
  <c r="AE4" i="62"/>
  <c r="AE4" i="23" s="1"/>
  <c r="Z4" i="62"/>
  <c r="Z4" i="23" s="1"/>
  <c r="AD4" i="62"/>
  <c r="AD4" i="23" s="1"/>
  <c r="H4" i="62"/>
  <c r="H4" i="23" s="1"/>
  <c r="P4" i="62"/>
  <c r="P4" i="23" s="1"/>
  <c r="X4" i="62"/>
  <c r="X4" i="23" s="1"/>
  <c r="AF4" i="62"/>
  <c r="AF4" i="23" s="1"/>
  <c r="D4" i="23"/>
  <c r="N4" i="62"/>
  <c r="N4" i="23" s="1"/>
  <c r="I4" i="62"/>
  <c r="I4" i="23" s="1"/>
  <c r="Q4" i="62"/>
  <c r="Q4" i="23" s="1"/>
  <c r="Y4" i="62"/>
  <c r="Y4" i="23" s="1"/>
  <c r="E4" i="62"/>
  <c r="E4" i="23" s="1"/>
  <c r="R4" i="62"/>
  <c r="R4" i="23" s="1"/>
  <c r="J4" i="62"/>
  <c r="J4" i="23" s="1"/>
  <c r="K4" i="62"/>
  <c r="K4" i="23" s="1"/>
  <c r="S4" i="62"/>
  <c r="S4" i="23" s="1"/>
  <c r="AA4" i="62"/>
  <c r="AA4" i="23" s="1"/>
  <c r="M4" i="62"/>
  <c r="M4" i="23" s="1"/>
  <c r="AC4" i="62"/>
  <c r="AC4" i="23" s="1"/>
  <c r="V4" i="62"/>
  <c r="V4" i="23" s="1"/>
  <c r="L4" i="62"/>
  <c r="L4" i="23" s="1"/>
  <c r="T4" i="62"/>
  <c r="T4" i="23" s="1"/>
  <c r="AB4" i="62"/>
  <c r="AB4" i="23" s="1"/>
  <c r="U4" i="62"/>
  <c r="U4" i="23" s="1"/>
  <c r="H2" i="63"/>
  <c r="H2" i="24" s="1"/>
  <c r="P2" i="63"/>
  <c r="P2" i="24" s="1"/>
  <c r="X2" i="63"/>
  <c r="X2" i="24" s="1"/>
  <c r="AF2" i="63"/>
  <c r="AF2" i="24" s="1"/>
  <c r="AA2" i="63"/>
  <c r="AA2" i="24" s="1"/>
  <c r="O2" i="63"/>
  <c r="O2" i="24" s="1"/>
  <c r="D2" i="24"/>
  <c r="I2" i="63"/>
  <c r="I2" i="24" s="1"/>
  <c r="Q2" i="63"/>
  <c r="Q2" i="24" s="1"/>
  <c r="Y2" i="63"/>
  <c r="Y2" i="24" s="1"/>
  <c r="E2" i="63"/>
  <c r="E2" i="24" s="1"/>
  <c r="S2" i="63"/>
  <c r="S2" i="24" s="1"/>
  <c r="N2" i="63"/>
  <c r="N2" i="24" s="1"/>
  <c r="W2" i="63"/>
  <c r="W2" i="24" s="1"/>
  <c r="J2" i="63"/>
  <c r="J2" i="24" s="1"/>
  <c r="R2" i="63"/>
  <c r="R2" i="24" s="1"/>
  <c r="Z2" i="63"/>
  <c r="Z2" i="24" s="1"/>
  <c r="K2" i="63"/>
  <c r="K2" i="24" s="1"/>
  <c r="G2" i="63"/>
  <c r="G2" i="24" s="1"/>
  <c r="L2" i="63"/>
  <c r="L2" i="24" s="1"/>
  <c r="T2" i="63"/>
  <c r="T2" i="24" s="1"/>
  <c r="AB2" i="63"/>
  <c r="AB2" i="24" s="1"/>
  <c r="F2" i="63"/>
  <c r="F2" i="24" s="1"/>
  <c r="AD2" i="63"/>
  <c r="AD2" i="24" s="1"/>
  <c r="AE2" i="63"/>
  <c r="AE2" i="24" s="1"/>
  <c r="M2" i="63"/>
  <c r="M2" i="24" s="1"/>
  <c r="U2" i="63"/>
  <c r="U2" i="24" s="1"/>
  <c r="AC2" i="63"/>
  <c r="AC2" i="24" s="1"/>
  <c r="V2" i="63"/>
  <c r="V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<sst xmlns="http://schemas.openxmlformats.org/spreadsheetml/2006/main" count="53128" uniqueCount="4272">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</sst>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4257</v>
      </c>
      <c r="C1" s="104">
        <v>45660</v>
      </c>
      <c r="E1" s="106" t="s">
        <v>3851</v>
      </c>
      <c r="F1" s="106" t="s">
        <v>3851</v>
      </c>
    </row>
    <row r="2" spans="1:6">
      <c r="B2" t="str">
        <f>LOOKUP(B1,E2:F51,F2:F51)</f>
        <v>TX</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TX</v>
      </c>
    </row>
    <row r="2" spans="1:8">
      <c r="E2">
        <v>2021</v>
      </c>
      <c r="F2">
        <v>2022</v>
      </c>
      <c r="G2" t="s">
        <v>4265</v>
      </c>
      <c r="H2" t="s">
        <v>4266</v>
      </c>
    </row>
    <row r="3" spans="1:8">
      <c r="A3" t="s">
        <v>4105</v>
      </c>
      <c r="C3" t="s">
        <v>4195</v>
      </c>
      <c r="D3" t="s">
        <v>4196</v>
      </c>
      <c r="E3" s="107">
        <f>SUMIFS('SEDS 2022'!F:F,'SEDS 2022'!$C:$C,$A3,'SEDS 2022'!$B:$B,$A$1)</f>
        <v>3173122</v>
      </c>
      <c r="F3" s="107">
        <f>SUMIFS('SEDS 2022'!G:G,'SEDS 2022'!$C:$C,$A3,'SEDS 2022'!$B:$B,$A$1)</f>
        <v>3267961</v>
      </c>
      <c r="G3" s="82">
        <f>F3/E3</f>
        <v>1.0298882299514485</v>
      </c>
    </row>
    <row r="4" spans="1:8">
      <c r="A4" t="s">
        <v>3864</v>
      </c>
      <c r="C4" t="s">
        <v>4197</v>
      </c>
      <c r="D4" t="s">
        <v>4198</v>
      </c>
      <c r="E4" s="107">
        <f>SUMIFS('SEDS 2022'!F:F,'SEDS 2022'!$C:$C,$A4,'SEDS 2022'!$B:$B,$A$1)</f>
        <v>25512</v>
      </c>
      <c r="F4" s="107">
        <f>SUMIFS('SEDS 2022'!G:G,'SEDS 2022'!$C:$C,$A4,'SEDS 2022'!$B:$B,$A$1)</f>
        <v>23246</v>
      </c>
      <c r="G4" s="82">
        <f t="shared" ref="G4:G12" si="0">F4/E4</f>
        <v>0.91117905299466917</v>
      </c>
    </row>
    <row r="5" spans="1:8">
      <c r="A5" t="s">
        <v>3909</v>
      </c>
      <c r="C5" t="s">
        <v>4199</v>
      </c>
      <c r="D5" t="s">
        <v>4200</v>
      </c>
      <c r="E5" s="107">
        <f>SUMIFS('SEDS 2022'!F:F,'SEDS 2022'!$C:$C,$A5,'SEDS 2022'!$B:$B,$A$1)</f>
        <v>120014</v>
      </c>
      <c r="F5" s="107">
        <f>SUMIFS('SEDS 2022'!G:G,'SEDS 2022'!$C:$C,$A5,'SEDS 2022'!$B:$B,$A$1)</f>
        <v>123952</v>
      </c>
      <c r="G5" s="82">
        <f t="shared" si="0"/>
        <v>1.0328128385021746</v>
      </c>
    </row>
    <row r="6" spans="1:8">
      <c r="A6" t="s">
        <v>3916</v>
      </c>
      <c r="C6" t="s">
        <v>4201</v>
      </c>
      <c r="D6" t="s">
        <v>4202</v>
      </c>
      <c r="E6" s="107">
        <f>SUMIFS('SEDS 2022'!F:F,'SEDS 2022'!$C:$C,$A6,'SEDS 2022'!$B:$B,$A$1)</f>
        <v>614</v>
      </c>
      <c r="F6" s="107">
        <f>SUMIFS('SEDS 2022'!G:G,'SEDS 2022'!$C:$C,$A6,'SEDS 2022'!$B:$B,$A$1)</f>
        <v>613</v>
      </c>
      <c r="G6" s="82">
        <f t="shared" si="0"/>
        <v>0.99837133550488599</v>
      </c>
    </row>
    <row r="7" spans="1:8">
      <c r="A7" t="s">
        <v>4070</v>
      </c>
      <c r="C7" t="s">
        <v>4203</v>
      </c>
      <c r="D7" t="s">
        <v>4204</v>
      </c>
      <c r="E7" s="107">
        <f>SUMIFS('SEDS 2022'!F:F,'SEDS 2022'!$C:$C,$A7,'SEDS 2022'!$B:$B,$A$1)</f>
        <v>162531</v>
      </c>
      <c r="F7" s="107">
        <f>SUMIFS('SEDS 2022'!G:G,'SEDS 2022'!$C:$C,$A7,'SEDS 2022'!$B:$B,$A$1)</f>
        <v>166548</v>
      </c>
      <c r="G7" s="82">
        <f t="shared" si="0"/>
        <v>1.0247152850840762</v>
      </c>
    </row>
    <row r="8" spans="1:8">
      <c r="A8" t="s">
        <v>3973</v>
      </c>
      <c r="B8" t="s">
        <v>3859</v>
      </c>
      <c r="C8" t="s">
        <v>4205</v>
      </c>
      <c r="D8" t="s">
        <v>4206</v>
      </c>
      <c r="E8" s="107">
        <f>SUMIFS('SEDS 2022'!F:F,'SEDS 2022'!$C:$C,$A8,'SEDS 2022'!$B:$B,$A$1)</f>
        <v>250479</v>
      </c>
      <c r="F8" s="107">
        <f>SUMIFS('SEDS 2022'!G:G,'SEDS 2022'!$C:$C,$A8,'SEDS 2022'!$B:$B,$A$1)</f>
        <v>282440</v>
      </c>
      <c r="G8" s="82">
        <f t="shared" si="0"/>
        <v>1.1275995193209809</v>
      </c>
      <c r="H8" t="s">
        <v>122</v>
      </c>
    </row>
    <row r="9" spans="1:8">
      <c r="A9" t="s">
        <v>4055</v>
      </c>
      <c r="C9" t="s">
        <v>4207</v>
      </c>
      <c r="D9" t="s">
        <v>4208</v>
      </c>
      <c r="E9" s="107">
        <f>SUMIFS('SEDS 2022'!F:F,'SEDS 2022'!$C:$C,$A9,'SEDS 2022'!$B:$B,$A$1)</f>
        <v>360</v>
      </c>
      <c r="F9" s="107">
        <f>SUMIFS('SEDS 2022'!G:G,'SEDS 2022'!$C:$C,$A9,'SEDS 2022'!$B:$B,$A$1)</f>
        <v>1179</v>
      </c>
      <c r="G9" s="82">
        <f t="shared" si="0"/>
        <v>3.2749999999999999</v>
      </c>
    </row>
    <row r="10" spans="1:8">
      <c r="A10" t="s">
        <v>4004</v>
      </c>
      <c r="C10" t="s">
        <v>4209</v>
      </c>
      <c r="D10" t="s">
        <v>4210</v>
      </c>
      <c r="E10" s="107">
        <f>SUMIFS('SEDS 2022'!F:F,'SEDS 2022'!$C:$C,$A10,'SEDS 2022'!$B:$B,$A$1)</f>
        <v>232680</v>
      </c>
      <c r="F10" s="107">
        <f>SUMIFS('SEDS 2022'!G:G,'SEDS 2022'!$C:$C,$A10,'SEDS 2022'!$B:$B,$A$1)</f>
        <v>220029</v>
      </c>
      <c r="G10" s="82">
        <f t="shared" si="0"/>
        <v>0.94562919030428061</v>
      </c>
    </row>
    <row r="11" spans="1:8">
      <c r="A11" t="s">
        <v>3892</v>
      </c>
      <c r="C11" t="s">
        <v>4211</v>
      </c>
      <c r="D11" t="s">
        <v>4212</v>
      </c>
      <c r="E11" s="107">
        <f>SUMIFS('SEDS 2022'!F:F,'SEDS 2022'!$C:$C,$A11,'SEDS 2022'!$B:$B,$A$1)</f>
        <v>862543</v>
      </c>
      <c r="F11" s="107">
        <f>SUMIFS('SEDS 2022'!G:G,'SEDS 2022'!$C:$C,$A11,'SEDS 2022'!$B:$B,$A$1)</f>
        <v>885555</v>
      </c>
      <c r="G11" s="82">
        <f t="shared" si="0"/>
        <v>1.0266792496142221</v>
      </c>
      <c r="H11" t="s">
        <v>124</v>
      </c>
    </row>
    <row r="12" spans="1:8">
      <c r="A12" t="s">
        <v>3993</v>
      </c>
      <c r="C12" t="s">
        <v>4213</v>
      </c>
      <c r="D12" t="s">
        <v>4214</v>
      </c>
      <c r="E12" s="107">
        <f>SUMIFS('SEDS 2022'!F:F,'SEDS 2022'!$C:$C,$A12,'SEDS 2022'!$B:$B,$A$1)</f>
        <v>1631914</v>
      </c>
      <c r="F12" s="107">
        <f>SUMIFS('SEDS 2022'!G:G,'SEDS 2022'!$C:$C,$A12,'SEDS 2022'!$B:$B,$A$1)</f>
        <v>1679452</v>
      </c>
      <c r="G12" s="82">
        <f t="shared" si="0"/>
        <v>1.029130211518499</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1.029130211518499</v>
      </c>
      <c r="E2">
        <f>$D$2*INDEX('AEO 2023 Table 7'!18:18,MATCH(E$1,'AEO 2023 Table 7'!1:1,0))/INDEX('AEO 2023 Table 7'!18:18,MATCH($D$1,'AEO 2023 Table 7'!1:1,0))</f>
        <v>1.0501452834896094</v>
      </c>
      <c r="F2">
        <f>$D$2*INDEX('AEO 2023 Table 7'!18:18,MATCH(F$1,'AEO 2023 Table 7'!1:1,0))/INDEX('AEO 2023 Table 7'!18:18,MATCH($D$1,'AEO 2023 Table 7'!1:1,0))</f>
        <v>1.0577996839024255</v>
      </c>
      <c r="G2">
        <f>$D$2*INDEX('AEO 2023 Table 7'!18:18,MATCH(G$1,'AEO 2023 Table 7'!1:1,0))/INDEX('AEO 2023 Table 7'!18:18,MATCH($D$1,'AEO 2023 Table 7'!1:1,0))</f>
        <v>1.061728107799794</v>
      </c>
      <c r="H2">
        <f>$D$2*INDEX('AEO 2023 Table 7'!18:18,MATCH(H$1,'AEO 2023 Table 7'!1:1,0))/INDEX('AEO 2023 Table 7'!18:18,MATCH($D$1,'AEO 2023 Table 7'!1:1,0))</f>
        <v>1.0692848632969385</v>
      </c>
      <c r="I2">
        <f>$D$2*INDEX('AEO 2023 Table 7'!18:18,MATCH(I$1,'AEO 2023 Table 7'!1:1,0))/INDEX('AEO 2023 Table 7'!18:18,MATCH($D$1,'AEO 2023 Table 7'!1:1,0))</f>
        <v>1.0793095201547425</v>
      </c>
      <c r="J2">
        <f>$D$2*INDEX('AEO 2023 Table 7'!18:18,MATCH(J$1,'AEO 2023 Table 7'!1:1,0))/INDEX('AEO 2023 Table 7'!18:18,MATCH($D$1,'AEO 2023 Table 7'!1:1,0))</f>
        <v>1.0885840331364349</v>
      </c>
      <c r="K2">
        <f>$D$2*INDEX('AEO 2023 Table 7'!18:18,MATCH(K$1,'AEO 2023 Table 7'!1:1,0))/INDEX('AEO 2023 Table 7'!18:18,MATCH($D$1,'AEO 2023 Table 7'!1:1,0))</f>
        <v>1.09582841285715</v>
      </c>
      <c r="L2">
        <f>$D$2*INDEX('AEO 2023 Table 7'!18:18,MATCH(L$1,'AEO 2023 Table 7'!1:1,0))/INDEX('AEO 2023 Table 7'!18:18,MATCH($D$1,'AEO 2023 Table 7'!1:1,0))</f>
        <v>1.1013554766716587</v>
      </c>
      <c r="M2">
        <f>$D$2*INDEX('AEO 2023 Table 7'!18:18,MATCH(M$1,'AEO 2023 Table 7'!1:1,0))/INDEX('AEO 2023 Table 7'!18:18,MATCH($D$1,'AEO 2023 Table 7'!1:1,0))</f>
        <v>1.1060359884756905</v>
      </c>
      <c r="N2">
        <f>$D$2*INDEX('AEO 2023 Table 7'!18:18,MATCH(N$1,'AEO 2023 Table 7'!1:1,0))/INDEX('AEO 2023 Table 7'!18:18,MATCH($D$1,'AEO 2023 Table 7'!1:1,0))</f>
        <v>1.1099728957445114</v>
      </c>
      <c r="O2">
        <f>$D$2*INDEX('AEO 2023 Table 7'!18:18,MATCH(O$1,'AEO 2023 Table 7'!1:1,0))/INDEX('AEO 2023 Table 7'!18:18,MATCH($D$1,'AEO 2023 Table 7'!1:1,0))</f>
        <v>1.1156583124479322</v>
      </c>
      <c r="P2">
        <f>$D$2*INDEX('AEO 2023 Table 7'!18:18,MATCH(P$1,'AEO 2023 Table 7'!1:1,0))/INDEX('AEO 2023 Table 7'!18:18,MATCH($D$1,'AEO 2023 Table 7'!1:1,0))</f>
        <v>1.122918598037683</v>
      </c>
      <c r="Q2">
        <f>$D$2*INDEX('AEO 2023 Table 7'!18:18,MATCH(Q$1,'AEO 2023 Table 7'!1:1,0))/INDEX('AEO 2023 Table 7'!18:18,MATCH($D$1,'AEO 2023 Table 7'!1:1,0))</f>
        <v>1.1295492718172215</v>
      </c>
      <c r="R2">
        <f>$D$2*INDEX('AEO 2023 Table 7'!18:18,MATCH(R$1,'AEO 2023 Table 7'!1:1,0))/INDEX('AEO 2023 Table 7'!18:18,MATCH($D$1,'AEO 2023 Table 7'!1:1,0))</f>
        <v>1.134936274582697</v>
      </c>
      <c r="S2">
        <f>$D$2*INDEX('AEO 2023 Table 7'!18:18,MATCH(S$1,'AEO 2023 Table 7'!1:1,0))/INDEX('AEO 2023 Table 7'!18:18,MATCH($D$1,'AEO 2023 Table 7'!1:1,0))</f>
        <v>1.141196869155036</v>
      </c>
      <c r="T2">
        <f>$D$2*INDEX('AEO 2023 Table 7'!18:18,MATCH(T$1,'AEO 2023 Table 7'!1:1,0))/INDEX('AEO 2023 Table 7'!18:18,MATCH($D$1,'AEO 2023 Table 7'!1:1,0))</f>
        <v>1.1482613342955355</v>
      </c>
      <c r="U2">
        <f>$D$2*INDEX('AEO 2023 Table 7'!18:18,MATCH(U$1,'AEO 2023 Table 7'!1:1,0))/INDEX('AEO 2023 Table 7'!18:18,MATCH($D$1,'AEO 2023 Table 7'!1:1,0))</f>
        <v>1.1553790845497423</v>
      </c>
      <c r="V2">
        <f>$D$2*INDEX('AEO 2023 Table 7'!18:18,MATCH(V$1,'AEO 2023 Table 7'!1:1,0))/INDEX('AEO 2023 Table 7'!18:18,MATCH($D$1,'AEO 2023 Table 7'!1:1,0))</f>
        <v>1.1635093388322582</v>
      </c>
      <c r="W2">
        <f>$D$2*INDEX('AEO 2023 Table 7'!18:18,MATCH(W$1,'AEO 2023 Table 7'!1:1,0))/INDEX('AEO 2023 Table 7'!18:18,MATCH($D$1,'AEO 2023 Table 7'!1:1,0))</f>
        <v>1.1718405387683846</v>
      </c>
      <c r="X2">
        <f>$D$2*INDEX('AEO 2023 Table 7'!18:18,MATCH(X$1,'AEO 2023 Table 7'!1:1,0))/INDEX('AEO 2023 Table 7'!18:18,MATCH($D$1,'AEO 2023 Table 7'!1:1,0))</f>
        <v>1.1805288282694766</v>
      </c>
      <c r="Y2">
        <f>$D$2*INDEX('AEO 2023 Table 7'!18:18,MATCH(Y$1,'AEO 2023 Table 7'!1:1,0))/INDEX('AEO 2023 Table 7'!18:18,MATCH($D$1,'AEO 2023 Table 7'!1:1,0))</f>
        <v>1.1889668633800226</v>
      </c>
      <c r="Z2">
        <f>$D$2*INDEX('AEO 2023 Table 7'!18:18,MATCH(Z$1,'AEO 2023 Table 7'!1:1,0))/INDEX('AEO 2023 Table 7'!18:18,MATCH($D$1,'AEO 2023 Table 7'!1:1,0))</f>
        <v>1.1977049028344426</v>
      </c>
      <c r="AA2">
        <f>$D$2*INDEX('AEO 2023 Table 7'!18:18,MATCH(AA$1,'AEO 2023 Table 7'!1:1,0))/INDEX('AEO 2023 Table 7'!18:18,MATCH($D$1,'AEO 2023 Table 7'!1:1,0))</f>
        <v>1.2069940849038647</v>
      </c>
      <c r="AB2">
        <f>$D$2*INDEX('AEO 2023 Table 7'!18:18,MATCH(AB$1,'AEO 2023 Table 7'!1:1,0))/INDEX('AEO 2023 Table 7'!18:18,MATCH($D$1,'AEO 2023 Table 7'!1:1,0))</f>
        <v>1.2177870891619909</v>
      </c>
      <c r="AC2">
        <f>$D$2*INDEX('AEO 2023 Table 7'!18:18,MATCH(AC$1,'AEO 2023 Table 7'!1:1,0))/INDEX('AEO 2023 Table 7'!18:18,MATCH($D$1,'AEO 2023 Table 7'!1:1,0))</f>
        <v>1.229374066842233</v>
      </c>
      <c r="AD2">
        <f>$D$2*INDEX('AEO 2023 Table 7'!18:18,MATCH(AD$1,'AEO 2023 Table 7'!1:1,0))/INDEX('AEO 2023 Table 7'!18:18,MATCH($D$1,'AEO 2023 Table 7'!1:1,0))</f>
        <v>1.2413283844961587</v>
      </c>
      <c r="AE2">
        <f>$D$2*INDEX('AEO 2023 Table 7'!18:18,MATCH(AE$1,'AEO 2023 Table 7'!1:1,0))/INDEX('AEO 2023 Table 7'!18:18,MATCH($D$1,'AEO 2023 Table 7'!1:1,0))</f>
        <v>1.2534399945270773</v>
      </c>
      <c r="AF2">
        <f>$D$2*INDEX('AEO 2023 Table 7'!18:18,MATCH(AF$1,'AEO 2023 Table 7'!1:1,0))/INDEX('AEO 2023 Table 7'!18:18,MATCH($D$1,'AEO 2023 Table 7'!1:1,0))</f>
        <v>1.266657689171486</v>
      </c>
    </row>
    <row r="3" spans="1:32">
      <c r="A3" t="s">
        <v>124</v>
      </c>
      <c r="B3">
        <f>INDEX('AEO 2021 Table 7'!22:22,MATCH(B$1,'AEO 2021 Table 7'!1:1,0))/INDEX('AEO 2021 Table 7'!22:22,MATCH(B$1,'AEO 2021 Table 7'!1:1,0))</f>
        <v>1</v>
      </c>
      <c r="C3">
        <v>1</v>
      </c>
      <c r="D3" s="108">
        <f>'seds growth'!G11</f>
        <v>1.0266792496142221</v>
      </c>
      <c r="E3">
        <f>$D$3*INDEX('AEO 2023 Table 7'!22:22,MATCH(E$1,'AEO 2023 Table 7'!1:1,0))/INDEX('AEO 2023 Table 7'!22:22,MATCH($D$1,'AEO 2023 Table 7'!1:1,0))</f>
        <v>1.0934359319635278</v>
      </c>
      <c r="F3">
        <f>$D$3*INDEX('AEO 2023 Table 7'!22:22,MATCH(F$1,'AEO 2023 Table 7'!1:1,0))/INDEX('AEO 2023 Table 7'!22:22,MATCH($D$1,'AEO 2023 Table 7'!1:1,0))</f>
        <v>1.131384395723402</v>
      </c>
      <c r="G3">
        <f>$D$3*INDEX('AEO 2023 Table 7'!22:22,MATCH(G$1,'AEO 2023 Table 7'!1:1,0))/INDEX('AEO 2023 Table 7'!22:22,MATCH($D$1,'AEO 2023 Table 7'!1:1,0))</f>
        <v>1.1549230806637953</v>
      </c>
      <c r="H3">
        <f>$D$3*INDEX('AEO 2023 Table 7'!22:22,MATCH(H$1,'AEO 2023 Table 7'!1:1,0))/INDEX('AEO 2023 Table 7'!22:22,MATCH($D$1,'AEO 2023 Table 7'!1:1,0))</f>
        <v>1.1720968083896097</v>
      </c>
      <c r="I3">
        <f>$D$3*INDEX('AEO 2023 Table 7'!22:22,MATCH(I$1,'AEO 2023 Table 7'!1:1,0))/INDEX('AEO 2023 Table 7'!22:22,MATCH($D$1,'AEO 2023 Table 7'!1:1,0))</f>
        <v>1.184981449941988</v>
      </c>
      <c r="J3">
        <f>$D$3*INDEX('AEO 2023 Table 7'!22:22,MATCH(J$1,'AEO 2023 Table 7'!1:1,0))/INDEX('AEO 2023 Table 7'!22:22,MATCH($D$1,'AEO 2023 Table 7'!1:1,0))</f>
        <v>1.1948211061762477</v>
      </c>
      <c r="K3">
        <f>$D$3*INDEX('AEO 2023 Table 7'!22:22,MATCH(K$1,'AEO 2023 Table 7'!1:1,0))/INDEX('AEO 2023 Table 7'!22:22,MATCH($D$1,'AEO 2023 Table 7'!1:1,0))</f>
        <v>1.2021755329584691</v>
      </c>
      <c r="L3">
        <f>$D$3*INDEX('AEO 2023 Table 7'!22:22,MATCH(L$1,'AEO 2023 Table 7'!1:1,0))/INDEX('AEO 2023 Table 7'!22:22,MATCH($D$1,'AEO 2023 Table 7'!1:1,0))</f>
        <v>1.2075887062700175</v>
      </c>
      <c r="M3">
        <f>$D$3*INDEX('AEO 2023 Table 7'!22:22,MATCH(M$1,'AEO 2023 Table 7'!1:1,0))/INDEX('AEO 2023 Table 7'!22:22,MATCH($D$1,'AEO 2023 Table 7'!1:1,0))</f>
        <v>1.211308909169083</v>
      </c>
      <c r="N3">
        <f>$D$3*INDEX('AEO 2023 Table 7'!22:22,MATCH(N$1,'AEO 2023 Table 7'!1:1,0))/INDEX('AEO 2023 Table 7'!22:22,MATCH($D$1,'AEO 2023 Table 7'!1:1,0))</f>
        <v>1.2143013182750912</v>
      </c>
      <c r="O3">
        <f>$D$3*INDEX('AEO 2023 Table 7'!22:22,MATCH(O$1,'AEO 2023 Table 7'!1:1,0))/INDEX('AEO 2023 Table 7'!22:22,MATCH($D$1,'AEO 2023 Table 7'!1:1,0))</f>
        <v>1.2169623263984437</v>
      </c>
      <c r="P3">
        <f>$D$3*INDEX('AEO 2023 Table 7'!22:22,MATCH(P$1,'AEO 2023 Table 7'!1:1,0))/INDEX('AEO 2023 Table 7'!22:22,MATCH($D$1,'AEO 2023 Table 7'!1:1,0))</f>
        <v>1.2195607532659836</v>
      </c>
      <c r="Q3">
        <f>$D$3*INDEX('AEO 2023 Table 7'!22:22,MATCH(Q$1,'AEO 2023 Table 7'!1:1,0))/INDEX('AEO 2023 Table 7'!22:22,MATCH($D$1,'AEO 2023 Table 7'!1:1,0))</f>
        <v>1.2216500287253262</v>
      </c>
      <c r="R3">
        <f>$D$3*INDEX('AEO 2023 Table 7'!22:22,MATCH(R$1,'AEO 2023 Table 7'!1:1,0))/INDEX('AEO 2023 Table 7'!22:22,MATCH($D$1,'AEO 2023 Table 7'!1:1,0))</f>
        <v>1.2234436229633012</v>
      </c>
      <c r="S3">
        <f>$D$3*INDEX('AEO 2023 Table 7'!22:22,MATCH(S$1,'AEO 2023 Table 7'!1:1,0))/INDEX('AEO 2023 Table 7'!22:22,MATCH($D$1,'AEO 2023 Table 7'!1:1,0))</f>
        <v>1.225004281060998</v>
      </c>
      <c r="T3">
        <f>$D$3*INDEX('AEO 2023 Table 7'!22:22,MATCH(T$1,'AEO 2023 Table 7'!1:1,0))/INDEX('AEO 2023 Table 7'!22:22,MATCH($D$1,'AEO 2023 Table 7'!1:1,0))</f>
        <v>1.2257277919932421</v>
      </c>
      <c r="U3">
        <f>$D$3*INDEX('AEO 2023 Table 7'!22:22,MATCH(U$1,'AEO 2023 Table 7'!1:1,0))/INDEX('AEO 2023 Table 7'!22:22,MATCH($D$1,'AEO 2023 Table 7'!1:1,0))</f>
        <v>1.2260224961138508</v>
      </c>
      <c r="V3">
        <f>$D$3*INDEX('AEO 2023 Table 7'!22:22,MATCH(V$1,'AEO 2023 Table 7'!1:1,0))/INDEX('AEO 2023 Table 7'!22:22,MATCH($D$1,'AEO 2023 Table 7'!1:1,0))</f>
        <v>1.226019102590256</v>
      </c>
      <c r="W3">
        <f>$D$3*INDEX('AEO 2023 Table 7'!22:22,MATCH(W$1,'AEO 2023 Table 7'!1:1,0))/INDEX('AEO 2023 Table 7'!22:22,MATCH($D$1,'AEO 2023 Table 7'!1:1,0))</f>
        <v>1.2257125211370652</v>
      </c>
      <c r="X3">
        <f>$D$3*INDEX('AEO 2023 Table 7'!22:22,MATCH(X$1,'AEO 2023 Table 7'!1:1,0))/INDEX('AEO 2023 Table 7'!22:22,MATCH($D$1,'AEO 2023 Table 7'!1:1,0))</f>
        <v>1.2252483690219174</v>
      </c>
      <c r="Y3">
        <f>$D$3*INDEX('AEO 2023 Table 7'!22:22,MATCH(Y$1,'AEO 2023 Table 7'!1:1,0))/INDEX('AEO 2023 Table 7'!22:22,MATCH($D$1,'AEO 2023 Table 7'!1:1,0))</f>
        <v>1.2243507703292533</v>
      </c>
      <c r="Z3">
        <f>$D$3*INDEX('AEO 2023 Table 7'!22:22,MATCH(Z$1,'AEO 2023 Table 7'!1:1,0))/INDEX('AEO 2023 Table 7'!22:22,MATCH($D$1,'AEO 2023 Table 7'!1:1,0))</f>
        <v>1.2234771895923773</v>
      </c>
      <c r="AA3">
        <f>$D$3*INDEX('AEO 2023 Table 7'!22:22,MATCH(AA$1,'AEO 2023 Table 7'!1:1,0))/INDEX('AEO 2023 Table 7'!22:22,MATCH($D$1,'AEO 2023 Table 7'!1:1,0))</f>
        <v>1.2224350501981802</v>
      </c>
      <c r="AB3">
        <f>$D$3*INDEX('AEO 2023 Table 7'!22:22,MATCH(AB$1,'AEO 2023 Table 7'!1:1,0))/INDEX('AEO 2023 Table 7'!22:22,MATCH($D$1,'AEO 2023 Table 7'!1:1,0))</f>
        <v>1.2217380614081008</v>
      </c>
      <c r="AC3">
        <f>$D$3*INDEX('AEO 2023 Table 7'!22:22,MATCH(AC$1,'AEO 2023 Table 7'!1:1,0))/INDEX('AEO 2023 Table 7'!22:22,MATCH($D$1,'AEO 2023 Table 7'!1:1,0))</f>
        <v>1.2205341504037723</v>
      </c>
      <c r="AD3">
        <f>$D$3*INDEX('AEO 2023 Table 7'!22:22,MATCH(AD$1,'AEO 2023 Table 7'!1:1,0))/INDEX('AEO 2023 Table 7'!22:22,MATCH($D$1,'AEO 2023 Table 7'!1:1,0))</f>
        <v>1.2194316589477103</v>
      </c>
      <c r="AE3">
        <f>$D$3*INDEX('AEO 2023 Table 7'!22:22,MATCH(AE$1,'AEO 2023 Table 7'!1:1,0))/INDEX('AEO 2023 Table 7'!22:22,MATCH($D$1,'AEO 2023 Table 7'!1:1,0))</f>
        <v>1.2181132048202474</v>
      </c>
      <c r="AF3">
        <f>$D$3*INDEX('AEO 2023 Table 7'!22:22,MATCH(AF$1,'AEO 2023 Table 7'!1:1,0))/INDEX('AEO 2023 Table 7'!22:22,MATCH($D$1,'AEO 2023 Table 7'!1:1,0))</f>
        <v>1.2169639353966999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1.1275995193209809</v>
      </c>
      <c r="E4">
        <f>$D$4*'AEO 2023 Table 7'!G65/'AEO 2023 Table 7'!$F$65*'calibration multiplier'!$E$3</f>
        <v>1.2102180352121001</v>
      </c>
      <c r="F4">
        <f>$D$4*'AEO 2023 Table 7'!H65/'AEO 2023 Table 7'!$F$65*'calibration multiplier'!$E$3</f>
        <v>1.2275314742039893</v>
      </c>
      <c r="G4">
        <f>$D$4*'AEO 2023 Table 7'!I65/'AEO 2023 Table 7'!$F$65*'calibration multiplier'!$E$3</f>
        <v>1.2299083255474093</v>
      </c>
      <c r="H4">
        <f>$D$4*'AEO 2023 Table 7'!J65/'AEO 2023 Table 7'!$F$65*'calibration multiplier'!$E$3</f>
        <v>1.2455127488814024</v>
      </c>
      <c r="I4">
        <f>$D$4*'AEO 2023 Table 7'!K65/'AEO 2023 Table 7'!$F$65*'calibration multiplier'!$E$3</f>
        <v>1.2609329139358956</v>
      </c>
      <c r="J4">
        <f>$D$4*'AEO 2023 Table 7'!L65/'AEO 2023 Table 7'!$F$65*'calibration multiplier'!$E$3</f>
        <v>1.2731329845163308</v>
      </c>
      <c r="K4">
        <f>$D$4*'AEO 2023 Table 7'!M65/'AEO 2023 Table 7'!$F$65*'calibration multiplier'!$E$3</f>
        <v>1.2822075036263818</v>
      </c>
      <c r="L4">
        <f>$D$4*'AEO 2023 Table 7'!N65/'AEO 2023 Table 7'!$F$65*'calibration multiplier'!$E$3</f>
        <v>1.2885760812780982</v>
      </c>
      <c r="M4">
        <f>$D$4*'AEO 2023 Table 7'!O65/'AEO 2023 Table 7'!$F$65*'calibration multiplier'!$E$3</f>
        <v>1.2949506935896233</v>
      </c>
      <c r="N4">
        <f>$D$4*'AEO 2023 Table 7'!P65/'AEO 2023 Table 7'!$F$65*'calibration multiplier'!$E$3</f>
        <v>1.3050704157785851</v>
      </c>
      <c r="O4">
        <f>$D$4*'AEO 2023 Table 7'!Q65/'AEO 2023 Table 7'!$F$65*'calibration multiplier'!$E$3</f>
        <v>1.3157360735249304</v>
      </c>
      <c r="P4">
        <f>$D$4*'AEO 2023 Table 7'!R65/'AEO 2023 Table 7'!$F$65*'calibration multiplier'!$E$3</f>
        <v>1.3253734252398299</v>
      </c>
      <c r="Q4">
        <f>$D$4*'AEO 2023 Table 7'!S65/'AEO 2023 Table 7'!$F$65*'calibration multiplier'!$E$3</f>
        <v>1.336847727400575</v>
      </c>
      <c r="R4">
        <f>$D$4*'AEO 2023 Table 7'!T65/'AEO 2023 Table 7'!$F$65*'calibration multiplier'!$E$3</f>
        <v>1.3516933928412556</v>
      </c>
      <c r="S4">
        <f>$D$4*'AEO 2023 Table 7'!U65/'AEO 2023 Table 7'!$F$65*'calibration multiplier'!$E$3</f>
        <v>1.3694232233599626</v>
      </c>
      <c r="T4">
        <f>$D$4*'AEO 2023 Table 7'!V65/'AEO 2023 Table 7'!$F$65*'calibration multiplier'!$E$3</f>
        <v>1.3880409534918934</v>
      </c>
      <c r="U4">
        <f>$D$4*'AEO 2023 Table 7'!W65/'AEO 2023 Table 7'!$F$65*'calibration multiplier'!$E$3</f>
        <v>1.4074789950471882</v>
      </c>
      <c r="V4">
        <f>$D$4*'AEO 2023 Table 7'!X65/'AEO 2023 Table 7'!$F$65*'calibration multiplier'!$E$3</f>
        <v>1.4300711521292961</v>
      </c>
      <c r="W4">
        <f>$D$4*'AEO 2023 Table 7'!Y65/'AEO 2023 Table 7'!$F$65*'calibration multiplier'!$E$3</f>
        <v>1.4516989705739334</v>
      </c>
      <c r="X4">
        <f>$D$4*'AEO 2023 Table 7'!Z65/'AEO 2023 Table 7'!$F$65*'calibration multiplier'!$E$3</f>
        <v>1.4737033517906493</v>
      </c>
      <c r="Y4">
        <f>$D$4*'AEO 2023 Table 7'!AA65/'AEO 2023 Table 7'!$F$65*'calibration multiplier'!$E$3</f>
        <v>1.4960424554714351</v>
      </c>
      <c r="Z4">
        <f>$D$4*'AEO 2023 Table 7'!AB65/'AEO 2023 Table 7'!$F$65*'calibration multiplier'!$E$3</f>
        <v>1.5183244310393629</v>
      </c>
      <c r="AA4">
        <f>$D$4*'AEO 2023 Table 7'!AC65/'AEO 2023 Table 7'!$F$65*'calibration multiplier'!$E$3</f>
        <v>1.5400125960820896</v>
      </c>
      <c r="AB4">
        <f>$D$4*'AEO 2023 Table 7'!AD65/'AEO 2023 Table 7'!$F$65*'calibration multiplier'!$E$3</f>
        <v>1.5611399400732375</v>
      </c>
      <c r="AC4">
        <f>$D$4*'AEO 2023 Table 7'!AE65/'AEO 2023 Table 7'!$F$65*'calibration multiplier'!$E$3</f>
        <v>1.5837916391321274</v>
      </c>
      <c r="AD4">
        <f>$D$4*'AEO 2023 Table 7'!AF65/'AEO 2023 Table 7'!$F$65*'calibration multiplier'!$E$3</f>
        <v>1.6066694367785259</v>
      </c>
      <c r="AE4">
        <f>$D$4*'AEO 2023 Table 7'!AG65/'AEO 2023 Table 7'!$F$65*'calibration multiplier'!$E$3</f>
        <v>1.6292177419993554</v>
      </c>
      <c r="AF4">
        <f>$D$4*'AEO 2023 Table 7'!AH65/'AEO 2023 Table 7'!$F$65*'calibration multiplier'!$E$3</f>
        <v>1.6543649740445745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1.029130211518499</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1.02693160591579</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1.0252033228535382</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1.0315325648439011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1.042200034668284</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1.0511858970771404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1.0591717449260005</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1.0665639847498196</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1.0744727759170987</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1.0837304754877548</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1.0967946501858215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1.109234458392885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1.1208397056894377</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1.133524713966481</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1.1450425490866354</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1.1588392177800253</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1.1726610919300069</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1.1856554028289417</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1.2003243017924963</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1.2156151855266288</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1.2312333497504868</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1.2464782302726223</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1.2610155315906928</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1.2753631716090572</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1.2912034258396823</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1.3076258176603692</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1.3233697532081619</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1.3401705262196411</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1.3595792310369916</v>
      </c>
    </row>
    <row r="3" spans="1:32">
      <c r="A3" t="s">
        <v>124</v>
      </c>
      <c r="B3">
        <v>1</v>
      </c>
      <c r="C3">
        <v>1</v>
      </c>
      <c r="D3" s="108">
        <f>'seds growth'!G11</f>
        <v>1.0266792496142221</v>
      </c>
      <c r="E3">
        <f>$D$3*INDEX('AEO 2023 Table 49'!50:50,MATCH(E1,'AEO 2023 Table 49'!13:13,0))/INDEX('AEO 2023 Table 49'!50:50,MATCH($D$1,'AEO 2023 Table 49'!13:13,0))</f>
        <v>1.0106118280516847</v>
      </c>
      <c r="F3">
        <f>$D$3*INDEX('AEO 2023 Table 49'!50:50,MATCH(F1,'AEO 2023 Table 49'!13:13,0))/INDEX('AEO 2023 Table 49'!50:50,MATCH($D$1,'AEO 2023 Table 49'!13:13,0))</f>
        <v>0.99798638627679248</v>
      </c>
      <c r="G3">
        <f>$D$3*INDEX('AEO 2023 Table 49'!50:50,MATCH(G1,'AEO 2023 Table 49'!13:13,0))/INDEX('AEO 2023 Table 49'!50:50,MATCH($D$1,'AEO 2023 Table 49'!13:13,0))</f>
        <v>0.99698827617224572</v>
      </c>
      <c r="H3">
        <f>$D$3*INDEX('AEO 2023 Table 49'!50:50,MATCH(H1,'AEO 2023 Table 49'!13:13,0))/INDEX('AEO 2023 Table 49'!50:50,MATCH($D$1,'AEO 2023 Table 49'!13:13,0))</f>
        <v>1.0032330338382971</v>
      </c>
      <c r="I3">
        <f>$D$3*INDEX('AEO 2023 Table 49'!50:50,MATCH(I1,'AEO 2023 Table 49'!13:13,0))/INDEX('AEO 2023 Table 49'!50:50,MATCH($D$1,'AEO 2023 Table 49'!13:13,0))</f>
        <v>1.0076758146907319</v>
      </c>
      <c r="J3">
        <f>$D$3*INDEX('AEO 2023 Table 49'!50:50,MATCH(J1,'AEO 2023 Table 49'!13:13,0))/INDEX('AEO 2023 Table 49'!50:50,MATCH($D$1,'AEO 2023 Table 49'!13:13,0))</f>
        <v>1.0109006779208372</v>
      </c>
      <c r="K3">
        <f>$D$3*INDEX('AEO 2023 Table 49'!50:50,MATCH(K1,'AEO 2023 Table 49'!13:13,0))/INDEX('AEO 2023 Table 49'!50:50,MATCH($D$1,'AEO 2023 Table 49'!13:13,0))</f>
        <v>1.0115469257525078</v>
      </c>
      <c r="L3">
        <f>$D$3*INDEX('AEO 2023 Table 49'!50:50,MATCH(L1,'AEO 2023 Table 49'!13:13,0))/INDEX('AEO 2023 Table 49'!50:50,MATCH($D$1,'AEO 2023 Table 49'!13:13,0))</f>
        <v>1.0117801331539482</v>
      </c>
      <c r="M3">
        <f>$D$3*INDEX('AEO 2023 Table 49'!50:50,MATCH(M1,'AEO 2023 Table 49'!13:13,0))/INDEX('AEO 2023 Table 49'!50:50,MATCH($D$1,'AEO 2023 Table 49'!13:13,0))</f>
        <v>1.0120461867456161</v>
      </c>
      <c r="N3">
        <f>$D$3*INDEX('AEO 2023 Table 49'!50:50,MATCH(N1,'AEO 2023 Table 49'!13:13,0))/INDEX('AEO 2023 Table 49'!50:50,MATCH($D$1,'AEO 2023 Table 49'!13:13,0))</f>
        <v>1.0143299223272522</v>
      </c>
      <c r="O3">
        <f>$D$3*INDEX('AEO 2023 Table 49'!50:50,MATCH(O1,'AEO 2023 Table 49'!13:13,0))/INDEX('AEO 2023 Table 49'!50:50,MATCH($D$1,'AEO 2023 Table 49'!13:13,0))</f>
        <v>1.0143125793630761</v>
      </c>
      <c r="P3">
        <f>$D$3*INDEX('AEO 2023 Table 49'!50:50,MATCH(P1,'AEO 2023 Table 49'!13:13,0))/INDEX('AEO 2023 Table 49'!50:50,MATCH($D$1,'AEO 2023 Table 49'!13:13,0))</f>
        <v>1.0115522033296369</v>
      </c>
      <c r="Q3">
        <f>$D$3*INDEX('AEO 2023 Table 49'!50:50,MATCH(Q1,'AEO 2023 Table 49'!13:13,0))/INDEX('AEO 2023 Table 49'!50:50,MATCH($D$1,'AEO 2023 Table 49'!13:13,0))</f>
        <v>1.0092475167003971</v>
      </c>
      <c r="R3">
        <f>$D$3*INDEX('AEO 2023 Table 49'!50:50,MATCH(R1,'AEO 2023 Table 49'!13:13,0))/INDEX('AEO 2023 Table 49'!50:50,MATCH($D$1,'AEO 2023 Table 49'!13:13,0))</f>
        <v>1.0052007683111075</v>
      </c>
      <c r="S3">
        <f>$D$3*INDEX('AEO 2023 Table 49'!50:50,MATCH(S1,'AEO 2023 Table 49'!13:13,0))/INDEX('AEO 2023 Table 49'!50:50,MATCH($D$1,'AEO 2023 Table 49'!13:13,0))</f>
        <v>1.0044114767213932</v>
      </c>
      <c r="T3">
        <f>$D$3*INDEX('AEO 2023 Table 49'!50:50,MATCH(T1,'AEO 2023 Table 49'!13:13,0))/INDEX('AEO 2023 Table 49'!50:50,MATCH($D$1,'AEO 2023 Table 49'!13:13,0))</f>
        <v>1.0043473714583058</v>
      </c>
      <c r="U3">
        <f>$D$3*INDEX('AEO 2023 Table 49'!50:50,MATCH(U1,'AEO 2023 Table 49'!13:13,0))/INDEX('AEO 2023 Table 49'!50:50,MATCH($D$1,'AEO 2023 Table 49'!13:13,0))</f>
        <v>1.0031695161930583</v>
      </c>
      <c r="V3">
        <f>$D$3*INDEX('AEO 2023 Table 49'!50:50,MATCH(V1,'AEO 2023 Table 49'!13:13,0))/INDEX('AEO 2023 Table 49'!50:50,MATCH($D$1,'AEO 2023 Table 49'!13:13,0))</f>
        <v>1.0030700495156797</v>
      </c>
      <c r="W3">
        <f>$D$3*INDEX('AEO 2023 Table 49'!50:50,MATCH(W1,'AEO 2023 Table 49'!13:13,0))/INDEX('AEO 2023 Table 49'!50:50,MATCH($D$1,'AEO 2023 Table 49'!13:13,0))</f>
        <v>1.0022485817299209</v>
      </c>
      <c r="X3">
        <f>$D$3*INDEX('AEO 2023 Table 49'!50:50,MATCH(X1,'AEO 2023 Table 49'!13:13,0))/INDEX('AEO 2023 Table 49'!50:50,MATCH($D$1,'AEO 2023 Table 49'!13:13,0))</f>
        <v>1.0020757067554726</v>
      </c>
      <c r="Y3">
        <f>$D$3*INDEX('AEO 2023 Table 49'!50:50,MATCH(Y1,'AEO 2023 Table 49'!13:13,0))/INDEX('AEO 2023 Table 49'!50:50,MATCH($D$1,'AEO 2023 Table 49'!13:13,0))</f>
        <v>1.0012929558466748</v>
      </c>
      <c r="Z3">
        <f>$D$3*INDEX('AEO 2023 Table 49'!50:50,MATCH(Z1,'AEO 2023 Table 49'!13:13,0))/INDEX('AEO 2023 Table 49'!50:50,MATCH($D$1,'AEO 2023 Table 49'!13:13,0))</f>
        <v>0.99985758666971325</v>
      </c>
      <c r="AA3">
        <f>$D$3*INDEX('AEO 2023 Table 49'!50:50,MATCH(AA1,'AEO 2023 Table 49'!13:13,0))/INDEX('AEO 2023 Table 49'!50:50,MATCH($D$1,'AEO 2023 Table 49'!13:13,0))</f>
        <v>0.99769611404294045</v>
      </c>
      <c r="AB3">
        <f>$D$3*INDEX('AEO 2023 Table 49'!50:50,MATCH(AB1,'AEO 2023 Table 49'!13:13,0))/INDEX('AEO 2023 Table 49'!50:50,MATCH($D$1,'AEO 2023 Table 49'!13:13,0))</f>
        <v>0.99547355112690294</v>
      </c>
      <c r="AC3">
        <f>$D$3*INDEX('AEO 2023 Table 49'!50:50,MATCH(AC1,'AEO 2023 Table 49'!13:13,0))/INDEX('AEO 2023 Table 49'!50:50,MATCH($D$1,'AEO 2023 Table 49'!13:13,0))</f>
        <v>0.99260415276134573</v>
      </c>
      <c r="AD3">
        <f>$D$3*INDEX('AEO 2023 Table 49'!50:50,MATCH(AD1,'AEO 2023 Table 49'!13:13,0))/INDEX('AEO 2023 Table 49'!50:50,MATCH($D$1,'AEO 2023 Table 49'!13:13,0))</f>
        <v>0.98934644334101307</v>
      </c>
      <c r="AE3">
        <f>$D$3*INDEX('AEO 2023 Table 49'!50:50,MATCH(AE1,'AEO 2023 Table 49'!13:13,0))/INDEX('AEO 2023 Table 49'!50:50,MATCH($D$1,'AEO 2023 Table 49'!13:13,0))</f>
        <v>0.98796420140770003</v>
      </c>
      <c r="AF3">
        <f>$D$3*INDEX('AEO 2023 Table 49'!50:50,MATCH(AF1,'AEO 2023 Table 49'!13:13,0))/INDEX('AEO 2023 Table 49'!50:50,MATCH($D$1,'AEO 2023 Table 49'!13:13,0))</f>
        <v>0.98780112921699303</v>
      </c>
    </row>
    <row r="4" spans="1:32">
      <c r="A4" t="s">
        <v>122</v>
      </c>
      <c r="B4">
        <v>1</v>
      </c>
      <c r="C4">
        <v>1</v>
      </c>
      <c r="D4" s="108">
        <f>'seds growth'!G8</f>
        <v>1.1275995193209809</v>
      </c>
      <c r="E4">
        <f>$D$4*'AEO 2023 Table 7'!G65/'AEO 2023 Table 7'!$F$65</f>
        <v>1.2102180352121001</v>
      </c>
      <c r="F4">
        <f>$D$4*'AEO 2023 Table 7'!H65/'AEO 2023 Table 7'!$F$65</f>
        <v>1.2275314742039893</v>
      </c>
      <c r="G4">
        <f>$D$4*'AEO 2023 Table 7'!I65/'AEO 2023 Table 7'!$F$65</f>
        <v>1.2299083255474093</v>
      </c>
      <c r="H4">
        <f>$D$4*'AEO 2023 Table 7'!J65/'AEO 2023 Table 7'!$F$65</f>
        <v>1.2455127488814024</v>
      </c>
      <c r="I4">
        <f>$D$4*'AEO 2023 Table 7'!K65/'AEO 2023 Table 7'!$F$65</f>
        <v>1.2609329139358956</v>
      </c>
      <c r="J4">
        <f>$D$4*'AEO 2023 Table 7'!L65/'AEO 2023 Table 7'!$F$65</f>
        <v>1.2731329845163308</v>
      </c>
      <c r="K4">
        <f>$D$4*'AEO 2023 Table 7'!M65/'AEO 2023 Table 7'!$F$65</f>
        <v>1.2822075036263818</v>
      </c>
      <c r="L4">
        <f>$D$4*'AEO 2023 Table 7'!N65/'AEO 2023 Table 7'!$F$65</f>
        <v>1.2885760812780982</v>
      </c>
      <c r="M4">
        <f>$D$4*'AEO 2023 Table 7'!O65/'AEO 2023 Table 7'!$F$65</f>
        <v>1.2949506935896233</v>
      </c>
      <c r="N4">
        <f>$D$4*'AEO 2023 Table 7'!P65/'AEO 2023 Table 7'!$F$65</f>
        <v>1.3050704157785851</v>
      </c>
      <c r="O4">
        <f>$D$4*'AEO 2023 Table 7'!Q65/'AEO 2023 Table 7'!$F$65</f>
        <v>1.3157360735249304</v>
      </c>
      <c r="P4">
        <f>$D$4*'AEO 2023 Table 7'!R65/'AEO 2023 Table 7'!$F$65</f>
        <v>1.3253734252398299</v>
      </c>
      <c r="Q4">
        <f>$D$4*'AEO 2023 Table 7'!S65/'AEO 2023 Table 7'!$F$65</f>
        <v>1.336847727400575</v>
      </c>
      <c r="R4">
        <f>$D$4*'AEO 2023 Table 7'!T65/'AEO 2023 Table 7'!$F$65</f>
        <v>1.3516933928412556</v>
      </c>
      <c r="S4">
        <f>$D$4*'AEO 2023 Table 7'!U65/'AEO 2023 Table 7'!$F$65</f>
        <v>1.3694232233599626</v>
      </c>
      <c r="T4">
        <f>$D$4*'AEO 2023 Table 7'!V65/'AEO 2023 Table 7'!$F$65</f>
        <v>1.3880409534918934</v>
      </c>
      <c r="U4">
        <f>$D$4*'AEO 2023 Table 7'!W65/'AEO 2023 Table 7'!$F$65</f>
        <v>1.4074789950471882</v>
      </c>
      <c r="V4">
        <f>$D$4*'AEO 2023 Table 7'!X65/'AEO 2023 Table 7'!$F$65</f>
        <v>1.4300711521292961</v>
      </c>
      <c r="W4">
        <f>$D$4*'AEO 2023 Table 7'!Y65/'AEO 2023 Table 7'!$F$65</f>
        <v>1.4516989705739334</v>
      </c>
      <c r="X4">
        <f>$D$4*'AEO 2023 Table 7'!Z65/'AEO 2023 Table 7'!$F$65</f>
        <v>1.4737033517906493</v>
      </c>
      <c r="Y4">
        <f>$D$4*'AEO 2023 Table 7'!AA65/'AEO 2023 Table 7'!$F$65</f>
        <v>1.4960424554714351</v>
      </c>
      <c r="Z4">
        <f>$D$4*'AEO 2023 Table 7'!AB65/'AEO 2023 Table 7'!$F$65</f>
        <v>1.5183244310393629</v>
      </c>
      <c r="AA4">
        <f>$D$4*'AEO 2023 Table 7'!AC65/'AEO 2023 Table 7'!$F$65</f>
        <v>1.5400125960820896</v>
      </c>
      <c r="AB4">
        <f>$D$4*'AEO 2023 Table 7'!AD65/'AEO 2023 Table 7'!$F$65</f>
        <v>1.5611399400732375</v>
      </c>
      <c r="AC4">
        <f>$D$4*'AEO 2023 Table 7'!AE65/'AEO 2023 Table 7'!$F$65</f>
        <v>1.5837916391321274</v>
      </c>
      <c r="AD4">
        <f>$D$4*'AEO 2023 Table 7'!AF65/'AEO 2023 Table 7'!$F$65</f>
        <v>1.6066694367785259</v>
      </c>
      <c r="AE4">
        <f>$D$4*'AEO 2023 Table 7'!AG65/'AEO 2023 Table 7'!$F$65</f>
        <v>1.6292177419993554</v>
      </c>
      <c r="AF4">
        <f>$D$4*'AEO 2023 Table 7'!AH65/'AEO 2023 Table 7'!$F$65</f>
        <v>1.6543649740445745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1.029130211518499</v>
      </c>
      <c r="E2" s="108">
        <f>'growth rates from 2022 psgr'!E2</f>
        <v>1.0501452834896094</v>
      </c>
      <c r="F2" s="108">
        <f>'growth rates from 2022 psgr'!F2</f>
        <v>1.0577996839024255</v>
      </c>
      <c r="G2" s="108">
        <f>'growth rates from 2022 psgr'!G2</f>
        <v>1.061728107799794</v>
      </c>
      <c r="H2" s="108">
        <f>'growth rates from 2022 psgr'!H2</f>
        <v>1.0692848632969385</v>
      </c>
      <c r="I2" s="108">
        <f>'growth rates from 2022 psgr'!I2</f>
        <v>1.0793095201547425</v>
      </c>
      <c r="J2" s="108">
        <f>'growth rates from 2022 psgr'!J2</f>
        <v>1.0885840331364349</v>
      </c>
      <c r="K2" s="108">
        <f>'growth rates from 2022 psgr'!K2</f>
        <v>1.09582841285715</v>
      </c>
      <c r="L2" s="108">
        <f>'growth rates from 2022 psgr'!L2</f>
        <v>1.1013554766716587</v>
      </c>
      <c r="M2" s="108">
        <f>'growth rates from 2022 psgr'!M2</f>
        <v>1.1060359884756905</v>
      </c>
      <c r="N2" s="108">
        <f>'growth rates from 2022 psgr'!N2</f>
        <v>1.1099728957445114</v>
      </c>
      <c r="O2" s="108">
        <f>'growth rates from 2022 psgr'!O2</f>
        <v>1.1156583124479322</v>
      </c>
      <c r="P2" s="108">
        <f>'growth rates from 2022 psgr'!P2</f>
        <v>1.122918598037683</v>
      </c>
      <c r="Q2" s="108">
        <f>'growth rates from 2022 psgr'!Q2</f>
        <v>1.1295492718172215</v>
      </c>
      <c r="R2" s="108">
        <f>'growth rates from 2022 psgr'!R2</f>
        <v>1.134936274582697</v>
      </c>
      <c r="S2" s="108">
        <f>'growth rates from 2022 psgr'!S2</f>
        <v>1.141196869155036</v>
      </c>
      <c r="T2" s="108">
        <f>'growth rates from 2022 psgr'!T2</f>
        <v>1.1482613342955355</v>
      </c>
      <c r="U2" s="108">
        <f>'growth rates from 2022 psgr'!U2</f>
        <v>1.1553790845497423</v>
      </c>
      <c r="V2" s="108">
        <f>'growth rates from 2022 psgr'!V2</f>
        <v>1.1635093388322582</v>
      </c>
      <c r="W2" s="108">
        <f>'growth rates from 2022 psgr'!W2</f>
        <v>1.1718405387683846</v>
      </c>
      <c r="X2" s="108">
        <f>'growth rates from 2022 psgr'!X2</f>
        <v>1.1805288282694766</v>
      </c>
      <c r="Y2" s="108">
        <f>'growth rates from 2022 psgr'!Y2</f>
        <v>1.1889668633800226</v>
      </c>
      <c r="Z2" s="108">
        <f>'growth rates from 2022 psgr'!Z2</f>
        <v>1.1977049028344426</v>
      </c>
      <c r="AA2" s="108">
        <f>'growth rates from 2022 psgr'!AA2</f>
        <v>1.2069940849038647</v>
      </c>
      <c r="AB2" s="108">
        <f>'growth rates from 2022 psgr'!AB2</f>
        <v>1.2177870891619909</v>
      </c>
      <c r="AC2" s="108">
        <f>'growth rates from 2022 psgr'!AC2</f>
        <v>1.229374066842233</v>
      </c>
      <c r="AD2" s="108">
        <f>'growth rates from 2022 psgr'!AD2</f>
        <v>1.2413283844961587</v>
      </c>
      <c r="AE2" s="108">
        <f>'growth rates from 2022 psgr'!AE2</f>
        <v>1.2534399945270773</v>
      </c>
      <c r="AF2" s="108">
        <f>'growth rates from 2022 psgr'!AF2</f>
        <v>1.266657689171486</v>
      </c>
    </row>
    <row r="3" spans="1:32">
      <c r="A3" t="s">
        <v>124</v>
      </c>
      <c r="B3">
        <f>INDEX('AEO 2021 Table 7'!22:22,MATCH(B$1,'AEO 2021 Table 7'!1:1,0))/INDEX('AEO 2021 Table 7'!22:22,MATCH(B$1,'AEO 2021 Table 7'!1:1,0))</f>
        <v>1</v>
      </c>
      <c r="C3">
        <v>1</v>
      </c>
      <c r="D3" s="108">
        <f>'growth rates from 2022 psgr'!D3</f>
        <v>1.0266792496142221</v>
      </c>
      <c r="E3" s="108">
        <f>'growth rates from 2022 psgr'!E3</f>
        <v>1.0934359319635278</v>
      </c>
      <c r="F3" s="108">
        <f>'growth rates from 2022 psgr'!F3</f>
        <v>1.131384395723402</v>
      </c>
      <c r="G3" s="108">
        <f>'growth rates from 2022 psgr'!G3</f>
        <v>1.1549230806637953</v>
      </c>
      <c r="H3" s="108">
        <f>'growth rates from 2022 psgr'!H3</f>
        <v>1.1720968083896097</v>
      </c>
      <c r="I3" s="108">
        <f>'growth rates from 2022 psgr'!I3</f>
        <v>1.184981449941988</v>
      </c>
      <c r="J3" s="108">
        <f>'growth rates from 2022 psgr'!J3</f>
        <v>1.1948211061762477</v>
      </c>
      <c r="K3" s="108">
        <f>'growth rates from 2022 psgr'!K3</f>
        <v>1.2021755329584691</v>
      </c>
      <c r="L3" s="108">
        <f>'growth rates from 2022 psgr'!L3</f>
        <v>1.2075887062700175</v>
      </c>
      <c r="M3" s="108">
        <f>'growth rates from 2022 psgr'!M3</f>
        <v>1.211308909169083</v>
      </c>
      <c r="N3" s="108">
        <f>'growth rates from 2022 psgr'!N3</f>
        <v>1.2143013182750912</v>
      </c>
      <c r="O3" s="108">
        <f>'growth rates from 2022 psgr'!O3</f>
        <v>1.2169623263984437</v>
      </c>
      <c r="P3" s="108">
        <f>'growth rates from 2022 psgr'!P3</f>
        <v>1.2195607532659836</v>
      </c>
      <c r="Q3" s="108">
        <f>'growth rates from 2022 psgr'!Q3</f>
        <v>1.2216500287253262</v>
      </c>
      <c r="R3" s="108">
        <f>'growth rates from 2022 psgr'!R3</f>
        <v>1.2234436229633012</v>
      </c>
      <c r="S3" s="108">
        <f>'growth rates from 2022 psgr'!S3</f>
        <v>1.225004281060998</v>
      </c>
      <c r="T3" s="108">
        <f>'growth rates from 2022 psgr'!T3</f>
        <v>1.2257277919932421</v>
      </c>
      <c r="U3" s="108">
        <f>'growth rates from 2022 psgr'!U3</f>
        <v>1.2260224961138508</v>
      </c>
      <c r="V3" s="108">
        <f>'growth rates from 2022 psgr'!V3</f>
        <v>1.226019102590256</v>
      </c>
      <c r="W3" s="108">
        <f>'growth rates from 2022 psgr'!W3</f>
        <v>1.2257125211370652</v>
      </c>
      <c r="X3" s="108">
        <f>'growth rates from 2022 psgr'!X3</f>
        <v>1.2252483690219174</v>
      </c>
      <c r="Y3" s="108">
        <f>'growth rates from 2022 psgr'!Y3</f>
        <v>1.2243507703292533</v>
      </c>
      <c r="Z3" s="108">
        <f>'growth rates from 2022 psgr'!Z3</f>
        <v>1.2234771895923773</v>
      </c>
      <c r="AA3" s="108">
        <f>'growth rates from 2022 psgr'!AA3</f>
        <v>1.2224350501981802</v>
      </c>
      <c r="AB3" s="108">
        <f>'growth rates from 2022 psgr'!AB3</f>
        <v>1.2217380614081008</v>
      </c>
      <c r="AC3" s="108">
        <f>'growth rates from 2022 psgr'!AC3</f>
        <v>1.2205341504037723</v>
      </c>
      <c r="AD3" s="108">
        <f>'growth rates from 2022 psgr'!AD3</f>
        <v>1.2194316589477103</v>
      </c>
      <c r="AE3" s="108">
        <f>'growth rates from 2022 psgr'!AE3</f>
        <v>1.2181132048202474</v>
      </c>
      <c r="AF3" s="108">
        <f>'growth rates from 2022 psgr'!AF3</f>
        <v>1.2169639353966999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1.1275995193209809</v>
      </c>
      <c r="E4" s="108">
        <f>'growth rates from 2022 psgr'!E4</f>
        <v>1.2102180352121001</v>
      </c>
      <c r="F4" s="108">
        <f>'growth rates from 2022 psgr'!F4</f>
        <v>1.2275314742039893</v>
      </c>
      <c r="G4" s="108">
        <f>'growth rates from 2022 psgr'!G4</f>
        <v>1.2299083255474093</v>
      </c>
      <c r="H4" s="108">
        <f>'growth rates from 2022 psgr'!H4</f>
        <v>1.2455127488814024</v>
      </c>
      <c r="I4" s="108">
        <f>'growth rates from 2022 psgr'!I4</f>
        <v>1.2609329139358956</v>
      </c>
      <c r="J4" s="108">
        <f>'growth rates from 2022 psgr'!J4</f>
        <v>1.2731329845163308</v>
      </c>
      <c r="K4" s="108">
        <f>'growth rates from 2022 psgr'!K4</f>
        <v>1.2822075036263818</v>
      </c>
      <c r="L4" s="108">
        <f>'growth rates from 2022 psgr'!L4</f>
        <v>1.2885760812780982</v>
      </c>
      <c r="M4" s="108">
        <f>'growth rates from 2022 psgr'!M4</f>
        <v>1.2949506935896233</v>
      </c>
      <c r="N4" s="108">
        <f>'growth rates from 2022 psgr'!N4</f>
        <v>1.3050704157785851</v>
      </c>
      <c r="O4" s="108">
        <f>'growth rates from 2022 psgr'!O4</f>
        <v>1.3157360735249304</v>
      </c>
      <c r="P4" s="108">
        <f>'growth rates from 2022 psgr'!P4</f>
        <v>1.3253734252398299</v>
      </c>
      <c r="Q4" s="108">
        <f>'growth rates from 2022 psgr'!Q4</f>
        <v>1.336847727400575</v>
      </c>
      <c r="R4" s="108">
        <f>'growth rates from 2022 psgr'!R4</f>
        <v>1.3516933928412556</v>
      </c>
      <c r="S4" s="108">
        <f>'growth rates from 2022 psgr'!S4</f>
        <v>1.3694232233599626</v>
      </c>
      <c r="T4" s="108">
        <f>'growth rates from 2022 psgr'!T4</f>
        <v>1.3880409534918934</v>
      </c>
      <c r="U4" s="108">
        <f>'growth rates from 2022 psgr'!U4</f>
        <v>1.4074789950471882</v>
      </c>
      <c r="V4" s="108">
        <f>'growth rates from 2022 psgr'!V4</f>
        <v>1.4300711521292961</v>
      </c>
      <c r="W4" s="108">
        <f>'growth rates from 2022 psgr'!W4</f>
        <v>1.4516989705739334</v>
      </c>
      <c r="X4" s="108">
        <f>'growth rates from 2022 psgr'!X4</f>
        <v>1.4737033517906493</v>
      </c>
      <c r="Y4" s="108">
        <f>'growth rates from 2022 psgr'!Y4</f>
        <v>1.4960424554714351</v>
      </c>
      <c r="Z4" s="108">
        <f>'growth rates from 2022 psgr'!Z4</f>
        <v>1.5183244310393629</v>
      </c>
      <c r="AA4" s="108">
        <f>'growth rates from 2022 psgr'!AA4</f>
        <v>1.5400125960820896</v>
      </c>
      <c r="AB4" s="108">
        <f>'growth rates from 2022 psgr'!AB4</f>
        <v>1.5611399400732375</v>
      </c>
      <c r="AC4" s="108">
        <f>'growth rates from 2022 psgr'!AC4</f>
        <v>1.5837916391321274</v>
      </c>
      <c r="AD4" s="108">
        <f>'growth rates from 2022 psgr'!AD4</f>
        <v>1.6066694367785259</v>
      </c>
      <c r="AE4" s="108">
        <f>'growth rates from 2022 psgr'!AE4</f>
        <v>1.6292177419993554</v>
      </c>
      <c r="AF4" s="108">
        <f>'growth rates from 2022 psgr'!AF4</f>
        <v>1.6543649740445745</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1.029130211518499</v>
      </c>
      <c r="E2" s="108">
        <f>'growth rates from 2022 frgt'!E2</f>
        <v>1.02693160591579</v>
      </c>
      <c r="F2" s="108">
        <f>'growth rates from 2022 frgt'!F2</f>
        <v>1.0252033228535382</v>
      </c>
      <c r="G2" s="108">
        <f>'growth rates from 2022 frgt'!G2</f>
        <v>1.0315325648439011</v>
      </c>
      <c r="H2" s="108">
        <f>'growth rates from 2022 frgt'!H2</f>
        <v>1.042200034668284</v>
      </c>
      <c r="I2" s="108">
        <f>'growth rates from 2022 frgt'!I2</f>
        <v>1.0511858970771404</v>
      </c>
      <c r="J2" s="108">
        <f>'growth rates from 2022 frgt'!J2</f>
        <v>1.0591717449260005</v>
      </c>
      <c r="K2" s="108">
        <f>'growth rates from 2022 frgt'!K2</f>
        <v>1.0665639847498196</v>
      </c>
      <c r="L2" s="108">
        <f>'growth rates from 2022 frgt'!L2</f>
        <v>1.0744727759170987</v>
      </c>
      <c r="M2" s="108">
        <f>'growth rates from 2022 frgt'!M2</f>
        <v>1.0837304754877548</v>
      </c>
      <c r="N2" s="108">
        <f>'growth rates from 2022 frgt'!N2</f>
        <v>1.0967946501858215</v>
      </c>
      <c r="O2" s="108">
        <f>'growth rates from 2022 frgt'!O2</f>
        <v>1.109234458392885</v>
      </c>
      <c r="P2" s="108">
        <f>'growth rates from 2022 frgt'!P2</f>
        <v>1.1208397056894377</v>
      </c>
      <c r="Q2" s="108">
        <f>'growth rates from 2022 frgt'!Q2</f>
        <v>1.133524713966481</v>
      </c>
      <c r="R2" s="108">
        <f>'growth rates from 2022 frgt'!R2</f>
        <v>1.1450425490866354</v>
      </c>
      <c r="S2" s="108">
        <f>'growth rates from 2022 frgt'!S2</f>
        <v>1.1588392177800253</v>
      </c>
      <c r="T2" s="108">
        <f>'growth rates from 2022 frgt'!T2</f>
        <v>1.1726610919300069</v>
      </c>
      <c r="U2" s="108">
        <f>'growth rates from 2022 frgt'!U2</f>
        <v>1.1856554028289417</v>
      </c>
      <c r="V2" s="108">
        <f>'growth rates from 2022 frgt'!V2</f>
        <v>1.2003243017924963</v>
      </c>
      <c r="W2" s="108">
        <f>'growth rates from 2022 frgt'!W2</f>
        <v>1.2156151855266288</v>
      </c>
      <c r="X2" s="108">
        <f>'growth rates from 2022 frgt'!X2</f>
        <v>1.2312333497504868</v>
      </c>
      <c r="Y2" s="108">
        <f>'growth rates from 2022 frgt'!Y2</f>
        <v>1.2464782302726223</v>
      </c>
      <c r="Z2" s="108">
        <f>'growth rates from 2022 frgt'!Z2</f>
        <v>1.2610155315906928</v>
      </c>
      <c r="AA2" s="108">
        <f>'growth rates from 2022 frgt'!AA2</f>
        <v>1.2753631716090572</v>
      </c>
      <c r="AB2" s="108">
        <f>'growth rates from 2022 frgt'!AB2</f>
        <v>1.2912034258396823</v>
      </c>
      <c r="AC2" s="108">
        <f>'growth rates from 2022 frgt'!AC2</f>
        <v>1.3076258176603692</v>
      </c>
      <c r="AD2" s="108">
        <f>'growth rates from 2022 frgt'!AD2</f>
        <v>1.3233697532081619</v>
      </c>
      <c r="AE2" s="108">
        <f>'growth rates from 2022 frgt'!AE2</f>
        <v>1.3401705262196411</v>
      </c>
      <c r="AF2" s="108">
        <f>'growth rates from 2022 frgt'!AF2</f>
        <v>1.3595792310369916</v>
      </c>
    </row>
    <row r="3" spans="1:32">
      <c r="A3" t="s">
        <v>124</v>
      </c>
      <c r="B3">
        <v>1</v>
      </c>
      <c r="C3">
        <v>1</v>
      </c>
      <c r="D3" s="108">
        <f>'growth rates from 2022 frgt'!D3</f>
        <v>1.0266792496142221</v>
      </c>
      <c r="E3" s="108">
        <f>'growth rates from 2022 frgt'!E3</f>
        <v>1.0106118280516847</v>
      </c>
      <c r="F3" s="108">
        <f>'growth rates from 2022 frgt'!F3</f>
        <v>0.99798638627679248</v>
      </c>
      <c r="G3" s="108">
        <f>'growth rates from 2022 frgt'!G3</f>
        <v>0.99698827617224572</v>
      </c>
      <c r="H3" s="108">
        <f>'growth rates from 2022 frgt'!H3</f>
        <v>1.0032330338382971</v>
      </c>
      <c r="I3" s="108">
        <f>'growth rates from 2022 frgt'!I3</f>
        <v>1.0076758146907319</v>
      </c>
      <c r="J3" s="108">
        <f>'growth rates from 2022 frgt'!J3</f>
        <v>1.0109006779208372</v>
      </c>
      <c r="K3" s="108">
        <f>'growth rates from 2022 frgt'!K3</f>
        <v>1.0115469257525078</v>
      </c>
      <c r="L3" s="108">
        <f>'growth rates from 2022 frgt'!L3</f>
        <v>1.0117801331539482</v>
      </c>
      <c r="M3" s="108">
        <f>'growth rates from 2022 frgt'!M3</f>
        <v>1.0120461867456161</v>
      </c>
      <c r="N3" s="108">
        <f>'growth rates from 2022 frgt'!N3</f>
        <v>1.0143299223272522</v>
      </c>
      <c r="O3" s="108">
        <f>'growth rates from 2022 frgt'!O3</f>
        <v>1.0143125793630761</v>
      </c>
      <c r="P3" s="108">
        <f>'growth rates from 2022 frgt'!P3</f>
        <v>1.0115522033296369</v>
      </c>
      <c r="Q3" s="108">
        <f>'growth rates from 2022 frgt'!Q3</f>
        <v>1.0092475167003971</v>
      </c>
      <c r="R3" s="108">
        <f>'growth rates from 2022 frgt'!R3</f>
        <v>1.0052007683111075</v>
      </c>
      <c r="S3" s="108">
        <f>'growth rates from 2022 frgt'!S3</f>
        <v>1.0044114767213932</v>
      </c>
      <c r="T3" s="108">
        <f>'growth rates from 2022 frgt'!T3</f>
        <v>1.0043473714583058</v>
      </c>
      <c r="U3" s="108">
        <f>'growth rates from 2022 frgt'!U3</f>
        <v>1.0031695161930583</v>
      </c>
      <c r="V3" s="108">
        <f>'growth rates from 2022 frgt'!V3</f>
        <v>1.0030700495156797</v>
      </c>
      <c r="W3" s="108">
        <f>'growth rates from 2022 frgt'!W3</f>
        <v>1.0022485817299209</v>
      </c>
      <c r="X3" s="108">
        <f>'growth rates from 2022 frgt'!X3</f>
        <v>1.0020757067554726</v>
      </c>
      <c r="Y3" s="108">
        <f>'growth rates from 2022 frgt'!Y3</f>
        <v>1.0012929558466748</v>
      </c>
      <c r="Z3" s="108">
        <f>'growth rates from 2022 frgt'!Z3</f>
        <v>0.99985758666971325</v>
      </c>
      <c r="AA3" s="108">
        <f>'growth rates from 2022 frgt'!AA3</f>
        <v>0.99769611404294045</v>
      </c>
      <c r="AB3" s="108">
        <f>'growth rates from 2022 frgt'!AB3</f>
        <v>0.99547355112690294</v>
      </c>
      <c r="AC3" s="108">
        <f>'growth rates from 2022 frgt'!AC3</f>
        <v>0.99260415276134573</v>
      </c>
      <c r="AD3" s="108">
        <f>'growth rates from 2022 frgt'!AD3</f>
        <v>0.98934644334101307</v>
      </c>
      <c r="AE3" s="108">
        <f>'growth rates from 2022 frgt'!AE3</f>
        <v>0.98796420140770003</v>
      </c>
      <c r="AF3" s="108">
        <f>'growth rates from 2022 frgt'!AF3</f>
        <v>0.98780112921699303</v>
      </c>
    </row>
    <row r="4" spans="1:32">
      <c r="A4" t="s">
        <v>122</v>
      </c>
      <c r="B4">
        <v>1</v>
      </c>
      <c r="C4">
        <v>1</v>
      </c>
      <c r="D4" s="108">
        <f>'growth rates from 2022 frgt'!D4</f>
        <v>1.1275995193209809</v>
      </c>
      <c r="E4" s="108">
        <f>'growth rates from 2022 frgt'!E4</f>
        <v>1.2102180352121001</v>
      </c>
      <c r="F4" s="108">
        <f>'growth rates from 2022 frgt'!F4</f>
        <v>1.2275314742039893</v>
      </c>
      <c r="G4" s="108">
        <f>'growth rates from 2022 frgt'!G4</f>
        <v>1.2299083255474093</v>
      </c>
      <c r="H4" s="108">
        <f>'growth rates from 2022 frgt'!H4</f>
        <v>1.2455127488814024</v>
      </c>
      <c r="I4" s="108">
        <f>'growth rates from 2022 frgt'!I4</f>
        <v>1.2609329139358956</v>
      </c>
      <c r="J4" s="108">
        <f>'growth rates from 2022 frgt'!J4</f>
        <v>1.2731329845163308</v>
      </c>
      <c r="K4" s="108">
        <f>'growth rates from 2022 frgt'!K4</f>
        <v>1.2822075036263818</v>
      </c>
      <c r="L4" s="108">
        <f>'growth rates from 2022 frgt'!L4</f>
        <v>1.2885760812780982</v>
      </c>
      <c r="M4" s="108">
        <f>'growth rates from 2022 frgt'!M4</f>
        <v>1.2949506935896233</v>
      </c>
      <c r="N4" s="108">
        <f>'growth rates from 2022 frgt'!N4</f>
        <v>1.3050704157785851</v>
      </c>
      <c r="O4" s="108">
        <f>'growth rates from 2022 frgt'!O4</f>
        <v>1.3157360735249304</v>
      </c>
      <c r="P4" s="108">
        <f>'growth rates from 2022 frgt'!P4</f>
        <v>1.3253734252398299</v>
      </c>
      <c r="Q4" s="108">
        <f>'growth rates from 2022 frgt'!Q4</f>
        <v>1.336847727400575</v>
      </c>
      <c r="R4" s="108">
        <f>'growth rates from 2022 frgt'!R4</f>
        <v>1.3516933928412556</v>
      </c>
      <c r="S4" s="108">
        <f>'growth rates from 2022 frgt'!S4</f>
        <v>1.3694232233599626</v>
      </c>
      <c r="T4" s="108">
        <f>'growth rates from 2022 frgt'!T4</f>
        <v>1.3880409534918934</v>
      </c>
      <c r="U4" s="108">
        <f>'growth rates from 2022 frgt'!U4</f>
        <v>1.4074789950471882</v>
      </c>
      <c r="V4" s="108">
        <f>'growth rates from 2022 frgt'!V4</f>
        <v>1.4300711521292961</v>
      </c>
      <c r="W4" s="108">
        <f>'growth rates from 2022 frgt'!W4</f>
        <v>1.4516989705739334</v>
      </c>
      <c r="X4" s="108">
        <f>'growth rates from 2022 frgt'!X4</f>
        <v>1.4737033517906493</v>
      </c>
      <c r="Y4" s="108">
        <f>'growth rates from 2022 frgt'!Y4</f>
        <v>1.4960424554714351</v>
      </c>
      <c r="Z4" s="108">
        <f>'growth rates from 2022 frgt'!Z4</f>
        <v>1.5183244310393629</v>
      </c>
      <c r="AA4" s="108">
        <f>'growth rates from 2022 frgt'!AA4</f>
        <v>1.5400125960820896</v>
      </c>
      <c r="AB4" s="108">
        <f>'growth rates from 2022 frgt'!AB4</f>
        <v>1.5611399400732375</v>
      </c>
      <c r="AC4" s="108">
        <f>'growth rates from 2022 frgt'!AC4</f>
        <v>1.5837916391321274</v>
      </c>
      <c r="AD4" s="108">
        <f>'growth rates from 2022 frgt'!AD4</f>
        <v>1.6066694367785259</v>
      </c>
      <c r="AE4" s="108">
        <f>'growth rates from 2022 frgt'!AE4</f>
        <v>1.6292177419993554</v>
      </c>
      <c r="AF4" s="108">
        <f>'growth rates from 2022 frgt'!AF4</f>
        <v>1.6543649740445745</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2025-01-03T23:23:37Z</dcterms:modified>
</cp:coreProperties>
</file>