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add-outputs\SCoC\"/>
    </mc:Choice>
  </mc:AlternateContent>
  <xr:revisionPtr revIDLastSave="0" documentId="13_ncr:1_{A12AF19C-D621-426B-8873-87FF4CB92AE7}" xr6:coauthVersionLast="47" xr6:coauthVersionMax="47" xr10:uidLastSave="{00000000-0000-0000-0000-000000000000}"/>
  <bookViews>
    <workbookView xWindow="-120" yWindow="-120" windowWidth="29040" windowHeight="17640" firstSheet="1" activeTab="3" xr2:uid="{00000000-000D-0000-FFFF-FFFF00000000}"/>
  </bookViews>
  <sheets>
    <sheet name="About" sheetId="1" r:id="rId1"/>
    <sheet name="SourceData" sheetId="2" r:id="rId2"/>
    <sheet name="SourceData New" sheetId="4" r:id="rId3"/>
    <sheet name="SCo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2" i="3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" i="4"/>
  <c r="B34" i="4"/>
  <c r="B35" i="4"/>
  <c r="B36" i="4"/>
  <c r="B37" i="4"/>
  <c r="B38" i="4"/>
  <c r="B39" i="4"/>
  <c r="B40" i="4"/>
  <c r="B41" i="4"/>
  <c r="B33" i="4"/>
  <c r="B24" i="4"/>
  <c r="B25" i="4"/>
  <c r="B26" i="4"/>
  <c r="B27" i="4"/>
  <c r="B28" i="4"/>
  <c r="B29" i="4"/>
  <c r="B30" i="4"/>
  <c r="B31" i="4"/>
  <c r="B23" i="4"/>
  <c r="B14" i="4"/>
  <c r="B15" i="4"/>
  <c r="B16" i="4"/>
  <c r="B17" i="4"/>
  <c r="B18" i="4"/>
  <c r="B19" i="4"/>
  <c r="B20" i="4"/>
  <c r="B21" i="4"/>
  <c r="B13" i="4"/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G5" i="2" l="1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<sst xmlns="http://schemas.openxmlformats.org/spreadsheetml/2006/main" count="37" uniqueCount="28">
  <si>
    <t>Source: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</si>
  <si>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</si>
  <si>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</si>
  <si>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</si>
  <si>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</si>
  <si>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</si>
  <si>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</si>
  <si>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</si>
  <si>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</si>
  <si>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</si>
  <si>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</si>
  <si>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</si>
  <si>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</si>
  <si>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</si>
  <si>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</si>
  <si>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</si>
  <si>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</si>
  <si>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</si>
  <si>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Supplementary Material for the Regulatory Impact Analysis for the Supplemental Proposed Rulemaking, “Standards of Performance for New, Reconstructed, and Modified Sources and Emissions Guidelines for Existing Sources: Oil and Natural Gas Sector Climate Review”</t>
  </si>
  <si>
    <t>US Environmental Protection Agency</t>
  </si>
  <si>
    <t>https://www.epa.gov/system/files/documents/2022-11/epa_scghg_report_draft_0.pdf</t>
  </si>
  <si>
    <t>ES-1</t>
  </si>
  <si>
    <t>2020 dollars to 2012 dollars</t>
  </si>
  <si>
    <t>Social cost of carbon</t>
  </si>
  <si>
    <t>2020 dollars per metric ton of CO2</t>
  </si>
  <si>
    <t>annualized value (2020$/mt)</t>
  </si>
  <si>
    <t>2012$/mt</t>
  </si>
  <si>
    <t>2012$/g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</si>
</sst>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71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17" fontId="0" fillId="0" borderId="0" xfId="0" applyNumberFormat="1" applyAlignment="1">
      <alignment horizontal="left"/>
    </xf>
    <xf numFmtId="9" fontId="0" fillId="0" borderId="0" xfId="0" applyNumberFormat="1"/>
    <xf numFmtId="0" fontId="0" fillId="5" borderId="0" xfId="0" applyFill="1"/>
    <xf numFmtId="0" fontId="1" fillId="6" borderId="5" xfId="0" applyFont="1" applyFill="1" applyBorder="1"/>
    <xf numFmtId="171" fontId="0" fillId="0" borderId="0" xfId="9" applyNumberFormat="1" applyFont="1"/>
    <xf numFmtId="43" fontId="0" fillId="0" borderId="0" xfId="8" applyFont="1"/>
    <xf numFmtId="9" fontId="0" fillId="0" borderId="0" xfId="10" applyFont="1"/>
  </cellXfs>
  <cellStyles count="11">
    <cellStyle name="Body: normal cell" xfId="5" xr:uid="{00000000-0005-0000-0000-000000000000}"/>
    <cellStyle name="Comma" xfId="8" builtinId="3"/>
    <cellStyle name="Currency" xfId="9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10" builtinId="5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152400</xdr:rowOff>
    </xdr:from>
    <xdr:to>
      <xdr:col>20</xdr:col>
      <xdr:colOff>332478</xdr:colOff>
      <xdr:row>20</xdr:row>
      <xdr:rowOff>161448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F9625D-24DF-85FA-3193-C6616B44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152400"/>
          <a:ext cx="7171428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30" sqref="B30"/>
    </sheetView>
  </sheetViews>
  <sheetFormatPr defaultRowHeight="15" x14ac:dyDescent="0.25"/>
  <cols>
    <col min="2" max="2" width="97.140625" customWidth="1"/>
  </cols>
  <sheetData>
    <row r="1" spans="1:2" x14ac:dyDescent="0.25">
      <c r="A1" s="1" t="s">
        <v>8</v>
      </c>
    </row>
    <row r="3" spans="1:2" x14ac:dyDescent="0.25">
      <c r="A3" s="1" t="s">
        <v>0</v>
      </c>
      <c r="B3" t="s">
        <v>19</v>
      </c>
    </row>
    <row r="4" spans="1:2" x14ac:dyDescent="0.25">
      <c r="B4" s="12">
        <v>44805</v>
      </c>
    </row>
    <row r="5" spans="1:2" x14ac:dyDescent="0.25">
      <c r="B5" t="s">
        <v>18</v>
      </c>
    </row>
    <row r="6" spans="1:2" x14ac:dyDescent="0.25">
      <c r="B6" s="2" t="s">
        <v>20</v>
      </c>
    </row>
    <row r="7" spans="1:2" x14ac:dyDescent="0.25">
      <c r="B7" t="s">
        <v>21</v>
      </c>
    </row>
    <row r="9" spans="1:2" x14ac:dyDescent="0.25">
      <c r="A9" s="1" t="s">
        <v>9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6" spans="1:2" x14ac:dyDescent="0.3">
      <c r="A16" t="s">
        <v>14</v>
      </c>
    </row>
    <row r="17" spans="1:1" x14ac:dyDescent="0.3">
      <c r="A17">
        <v>1.109</v>
      </c>
    </row>
    <row r="18" spans="1:1" x14ac:dyDescent="0.3">
      <c r="A18" t="s">
        <v>13</v>
      </c>
    </row>
    <row r="20" spans="1:1" x14ac:dyDescent="0.25">
      <c r="A20" t="s">
        <v>22</v>
      </c>
    </row>
    <row r="21" spans="1:1" x14ac:dyDescent="0.25">
      <c r="A21">
        <v>0.88711067149387013</v>
      </c>
    </row>
    <row r="22" spans="1:1" x14ac:dyDescent="0.25">
      <c r="A22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H4" sqref="H4"/>
    </sheetView>
  </sheetViews>
  <sheetFormatPr defaultRowHeight="15" x14ac:dyDescent="0.25"/>
  <cols>
    <col min="1" max="1" width="13.42578125" customWidth="1"/>
    <col min="7" max="7" width="13.85546875" customWidth="1"/>
  </cols>
  <sheetData>
    <row r="1" spans="1:11" x14ac:dyDescent="0.25">
      <c r="A1" s="7" t="s">
        <v>6</v>
      </c>
      <c r="B1" s="8"/>
      <c r="C1" s="8"/>
      <c r="D1" s="8"/>
      <c r="E1" s="8"/>
      <c r="G1" s="9" t="s">
        <v>7</v>
      </c>
      <c r="H1" s="10"/>
      <c r="I1" s="10"/>
      <c r="J1" s="10"/>
      <c r="K1" s="10"/>
    </row>
    <row r="2" spans="1:11" x14ac:dyDescent="0.25">
      <c r="A2" s="4" t="s">
        <v>1</v>
      </c>
      <c r="B2" s="3">
        <v>0.05</v>
      </c>
      <c r="C2" s="3">
        <v>0.03</v>
      </c>
      <c r="D2" s="3">
        <v>2.5000000000000001E-2</v>
      </c>
      <c r="E2" s="3">
        <v>0.03</v>
      </c>
      <c r="G2" s="4" t="s">
        <v>1</v>
      </c>
      <c r="H2" s="3">
        <v>0.05</v>
      </c>
      <c r="I2" s="3">
        <v>0.03</v>
      </c>
      <c r="J2" s="3">
        <v>2.5000000000000001E-2</v>
      </c>
      <c r="K2" s="3">
        <v>0.03</v>
      </c>
    </row>
    <row r="3" spans="1:11" x14ac:dyDescent="0.25">
      <c r="A3" s="4" t="s">
        <v>3</v>
      </c>
      <c r="B3" s="5" t="s">
        <v>4</v>
      </c>
      <c r="C3" s="5" t="s">
        <v>4</v>
      </c>
      <c r="D3" s="5" t="s">
        <v>4</v>
      </c>
      <c r="E3" s="5" t="s">
        <v>5</v>
      </c>
      <c r="G3" s="4" t="s">
        <v>3</v>
      </c>
      <c r="H3" s="5" t="s">
        <v>4</v>
      </c>
      <c r="I3" s="5" t="s">
        <v>4</v>
      </c>
      <c r="J3" s="5" t="s">
        <v>4</v>
      </c>
      <c r="K3" s="5" t="s">
        <v>5</v>
      </c>
    </row>
    <row r="4" spans="1:11" x14ac:dyDescent="0.25">
      <c r="A4">
        <v>2010</v>
      </c>
      <c r="B4" s="6">
        <v>10</v>
      </c>
      <c r="C4" s="6">
        <v>31</v>
      </c>
      <c r="D4" s="6">
        <v>50</v>
      </c>
      <c r="E4" s="6">
        <v>86</v>
      </c>
      <c r="G4" s="1">
        <f>A4</f>
        <v>2010</v>
      </c>
      <c r="H4" s="11">
        <f>B4*(About!$A$17)/10^6</f>
        <v>1.1090000000000001E-5</v>
      </c>
      <c r="I4" s="11">
        <f>C4*(About!$A$17)/10^6</f>
        <v>3.4378999999999997E-5</v>
      </c>
      <c r="J4" s="11">
        <f>D4*(About!$A$17)/10^6</f>
        <v>5.5450000000000006E-5</v>
      </c>
      <c r="K4" s="11">
        <f>E4*(About!$A$17)/10^6</f>
        <v>9.5373999999999999E-5</v>
      </c>
    </row>
    <row r="5" spans="1:11" x14ac:dyDescent="0.25">
      <c r="A5">
        <v>2011</v>
      </c>
      <c r="B5" s="6">
        <v>11</v>
      </c>
      <c r="C5" s="6">
        <v>32</v>
      </c>
      <c r="D5" s="6">
        <v>51</v>
      </c>
      <c r="E5" s="6">
        <v>90</v>
      </c>
      <c r="G5" s="1">
        <f t="shared" ref="G5:G44" si="0">A5</f>
        <v>2011</v>
      </c>
      <c r="H5" s="11">
        <f>B5*(About!$A$17)/10^6</f>
        <v>1.2199E-5</v>
      </c>
      <c r="I5" s="11">
        <f>C5*(About!$A$17)/10^6</f>
        <v>3.5487999999999996E-5</v>
      </c>
      <c r="J5" s="11">
        <f>D5*(About!$A$17)/10^6</f>
        <v>5.6558999999999998E-5</v>
      </c>
      <c r="K5" s="11">
        <f>E5*(About!$A$17)/10^6</f>
        <v>9.9810000000000008E-5</v>
      </c>
    </row>
    <row r="6" spans="1:11" x14ac:dyDescent="0.25">
      <c r="A6">
        <v>2012</v>
      </c>
      <c r="B6" s="6">
        <v>11</v>
      </c>
      <c r="C6" s="6">
        <v>33</v>
      </c>
      <c r="D6" s="6">
        <v>53</v>
      </c>
      <c r="E6" s="6">
        <v>93</v>
      </c>
      <c r="G6" s="1">
        <f t="shared" si="0"/>
        <v>2012</v>
      </c>
      <c r="H6" s="11">
        <f>B6*(About!$A$17)/10^6</f>
        <v>1.2199E-5</v>
      </c>
      <c r="I6" s="11">
        <f>C6*(About!$A$17)/10^6</f>
        <v>3.6597000000000002E-5</v>
      </c>
      <c r="J6" s="11">
        <f>D6*(About!$A$17)/10^6</f>
        <v>5.8777000000000003E-5</v>
      </c>
      <c r="K6" s="11">
        <f>E6*(About!$A$17)/10^6</f>
        <v>1.03137E-4</v>
      </c>
    </row>
    <row r="7" spans="1:11" x14ac:dyDescent="0.25">
      <c r="A7">
        <v>2013</v>
      </c>
      <c r="B7" s="6">
        <v>11</v>
      </c>
      <c r="C7" s="6">
        <v>34</v>
      </c>
      <c r="D7" s="6">
        <v>54</v>
      </c>
      <c r="E7" s="6">
        <v>97</v>
      </c>
      <c r="G7" s="1">
        <f t="shared" si="0"/>
        <v>2013</v>
      </c>
      <c r="H7" s="11">
        <f>B7*(About!$A$17)/10^6</f>
        <v>1.2199E-5</v>
      </c>
      <c r="I7" s="11">
        <f>C7*(About!$A$17)/10^6</f>
        <v>3.7706000000000001E-5</v>
      </c>
      <c r="J7" s="11">
        <f>D7*(About!$A$17)/10^6</f>
        <v>5.9885999999999995E-5</v>
      </c>
      <c r="K7" s="11">
        <f>E7*(About!$A$17)/10^6</f>
        <v>1.0757299999999999E-4</v>
      </c>
    </row>
    <row r="8" spans="1:11" x14ac:dyDescent="0.25">
      <c r="A8">
        <v>2014</v>
      </c>
      <c r="B8" s="6">
        <v>11</v>
      </c>
      <c r="C8" s="6">
        <v>35</v>
      </c>
      <c r="D8" s="6">
        <v>55</v>
      </c>
      <c r="E8" s="6">
        <v>101</v>
      </c>
      <c r="G8" s="1">
        <f t="shared" si="0"/>
        <v>2014</v>
      </c>
      <c r="H8" s="11">
        <f>B8*(About!$A$17)/10^6</f>
        <v>1.2199E-5</v>
      </c>
      <c r="I8" s="11">
        <f>C8*(About!$A$17)/10^6</f>
        <v>3.8815E-5</v>
      </c>
      <c r="J8" s="11">
        <f>D8*(About!$A$17)/10^6</f>
        <v>6.0994999999999995E-5</v>
      </c>
      <c r="K8" s="11">
        <f>E8*(About!$A$17)/10^6</f>
        <v>1.12009E-4</v>
      </c>
    </row>
    <row r="9" spans="1:11" x14ac:dyDescent="0.25">
      <c r="A9">
        <v>2015</v>
      </c>
      <c r="B9" s="6">
        <v>11</v>
      </c>
      <c r="C9" s="6">
        <v>36</v>
      </c>
      <c r="D9" s="6">
        <v>56</v>
      </c>
      <c r="E9" s="6">
        <v>105</v>
      </c>
      <c r="G9" s="1">
        <f t="shared" si="0"/>
        <v>2015</v>
      </c>
      <c r="H9" s="11">
        <f>B9*(About!$A$17)/10^6</f>
        <v>1.2199E-5</v>
      </c>
      <c r="I9" s="11">
        <f>C9*(About!$A$17)/10^6</f>
        <v>3.9923999999999999E-5</v>
      </c>
      <c r="J9" s="11">
        <f>D9*(About!$A$17)/10^6</f>
        <v>6.2104E-5</v>
      </c>
      <c r="K9" s="11">
        <f>E9*(About!$A$17)/10^6</f>
        <v>1.1644499999999999E-4</v>
      </c>
    </row>
    <row r="10" spans="1:11" x14ac:dyDescent="0.25">
      <c r="A10">
        <v>2016</v>
      </c>
      <c r="B10" s="6">
        <v>11</v>
      </c>
      <c r="C10" s="6">
        <v>38</v>
      </c>
      <c r="D10" s="6">
        <v>57</v>
      </c>
      <c r="E10" s="6">
        <v>108</v>
      </c>
      <c r="G10" s="1">
        <f t="shared" si="0"/>
        <v>2016</v>
      </c>
      <c r="H10" s="11">
        <f>B10*(About!$A$17)/10^6</f>
        <v>1.2199E-5</v>
      </c>
      <c r="I10" s="11">
        <f>C10*(About!$A$17)/10^6</f>
        <v>4.2141999999999997E-5</v>
      </c>
      <c r="J10" s="11">
        <f>D10*(About!$A$17)/10^6</f>
        <v>6.3213000000000006E-5</v>
      </c>
      <c r="K10" s="11">
        <f>E10*(About!$A$17)/10^6</f>
        <v>1.1977199999999999E-4</v>
      </c>
    </row>
    <row r="11" spans="1:11" x14ac:dyDescent="0.25">
      <c r="A11">
        <v>2017</v>
      </c>
      <c r="B11" s="6">
        <v>11</v>
      </c>
      <c r="C11" s="6">
        <v>39</v>
      </c>
      <c r="D11" s="6">
        <v>59</v>
      </c>
      <c r="E11" s="6">
        <v>112</v>
      </c>
      <c r="G11" s="1">
        <f t="shared" si="0"/>
        <v>2017</v>
      </c>
      <c r="H11" s="11">
        <f>B11*(About!$A$17)/10^6</f>
        <v>1.2199E-5</v>
      </c>
      <c r="I11" s="11">
        <f>C11*(About!$A$17)/10^6</f>
        <v>4.3250999999999996E-5</v>
      </c>
      <c r="J11" s="11">
        <f>D11*(About!$A$17)/10^6</f>
        <v>6.5430999999999991E-5</v>
      </c>
      <c r="K11" s="11">
        <f>E11*(About!$A$17)/10^6</f>
        <v>1.24208E-4</v>
      </c>
    </row>
    <row r="12" spans="1:11" x14ac:dyDescent="0.25">
      <c r="A12">
        <v>2018</v>
      </c>
      <c r="B12" s="6">
        <v>12</v>
      </c>
      <c r="C12" s="6">
        <v>40</v>
      </c>
      <c r="D12" s="6">
        <v>60</v>
      </c>
      <c r="E12" s="6">
        <v>116</v>
      </c>
      <c r="G12" s="1">
        <f t="shared" si="0"/>
        <v>2018</v>
      </c>
      <c r="H12" s="11">
        <f>B12*(About!$A$17)/10^6</f>
        <v>1.3308E-5</v>
      </c>
      <c r="I12" s="11">
        <f>C12*(About!$A$17)/10^6</f>
        <v>4.4360000000000002E-5</v>
      </c>
      <c r="J12" s="11">
        <f>D12*(About!$A$17)/10^6</f>
        <v>6.6539999999999997E-5</v>
      </c>
      <c r="K12" s="11">
        <f>E12*(About!$A$17)/10^6</f>
        <v>1.28644E-4</v>
      </c>
    </row>
    <row r="13" spans="1:11" x14ac:dyDescent="0.25">
      <c r="A13">
        <v>2019</v>
      </c>
      <c r="B13" s="6">
        <v>12</v>
      </c>
      <c r="C13" s="6">
        <v>41</v>
      </c>
      <c r="D13" s="6">
        <v>61</v>
      </c>
      <c r="E13" s="6">
        <v>120</v>
      </c>
      <c r="G13" s="1">
        <f t="shared" si="0"/>
        <v>2019</v>
      </c>
      <c r="H13" s="11">
        <f>B13*(About!$A$17)/10^6</f>
        <v>1.3308E-5</v>
      </c>
      <c r="I13" s="11">
        <f>C13*(About!$A$17)/10^6</f>
        <v>4.5469000000000001E-5</v>
      </c>
      <c r="J13" s="11">
        <f>D13*(About!$A$17)/10^6</f>
        <v>6.7649000000000002E-5</v>
      </c>
      <c r="K13" s="11">
        <f>E13*(About!$A$17)/10^6</f>
        <v>1.3307999999999999E-4</v>
      </c>
    </row>
    <row r="14" spans="1:11" x14ac:dyDescent="0.25">
      <c r="A14">
        <v>2020</v>
      </c>
      <c r="B14" s="6">
        <v>12</v>
      </c>
      <c r="C14" s="6">
        <v>42</v>
      </c>
      <c r="D14" s="6">
        <v>62</v>
      </c>
      <c r="E14" s="6">
        <v>123</v>
      </c>
      <c r="G14" s="1">
        <f t="shared" si="0"/>
        <v>2020</v>
      </c>
      <c r="H14" s="11">
        <f>B14*(About!$A$17)/10^6</f>
        <v>1.3308E-5</v>
      </c>
      <c r="I14" s="11">
        <f>C14*(About!$A$17)/10^6</f>
        <v>4.6578E-5</v>
      </c>
      <c r="J14" s="11">
        <f>D14*(About!$A$17)/10^6</f>
        <v>6.8757999999999995E-5</v>
      </c>
      <c r="K14" s="11">
        <f>E14*(About!$A$17)/10^6</f>
        <v>1.3640700000000001E-4</v>
      </c>
    </row>
    <row r="15" spans="1:11" x14ac:dyDescent="0.25">
      <c r="A15">
        <v>2021</v>
      </c>
      <c r="B15" s="6">
        <v>12</v>
      </c>
      <c r="C15" s="6">
        <v>42</v>
      </c>
      <c r="D15" s="6">
        <v>63</v>
      </c>
      <c r="E15" s="6">
        <v>126</v>
      </c>
      <c r="G15" s="1">
        <f t="shared" si="0"/>
        <v>2021</v>
      </c>
      <c r="H15" s="11">
        <f>B15*(About!$A$17)/10^6</f>
        <v>1.3308E-5</v>
      </c>
      <c r="I15" s="11">
        <f>C15*(About!$A$17)/10^6</f>
        <v>4.6578E-5</v>
      </c>
      <c r="J15" s="11">
        <f>D15*(About!$A$17)/10^6</f>
        <v>6.9867E-5</v>
      </c>
      <c r="K15" s="11">
        <f>E15*(About!$A$17)/10^6</f>
        <v>1.39734E-4</v>
      </c>
    </row>
    <row r="16" spans="1:11" x14ac:dyDescent="0.25">
      <c r="A16">
        <v>2022</v>
      </c>
      <c r="B16" s="6">
        <v>13</v>
      </c>
      <c r="C16" s="6">
        <v>43</v>
      </c>
      <c r="D16" s="6">
        <v>64</v>
      </c>
      <c r="E16" s="6">
        <v>129</v>
      </c>
      <c r="G16" s="1">
        <f t="shared" si="0"/>
        <v>2022</v>
      </c>
      <c r="H16" s="11">
        <f>B16*(About!$A$17)/10^6</f>
        <v>1.4416999999999999E-5</v>
      </c>
      <c r="I16" s="11">
        <f>C16*(About!$A$17)/10^6</f>
        <v>4.7686999999999999E-5</v>
      </c>
      <c r="J16" s="11">
        <f>D16*(About!$A$17)/10^6</f>
        <v>7.0975999999999993E-5</v>
      </c>
      <c r="K16" s="11">
        <f>E16*(About!$A$17)/10^6</f>
        <v>1.4306100000000002E-4</v>
      </c>
    </row>
    <row r="17" spans="1:11" x14ac:dyDescent="0.25">
      <c r="A17">
        <v>2023</v>
      </c>
      <c r="B17" s="6">
        <v>13</v>
      </c>
      <c r="C17" s="6">
        <v>44</v>
      </c>
      <c r="D17" s="6">
        <v>65</v>
      </c>
      <c r="E17" s="6">
        <v>132</v>
      </c>
      <c r="G17" s="1">
        <f t="shared" si="0"/>
        <v>2023</v>
      </c>
      <c r="H17" s="11">
        <f>B17*(About!$A$17)/10^6</f>
        <v>1.4416999999999999E-5</v>
      </c>
      <c r="I17" s="11">
        <f>C17*(About!$A$17)/10^6</f>
        <v>4.8795999999999998E-5</v>
      </c>
      <c r="J17" s="11">
        <f>D17*(About!$A$17)/10^6</f>
        <v>7.2084999999999998E-5</v>
      </c>
      <c r="K17" s="11">
        <f>E17*(About!$A$17)/10^6</f>
        <v>1.4638800000000001E-4</v>
      </c>
    </row>
    <row r="18" spans="1:11" x14ac:dyDescent="0.25">
      <c r="A18">
        <v>2024</v>
      </c>
      <c r="B18" s="6">
        <v>13</v>
      </c>
      <c r="C18" s="6">
        <v>45</v>
      </c>
      <c r="D18" s="6">
        <v>66</v>
      </c>
      <c r="E18" s="6">
        <v>135</v>
      </c>
      <c r="G18" s="1">
        <f t="shared" si="0"/>
        <v>2024</v>
      </c>
      <c r="H18" s="11">
        <f>B18*(About!$A$17)/10^6</f>
        <v>1.4416999999999999E-5</v>
      </c>
      <c r="I18" s="11">
        <f>C18*(About!$A$17)/10^6</f>
        <v>4.9905000000000004E-5</v>
      </c>
      <c r="J18" s="11">
        <f>D18*(About!$A$17)/10^6</f>
        <v>7.3194000000000004E-5</v>
      </c>
      <c r="K18" s="11">
        <f>E18*(About!$A$17)/10^6</f>
        <v>1.49715E-4</v>
      </c>
    </row>
    <row r="19" spans="1:11" x14ac:dyDescent="0.25">
      <c r="A19">
        <v>2025</v>
      </c>
      <c r="B19" s="6">
        <v>14</v>
      </c>
      <c r="C19" s="6">
        <v>46</v>
      </c>
      <c r="D19" s="6">
        <v>68</v>
      </c>
      <c r="E19" s="6">
        <v>138</v>
      </c>
      <c r="G19" s="1">
        <f t="shared" si="0"/>
        <v>2025</v>
      </c>
      <c r="H19" s="11">
        <f>B19*(About!$A$17)/10^6</f>
        <v>1.5526E-5</v>
      </c>
      <c r="I19" s="11">
        <f>C19*(About!$A$17)/10^6</f>
        <v>5.1013999999999996E-5</v>
      </c>
      <c r="J19" s="11">
        <f>D19*(About!$A$17)/10^6</f>
        <v>7.5412000000000002E-5</v>
      </c>
      <c r="K19" s="11">
        <f>E19*(About!$A$17)/10^6</f>
        <v>1.5304199999999999E-4</v>
      </c>
    </row>
    <row r="20" spans="1:11" x14ac:dyDescent="0.25">
      <c r="A20">
        <v>2026</v>
      </c>
      <c r="B20" s="6">
        <v>14</v>
      </c>
      <c r="C20" s="6">
        <v>47</v>
      </c>
      <c r="D20" s="6">
        <v>69</v>
      </c>
      <c r="E20" s="6">
        <v>141</v>
      </c>
      <c r="G20" s="1">
        <f t="shared" si="0"/>
        <v>2026</v>
      </c>
      <c r="H20" s="11">
        <f>B20*(About!$A$17)/10^6</f>
        <v>1.5526E-5</v>
      </c>
      <c r="I20" s="11">
        <f>C20*(About!$A$17)/10^6</f>
        <v>5.2122999999999995E-5</v>
      </c>
      <c r="J20" s="11">
        <f>D20*(About!$A$17)/10^6</f>
        <v>7.6520999999999995E-5</v>
      </c>
      <c r="K20" s="11">
        <f>E20*(About!$A$17)/10^6</f>
        <v>1.5636900000000001E-4</v>
      </c>
    </row>
    <row r="21" spans="1:11" x14ac:dyDescent="0.25">
      <c r="A21">
        <v>2027</v>
      </c>
      <c r="B21" s="6">
        <v>15</v>
      </c>
      <c r="C21" s="6">
        <v>48</v>
      </c>
      <c r="D21" s="6">
        <v>70</v>
      </c>
      <c r="E21" s="6">
        <v>143</v>
      </c>
      <c r="G21" s="1">
        <f t="shared" si="0"/>
        <v>2027</v>
      </c>
      <c r="H21" s="11">
        <f>B21*(About!$A$17)/10^6</f>
        <v>1.6634999999999999E-5</v>
      </c>
      <c r="I21" s="11">
        <f>C21*(About!$A$17)/10^6</f>
        <v>5.3232000000000001E-5</v>
      </c>
      <c r="J21" s="11">
        <f>D21*(About!$A$17)/10^6</f>
        <v>7.763E-5</v>
      </c>
      <c r="K21" s="11">
        <f>E21*(About!$A$17)/10^6</f>
        <v>1.5858699999999999E-4</v>
      </c>
    </row>
    <row r="22" spans="1:11" x14ac:dyDescent="0.25">
      <c r="A22">
        <v>2028</v>
      </c>
      <c r="B22" s="6">
        <v>15</v>
      </c>
      <c r="C22" s="6">
        <v>49</v>
      </c>
      <c r="D22" s="6">
        <v>71</v>
      </c>
      <c r="E22" s="6">
        <v>146</v>
      </c>
      <c r="G22" s="1">
        <f t="shared" si="0"/>
        <v>2028</v>
      </c>
      <c r="H22" s="11">
        <f>B22*(About!$A$17)/10^6</f>
        <v>1.6634999999999999E-5</v>
      </c>
      <c r="I22" s="11">
        <f>C22*(About!$A$17)/10^6</f>
        <v>5.4341E-5</v>
      </c>
      <c r="J22" s="11">
        <f>D22*(About!$A$17)/10^6</f>
        <v>7.8739000000000006E-5</v>
      </c>
      <c r="K22" s="11">
        <f>E22*(About!$A$17)/10^6</f>
        <v>1.6191399999999998E-4</v>
      </c>
    </row>
    <row r="23" spans="1:11" x14ac:dyDescent="0.25">
      <c r="A23">
        <v>2029</v>
      </c>
      <c r="B23" s="6">
        <v>15</v>
      </c>
      <c r="C23" s="6">
        <v>49</v>
      </c>
      <c r="D23" s="6">
        <v>72</v>
      </c>
      <c r="E23" s="6">
        <v>149</v>
      </c>
      <c r="G23" s="1">
        <f t="shared" si="0"/>
        <v>2029</v>
      </c>
      <c r="H23" s="11">
        <f>B23*(About!$A$17)/10^6</f>
        <v>1.6634999999999999E-5</v>
      </c>
      <c r="I23" s="11">
        <f>C23*(About!$A$17)/10^6</f>
        <v>5.4341E-5</v>
      </c>
      <c r="J23" s="11">
        <f>D23*(About!$A$17)/10^6</f>
        <v>7.9847999999999999E-5</v>
      </c>
      <c r="K23" s="11">
        <f>E23*(About!$A$17)/10^6</f>
        <v>1.65241E-4</v>
      </c>
    </row>
    <row r="24" spans="1:11" x14ac:dyDescent="0.25">
      <c r="A24">
        <v>2030</v>
      </c>
      <c r="B24" s="6">
        <v>16</v>
      </c>
      <c r="C24" s="6">
        <v>50</v>
      </c>
      <c r="D24" s="6">
        <v>73</v>
      </c>
      <c r="E24" s="6">
        <v>152</v>
      </c>
      <c r="G24" s="1">
        <f t="shared" si="0"/>
        <v>2030</v>
      </c>
      <c r="H24" s="11">
        <f>B24*(About!$A$17)/10^6</f>
        <v>1.7743999999999998E-5</v>
      </c>
      <c r="I24" s="11">
        <f>C24*(About!$A$17)/10^6</f>
        <v>5.5450000000000006E-5</v>
      </c>
      <c r="J24" s="11">
        <f>D24*(About!$A$17)/10^6</f>
        <v>8.0956999999999991E-5</v>
      </c>
      <c r="K24" s="11">
        <f>E24*(About!$A$17)/10^6</f>
        <v>1.6856799999999999E-4</v>
      </c>
    </row>
    <row r="25" spans="1:11" x14ac:dyDescent="0.25">
      <c r="A25">
        <v>2031</v>
      </c>
      <c r="B25" s="6">
        <v>16</v>
      </c>
      <c r="C25" s="6">
        <v>51</v>
      </c>
      <c r="D25" s="6">
        <v>74</v>
      </c>
      <c r="E25" s="6">
        <v>155</v>
      </c>
      <c r="G25" s="1">
        <f t="shared" si="0"/>
        <v>2031</v>
      </c>
      <c r="H25" s="11">
        <f>B25*(About!$A$17)/10^6</f>
        <v>1.7743999999999998E-5</v>
      </c>
      <c r="I25" s="11">
        <f>C25*(About!$A$17)/10^6</f>
        <v>5.6558999999999998E-5</v>
      </c>
      <c r="J25" s="11">
        <f>D25*(About!$A$17)/10^6</f>
        <v>8.2065999999999997E-5</v>
      </c>
      <c r="K25" s="11">
        <f>E25*(About!$A$17)/10^6</f>
        <v>1.7189500000000001E-4</v>
      </c>
    </row>
    <row r="26" spans="1:11" x14ac:dyDescent="0.25">
      <c r="A26">
        <v>2032</v>
      </c>
      <c r="B26" s="6">
        <v>17</v>
      </c>
      <c r="C26" s="6">
        <v>52</v>
      </c>
      <c r="D26" s="6">
        <v>75</v>
      </c>
      <c r="E26" s="6">
        <v>158</v>
      </c>
      <c r="G26" s="1">
        <f t="shared" si="0"/>
        <v>2032</v>
      </c>
      <c r="H26" s="11">
        <f>B26*(About!$A$17)/10^6</f>
        <v>1.8853000000000001E-5</v>
      </c>
      <c r="I26" s="11">
        <f>C26*(About!$A$17)/10^6</f>
        <v>5.7667999999999997E-5</v>
      </c>
      <c r="J26" s="11">
        <f>D26*(About!$A$17)/10^6</f>
        <v>8.3175000000000002E-5</v>
      </c>
      <c r="K26" s="11">
        <f>E26*(About!$A$17)/10^6</f>
        <v>1.75222E-4</v>
      </c>
    </row>
    <row r="27" spans="1:11" x14ac:dyDescent="0.25">
      <c r="A27">
        <v>2033</v>
      </c>
      <c r="B27" s="6">
        <v>17</v>
      </c>
      <c r="C27" s="6">
        <v>53</v>
      </c>
      <c r="D27" s="6">
        <v>76</v>
      </c>
      <c r="E27" s="6">
        <v>161</v>
      </c>
      <c r="G27" s="1">
        <f t="shared" si="0"/>
        <v>2033</v>
      </c>
      <c r="H27" s="11">
        <f>B27*(About!$A$17)/10^6</f>
        <v>1.8853000000000001E-5</v>
      </c>
      <c r="I27" s="11">
        <f>C27*(About!$A$17)/10^6</f>
        <v>5.8777000000000003E-5</v>
      </c>
      <c r="J27" s="11">
        <f>D27*(About!$A$17)/10^6</f>
        <v>8.4283999999999995E-5</v>
      </c>
      <c r="K27" s="11">
        <f>E27*(About!$A$17)/10^6</f>
        <v>1.7854900000000001E-4</v>
      </c>
    </row>
    <row r="28" spans="1:11" x14ac:dyDescent="0.25">
      <c r="A28">
        <v>2034</v>
      </c>
      <c r="B28" s="6">
        <v>18</v>
      </c>
      <c r="C28" s="6">
        <v>54</v>
      </c>
      <c r="D28" s="6">
        <v>77</v>
      </c>
      <c r="E28" s="6">
        <v>164</v>
      </c>
      <c r="G28" s="1">
        <f t="shared" si="0"/>
        <v>2034</v>
      </c>
      <c r="H28" s="11">
        <f>B28*(About!$A$17)/10^6</f>
        <v>1.9962E-5</v>
      </c>
      <c r="I28" s="11">
        <f>C28*(About!$A$17)/10^6</f>
        <v>5.9885999999999995E-5</v>
      </c>
      <c r="J28" s="11">
        <f>D28*(About!$A$17)/10^6</f>
        <v>8.5393E-5</v>
      </c>
      <c r="K28" s="11">
        <f>E28*(About!$A$17)/10^6</f>
        <v>1.81876E-4</v>
      </c>
    </row>
    <row r="29" spans="1:11" x14ac:dyDescent="0.25">
      <c r="A29">
        <v>2035</v>
      </c>
      <c r="B29" s="6">
        <v>18</v>
      </c>
      <c r="C29" s="6">
        <v>55</v>
      </c>
      <c r="D29" s="6">
        <v>78</v>
      </c>
      <c r="E29" s="6">
        <v>168</v>
      </c>
      <c r="G29" s="1">
        <f t="shared" si="0"/>
        <v>2035</v>
      </c>
      <c r="H29" s="11">
        <f>B29*(About!$A$17)/10^6</f>
        <v>1.9962E-5</v>
      </c>
      <c r="I29" s="11">
        <f>C29*(About!$A$17)/10^6</f>
        <v>6.0994999999999995E-5</v>
      </c>
      <c r="J29" s="11">
        <f>D29*(About!$A$17)/10^6</f>
        <v>8.6501999999999993E-5</v>
      </c>
      <c r="K29" s="11">
        <f>E29*(About!$A$17)/10^6</f>
        <v>1.86312E-4</v>
      </c>
    </row>
    <row r="30" spans="1:11" x14ac:dyDescent="0.25">
      <c r="A30">
        <v>2036</v>
      </c>
      <c r="B30" s="6">
        <v>19</v>
      </c>
      <c r="C30" s="6">
        <v>56</v>
      </c>
      <c r="D30" s="6">
        <v>79</v>
      </c>
      <c r="E30" s="6">
        <v>171</v>
      </c>
      <c r="G30" s="1">
        <f t="shared" si="0"/>
        <v>2036</v>
      </c>
      <c r="H30" s="11">
        <f>B30*(About!$A$17)/10^6</f>
        <v>2.1070999999999999E-5</v>
      </c>
      <c r="I30" s="11">
        <f>C30*(About!$A$17)/10^6</f>
        <v>6.2104E-5</v>
      </c>
      <c r="J30" s="11">
        <f>D30*(About!$A$17)/10^6</f>
        <v>8.7610999999999999E-5</v>
      </c>
      <c r="K30" s="11">
        <f>E30*(About!$A$17)/10^6</f>
        <v>1.8963900000000002E-4</v>
      </c>
    </row>
    <row r="31" spans="1:11" x14ac:dyDescent="0.25">
      <c r="A31">
        <v>2037</v>
      </c>
      <c r="B31" s="6">
        <v>19</v>
      </c>
      <c r="C31" s="6">
        <v>57</v>
      </c>
      <c r="D31" s="6">
        <v>81</v>
      </c>
      <c r="E31" s="6">
        <v>174</v>
      </c>
      <c r="G31" s="1">
        <f t="shared" si="0"/>
        <v>2037</v>
      </c>
      <c r="H31" s="11">
        <f>B31*(About!$A$17)/10^6</f>
        <v>2.1070999999999999E-5</v>
      </c>
      <c r="I31" s="11">
        <f>C31*(About!$A$17)/10^6</f>
        <v>6.3213000000000006E-5</v>
      </c>
      <c r="J31" s="11">
        <f>D31*(About!$A$17)/10^6</f>
        <v>8.9828999999999997E-5</v>
      </c>
      <c r="K31" s="11">
        <f>E31*(About!$A$17)/10^6</f>
        <v>1.9296600000000001E-4</v>
      </c>
    </row>
    <row r="32" spans="1:11" x14ac:dyDescent="0.25">
      <c r="A32">
        <v>2038</v>
      </c>
      <c r="B32" s="6">
        <v>20</v>
      </c>
      <c r="C32" s="6">
        <v>58</v>
      </c>
      <c r="D32" s="6">
        <v>82</v>
      </c>
      <c r="E32" s="6">
        <v>177</v>
      </c>
      <c r="G32" s="1">
        <f t="shared" si="0"/>
        <v>2038</v>
      </c>
      <c r="H32" s="11">
        <f>B32*(About!$A$17)/10^6</f>
        <v>2.2180000000000001E-5</v>
      </c>
      <c r="I32" s="11">
        <f>C32*(About!$A$17)/10^6</f>
        <v>6.4321999999999998E-5</v>
      </c>
      <c r="J32" s="11">
        <f>D32*(About!$A$17)/10^6</f>
        <v>9.0938000000000002E-5</v>
      </c>
      <c r="K32" s="11">
        <f>E32*(About!$A$17)/10^6</f>
        <v>1.96293E-4</v>
      </c>
    </row>
    <row r="33" spans="1:11" x14ac:dyDescent="0.25">
      <c r="A33">
        <v>2039</v>
      </c>
      <c r="B33" s="6">
        <v>20</v>
      </c>
      <c r="C33" s="6">
        <v>59</v>
      </c>
      <c r="D33" s="6">
        <v>83</v>
      </c>
      <c r="E33" s="6">
        <v>180</v>
      </c>
      <c r="G33" s="1">
        <f t="shared" si="0"/>
        <v>2039</v>
      </c>
      <c r="H33" s="11">
        <f>B33*(About!$A$17)/10^6</f>
        <v>2.2180000000000001E-5</v>
      </c>
      <c r="I33" s="11">
        <f>C33*(About!$A$17)/10^6</f>
        <v>6.5430999999999991E-5</v>
      </c>
      <c r="J33" s="11">
        <f>D33*(About!$A$17)/10^6</f>
        <v>9.2046999999999995E-5</v>
      </c>
      <c r="K33" s="11">
        <f>E33*(About!$A$17)/10^6</f>
        <v>1.9962000000000002E-4</v>
      </c>
    </row>
    <row r="34" spans="1:11" x14ac:dyDescent="0.25">
      <c r="A34">
        <v>2040</v>
      </c>
      <c r="B34" s="6">
        <v>21</v>
      </c>
      <c r="C34" s="6">
        <v>60</v>
      </c>
      <c r="D34" s="6">
        <v>84</v>
      </c>
      <c r="E34" s="6">
        <v>183</v>
      </c>
      <c r="G34" s="1">
        <f t="shared" si="0"/>
        <v>2040</v>
      </c>
      <c r="H34" s="11">
        <f>B34*(About!$A$17)/10^6</f>
        <v>2.3289E-5</v>
      </c>
      <c r="I34" s="11">
        <f>C34*(About!$A$17)/10^6</f>
        <v>6.6539999999999997E-5</v>
      </c>
      <c r="J34" s="11">
        <f>D34*(About!$A$17)/10^6</f>
        <v>9.3156000000000001E-5</v>
      </c>
      <c r="K34" s="11">
        <f>E34*(About!$A$17)/10^6</f>
        <v>2.0294700000000001E-4</v>
      </c>
    </row>
    <row r="35" spans="1:11" x14ac:dyDescent="0.25">
      <c r="A35">
        <v>2041</v>
      </c>
      <c r="B35" s="6">
        <v>21</v>
      </c>
      <c r="C35" s="6">
        <v>61</v>
      </c>
      <c r="D35" s="6">
        <v>85</v>
      </c>
      <c r="E35" s="6">
        <v>186</v>
      </c>
      <c r="G35" s="1">
        <f t="shared" si="0"/>
        <v>2041</v>
      </c>
      <c r="H35" s="11">
        <f>B35*(About!$A$17)/10^6</f>
        <v>2.3289E-5</v>
      </c>
      <c r="I35" s="11">
        <f>C35*(About!$A$17)/10^6</f>
        <v>6.7649000000000002E-5</v>
      </c>
      <c r="J35" s="11">
        <f>D35*(About!$A$17)/10^6</f>
        <v>9.4265000000000006E-5</v>
      </c>
      <c r="K35" s="11">
        <f>E35*(About!$A$17)/10^6</f>
        <v>2.06274E-4</v>
      </c>
    </row>
    <row r="36" spans="1:11" x14ac:dyDescent="0.25">
      <c r="A36">
        <v>2042</v>
      </c>
      <c r="B36" s="6">
        <v>22</v>
      </c>
      <c r="C36" s="6">
        <v>61</v>
      </c>
      <c r="D36" s="6">
        <v>86</v>
      </c>
      <c r="E36" s="6">
        <v>189</v>
      </c>
      <c r="G36" s="1">
        <f t="shared" si="0"/>
        <v>2042</v>
      </c>
      <c r="H36" s="11">
        <f>B36*(About!$A$17)/10^6</f>
        <v>2.4397999999999999E-5</v>
      </c>
      <c r="I36" s="11">
        <f>C36*(About!$A$17)/10^6</f>
        <v>6.7649000000000002E-5</v>
      </c>
      <c r="J36" s="11">
        <f>D36*(About!$A$17)/10^6</f>
        <v>9.5373999999999999E-5</v>
      </c>
      <c r="K36" s="11">
        <f>E36*(About!$A$17)/10^6</f>
        <v>2.0960099999999999E-4</v>
      </c>
    </row>
    <row r="37" spans="1:11" x14ac:dyDescent="0.25">
      <c r="A37">
        <v>2043</v>
      </c>
      <c r="B37" s="6">
        <v>22</v>
      </c>
      <c r="C37" s="6">
        <v>62</v>
      </c>
      <c r="D37" s="6">
        <v>87</v>
      </c>
      <c r="E37" s="6">
        <v>192</v>
      </c>
      <c r="G37" s="1">
        <f t="shared" si="0"/>
        <v>2043</v>
      </c>
      <c r="H37" s="11">
        <f>B37*(About!$A$17)/10^6</f>
        <v>2.4397999999999999E-5</v>
      </c>
      <c r="I37" s="11">
        <f>C37*(About!$A$17)/10^6</f>
        <v>6.8757999999999995E-5</v>
      </c>
      <c r="J37" s="11">
        <f>D37*(About!$A$17)/10^6</f>
        <v>9.6483000000000004E-5</v>
      </c>
      <c r="K37" s="11">
        <f>E37*(About!$A$17)/10^6</f>
        <v>2.1292800000000001E-4</v>
      </c>
    </row>
    <row r="38" spans="1:11" x14ac:dyDescent="0.25">
      <c r="A38">
        <v>2044</v>
      </c>
      <c r="B38" s="6">
        <v>23</v>
      </c>
      <c r="C38" s="6">
        <v>63</v>
      </c>
      <c r="D38" s="6">
        <v>88</v>
      </c>
      <c r="E38" s="6">
        <v>194</v>
      </c>
      <c r="G38" s="1">
        <f t="shared" si="0"/>
        <v>2044</v>
      </c>
      <c r="H38" s="11">
        <f>B38*(About!$A$17)/10^6</f>
        <v>2.5506999999999998E-5</v>
      </c>
      <c r="I38" s="11">
        <f>C38*(About!$A$17)/10^6</f>
        <v>6.9867E-5</v>
      </c>
      <c r="J38" s="11">
        <f>D38*(About!$A$17)/10^6</f>
        <v>9.7591999999999997E-5</v>
      </c>
      <c r="K38" s="11">
        <f>E38*(About!$A$17)/10^6</f>
        <v>2.1514599999999999E-4</v>
      </c>
    </row>
    <row r="39" spans="1:11" x14ac:dyDescent="0.25">
      <c r="A39">
        <v>2045</v>
      </c>
      <c r="B39" s="6">
        <v>23</v>
      </c>
      <c r="C39" s="6">
        <v>64</v>
      </c>
      <c r="D39" s="6">
        <v>89</v>
      </c>
      <c r="E39" s="6">
        <v>197</v>
      </c>
      <c r="G39" s="1">
        <f t="shared" si="0"/>
        <v>2045</v>
      </c>
      <c r="H39" s="11">
        <f>B39*(About!$A$17)/10^6</f>
        <v>2.5506999999999998E-5</v>
      </c>
      <c r="I39" s="11">
        <f>C39*(About!$A$17)/10^6</f>
        <v>7.0975999999999993E-5</v>
      </c>
      <c r="J39" s="11">
        <f>D39*(About!$A$17)/10^6</f>
        <v>9.8700999999999989E-5</v>
      </c>
      <c r="K39" s="11">
        <f>E39*(About!$A$17)/10^6</f>
        <v>2.1847299999999998E-4</v>
      </c>
    </row>
    <row r="40" spans="1:11" x14ac:dyDescent="0.25">
      <c r="A40">
        <v>2046</v>
      </c>
      <c r="B40" s="6">
        <v>24</v>
      </c>
      <c r="C40" s="6">
        <v>65</v>
      </c>
      <c r="D40" s="6">
        <v>90</v>
      </c>
      <c r="E40" s="6">
        <v>200</v>
      </c>
      <c r="G40" s="1">
        <f t="shared" si="0"/>
        <v>2046</v>
      </c>
      <c r="H40" s="11">
        <f>B40*(About!$A$17)/10^6</f>
        <v>2.6616000000000001E-5</v>
      </c>
      <c r="I40" s="11">
        <f>C40*(About!$A$17)/10^6</f>
        <v>7.2084999999999998E-5</v>
      </c>
      <c r="J40" s="11">
        <f>D40*(About!$A$17)/10^6</f>
        <v>9.9810000000000008E-5</v>
      </c>
      <c r="K40" s="11">
        <f>E40*(About!$A$17)/10^6</f>
        <v>2.2180000000000002E-4</v>
      </c>
    </row>
    <row r="41" spans="1:11" x14ac:dyDescent="0.25">
      <c r="A41">
        <v>2047</v>
      </c>
      <c r="B41" s="6">
        <v>24</v>
      </c>
      <c r="C41" s="6">
        <v>66</v>
      </c>
      <c r="D41" s="6">
        <v>92</v>
      </c>
      <c r="E41" s="6">
        <v>203</v>
      </c>
      <c r="G41" s="1">
        <f t="shared" si="0"/>
        <v>2047</v>
      </c>
      <c r="H41" s="11">
        <f>B41*(About!$A$17)/10^6</f>
        <v>2.6616000000000001E-5</v>
      </c>
      <c r="I41" s="11">
        <f>C41*(About!$A$17)/10^6</f>
        <v>7.3194000000000004E-5</v>
      </c>
      <c r="J41" s="11">
        <f>D41*(About!$A$17)/10^6</f>
        <v>1.0202799999999999E-4</v>
      </c>
      <c r="K41" s="11">
        <f>E41*(About!$A$17)/10^6</f>
        <v>2.2512700000000001E-4</v>
      </c>
    </row>
    <row r="42" spans="1:11" x14ac:dyDescent="0.25">
      <c r="A42">
        <v>2048</v>
      </c>
      <c r="B42" s="6">
        <v>25</v>
      </c>
      <c r="C42" s="6">
        <v>67</v>
      </c>
      <c r="D42" s="6">
        <v>93</v>
      </c>
      <c r="E42" s="6">
        <v>206</v>
      </c>
      <c r="G42" s="1">
        <f t="shared" si="0"/>
        <v>2048</v>
      </c>
      <c r="H42" s="11">
        <f>B42*(About!$A$17)/10^6</f>
        <v>2.7725000000000003E-5</v>
      </c>
      <c r="I42" s="11">
        <f>C42*(About!$A$17)/10^6</f>
        <v>7.4302999999999997E-5</v>
      </c>
      <c r="J42" s="11">
        <f>D42*(About!$A$17)/10^6</f>
        <v>1.03137E-4</v>
      </c>
      <c r="K42" s="11">
        <f>E42*(About!$A$17)/10^6</f>
        <v>2.2845400000000001E-4</v>
      </c>
    </row>
    <row r="43" spans="1:11" x14ac:dyDescent="0.25">
      <c r="A43">
        <v>2049</v>
      </c>
      <c r="B43" s="6">
        <v>25</v>
      </c>
      <c r="C43" s="6">
        <v>68</v>
      </c>
      <c r="D43" s="6">
        <v>94</v>
      </c>
      <c r="E43" s="6">
        <v>209</v>
      </c>
      <c r="G43" s="1">
        <f t="shared" si="0"/>
        <v>2049</v>
      </c>
      <c r="H43" s="11">
        <f>B43*(About!$A$17)/10^6</f>
        <v>2.7725000000000003E-5</v>
      </c>
      <c r="I43" s="11">
        <f>C43*(About!$A$17)/10^6</f>
        <v>7.5412000000000002E-5</v>
      </c>
      <c r="J43" s="11">
        <f>D43*(About!$A$17)/10^6</f>
        <v>1.0424599999999999E-4</v>
      </c>
      <c r="K43" s="11">
        <f>E43*(About!$A$17)/10^6</f>
        <v>2.31781E-4</v>
      </c>
    </row>
    <row r="44" spans="1:11" x14ac:dyDescent="0.25">
      <c r="A44">
        <v>2050</v>
      </c>
      <c r="B44" s="6">
        <v>26</v>
      </c>
      <c r="C44" s="6">
        <v>69</v>
      </c>
      <c r="D44" s="6">
        <v>95</v>
      </c>
      <c r="E44" s="6">
        <v>212</v>
      </c>
      <c r="G44" s="1">
        <f t="shared" si="0"/>
        <v>2050</v>
      </c>
      <c r="H44" s="11">
        <f>B44*(About!$A$17)/10^6</f>
        <v>2.8833999999999999E-5</v>
      </c>
      <c r="I44" s="11">
        <f>C44*(About!$A$17)/10^6</f>
        <v>7.6520999999999995E-5</v>
      </c>
      <c r="J44" s="11">
        <f>D44*(About!$A$17)/10^6</f>
        <v>1.0535500000000001E-4</v>
      </c>
      <c r="K44" s="11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FDDD-ED32-46D6-87BA-CCB77D587FD8}">
  <dimension ref="A1:F42"/>
  <sheetViews>
    <sheetView workbookViewId="0"/>
  </sheetViews>
  <sheetFormatPr defaultRowHeight="15" x14ac:dyDescent="0.25"/>
  <cols>
    <col min="2" max="2" width="31.42578125" bestFit="1" customWidth="1"/>
    <col min="3" max="3" width="12" bestFit="1" customWidth="1"/>
    <col min="6" max="6" width="12" bestFit="1" customWidth="1"/>
  </cols>
  <sheetData>
    <row r="1" spans="1:5" x14ac:dyDescent="0.25">
      <c r="A1" s="1" t="s">
        <v>23</v>
      </c>
    </row>
    <row r="2" spans="1:5" x14ac:dyDescent="0.25">
      <c r="B2" s="13">
        <v>0.02</v>
      </c>
    </row>
    <row r="3" spans="1:5" x14ac:dyDescent="0.25">
      <c r="A3" s="1"/>
      <c r="B3" s="1" t="s">
        <v>24</v>
      </c>
    </row>
    <row r="5" spans="1:5" x14ac:dyDescent="0.25">
      <c r="A5" s="14">
        <v>2020</v>
      </c>
      <c r="B5" s="14">
        <v>190</v>
      </c>
    </row>
    <row r="6" spans="1:5" x14ac:dyDescent="0.25">
      <c r="A6" s="14">
        <v>2030</v>
      </c>
      <c r="B6" s="14">
        <v>230</v>
      </c>
    </row>
    <row r="7" spans="1:5" x14ac:dyDescent="0.25">
      <c r="A7" s="14">
        <v>2040</v>
      </c>
      <c r="B7" s="14">
        <v>270</v>
      </c>
    </row>
    <row r="8" spans="1:5" x14ac:dyDescent="0.25">
      <c r="A8" s="14">
        <v>2050</v>
      </c>
      <c r="B8" s="14">
        <v>310</v>
      </c>
    </row>
    <row r="11" spans="1:5" x14ac:dyDescent="0.25">
      <c r="B11" s="15" t="s">
        <v>25</v>
      </c>
      <c r="C11" s="15" t="s">
        <v>26</v>
      </c>
      <c r="D11" s="15" t="s">
        <v>27</v>
      </c>
    </row>
    <row r="12" spans="1:5" x14ac:dyDescent="0.25">
      <c r="A12" s="14">
        <v>2020</v>
      </c>
      <c r="B12" s="14">
        <v>190</v>
      </c>
      <c r="C12" s="16">
        <f>B12*About!$A$21</f>
        <v>168.55102758383532</v>
      </c>
      <c r="D12" s="11">
        <f>C12/10^6</f>
        <v>1.6855102758383533E-4</v>
      </c>
      <c r="E12" s="11"/>
    </row>
    <row r="13" spans="1:5" x14ac:dyDescent="0.25">
      <c r="A13">
        <v>2021</v>
      </c>
      <c r="B13">
        <f>_xlfn.FORECAST.LINEAR(A13,$B$5:$B$6,$A$5:$A$6)</f>
        <v>194</v>
      </c>
      <c r="C13" s="16">
        <f>B13*About!$A$21</f>
        <v>172.09947026981081</v>
      </c>
      <c r="D13" s="11">
        <f t="shared" ref="D13:D42" si="0">C13/10^6</f>
        <v>1.720994702698108E-4</v>
      </c>
      <c r="E13" s="17"/>
    </row>
    <row r="14" spans="1:5" x14ac:dyDescent="0.25">
      <c r="A14">
        <v>2022</v>
      </c>
      <c r="B14">
        <f t="shared" ref="B14:B23" si="1">_xlfn.FORECAST.LINEAR(A14,$B$5:$B$6,$A$5:$A$6)</f>
        <v>198</v>
      </c>
      <c r="C14" s="16">
        <f>B14*About!$A$21</f>
        <v>175.6479129557863</v>
      </c>
      <c r="D14" s="11">
        <f t="shared" si="0"/>
        <v>1.7564791295578629E-4</v>
      </c>
      <c r="E14" s="17"/>
    </row>
    <row r="15" spans="1:5" x14ac:dyDescent="0.25">
      <c r="A15">
        <v>2023</v>
      </c>
      <c r="B15">
        <f t="shared" si="1"/>
        <v>202</v>
      </c>
      <c r="C15" s="16">
        <f>B15*About!$A$21</f>
        <v>179.19635564176176</v>
      </c>
      <c r="D15" s="11">
        <f t="shared" si="0"/>
        <v>1.7919635564176176E-4</v>
      </c>
      <c r="E15" s="17"/>
    </row>
    <row r="16" spans="1:5" x14ac:dyDescent="0.25">
      <c r="A16">
        <v>2024</v>
      </c>
      <c r="B16">
        <f t="shared" si="1"/>
        <v>206</v>
      </c>
      <c r="C16" s="16">
        <f>B16*About!$A$21</f>
        <v>182.74479832773724</v>
      </c>
      <c r="D16" s="11">
        <f t="shared" si="0"/>
        <v>1.8274479832773723E-4</v>
      </c>
      <c r="E16" s="17"/>
    </row>
    <row r="17" spans="1:5" x14ac:dyDescent="0.25">
      <c r="A17">
        <v>2025</v>
      </c>
      <c r="B17">
        <f t="shared" si="1"/>
        <v>210</v>
      </c>
      <c r="C17" s="16">
        <f>B17*About!$A$21</f>
        <v>186.29324101371273</v>
      </c>
      <c r="D17" s="11">
        <f t="shared" si="0"/>
        <v>1.8629324101371273E-4</v>
      </c>
      <c r="E17" s="17"/>
    </row>
    <row r="18" spans="1:5" x14ac:dyDescent="0.25">
      <c r="A18">
        <v>2026</v>
      </c>
      <c r="B18">
        <f t="shared" si="1"/>
        <v>214</v>
      </c>
      <c r="C18" s="16">
        <f>B18*About!$A$21</f>
        <v>189.84168369968822</v>
      </c>
      <c r="D18" s="11">
        <f t="shared" si="0"/>
        <v>1.8984168369968823E-4</v>
      </c>
      <c r="E18" s="17"/>
    </row>
    <row r="19" spans="1:5" x14ac:dyDescent="0.25">
      <c r="A19">
        <v>2027</v>
      </c>
      <c r="B19">
        <f t="shared" si="1"/>
        <v>218</v>
      </c>
      <c r="C19" s="16">
        <f>B19*About!$A$21</f>
        <v>193.39012638566368</v>
      </c>
      <c r="D19" s="11">
        <f t="shared" si="0"/>
        <v>1.9339012638566367E-4</v>
      </c>
      <c r="E19" s="17"/>
    </row>
    <row r="20" spans="1:5" x14ac:dyDescent="0.25">
      <c r="A20">
        <v>2028</v>
      </c>
      <c r="B20">
        <f t="shared" si="1"/>
        <v>222</v>
      </c>
      <c r="C20" s="16">
        <f>B20*About!$A$21</f>
        <v>196.93856907163917</v>
      </c>
      <c r="D20" s="11">
        <f t="shared" si="0"/>
        <v>1.9693856907163917E-4</v>
      </c>
      <c r="E20" s="17"/>
    </row>
    <row r="21" spans="1:5" x14ac:dyDescent="0.25">
      <c r="A21">
        <v>2029</v>
      </c>
      <c r="B21">
        <f t="shared" si="1"/>
        <v>226</v>
      </c>
      <c r="C21" s="16">
        <f>B21*About!$A$21</f>
        <v>200.48701175761465</v>
      </c>
      <c r="D21" s="11">
        <f t="shared" si="0"/>
        <v>2.0048701175761466E-4</v>
      </c>
      <c r="E21" s="17"/>
    </row>
    <row r="22" spans="1:5" x14ac:dyDescent="0.25">
      <c r="A22" s="14">
        <v>2030</v>
      </c>
      <c r="B22" s="14">
        <v>230</v>
      </c>
      <c r="C22" s="16">
        <f>B22*About!$A$21</f>
        <v>204.03545444359014</v>
      </c>
      <c r="D22" s="11">
        <f t="shared" si="0"/>
        <v>2.0403545444359013E-4</v>
      </c>
      <c r="E22" s="17"/>
    </row>
    <row r="23" spans="1:5" x14ac:dyDescent="0.25">
      <c r="A23">
        <v>2031</v>
      </c>
      <c r="B23">
        <f>_xlfn.FORECAST.LINEAR(A23,$B$6:$B$7,$A$6:$A$7)</f>
        <v>234</v>
      </c>
      <c r="C23" s="16">
        <f>B23*About!$A$21</f>
        <v>207.5838971295656</v>
      </c>
      <c r="D23" s="11">
        <f t="shared" si="0"/>
        <v>2.075838971295656E-4</v>
      </c>
      <c r="E23" s="17"/>
    </row>
    <row r="24" spans="1:5" x14ac:dyDescent="0.25">
      <c r="A24">
        <v>2032</v>
      </c>
      <c r="B24">
        <f t="shared" ref="B24:B33" si="2">_xlfn.FORECAST.LINEAR(A24,$B$6:$B$7,$A$6:$A$7)</f>
        <v>238</v>
      </c>
      <c r="C24" s="16">
        <f>B24*About!$A$21</f>
        <v>211.13233981554109</v>
      </c>
      <c r="D24" s="11">
        <f t="shared" si="0"/>
        <v>2.111323398155411E-4</v>
      </c>
      <c r="E24" s="17"/>
    </row>
    <row r="25" spans="1:5" x14ac:dyDescent="0.25">
      <c r="A25">
        <v>2033</v>
      </c>
      <c r="B25">
        <f t="shared" si="2"/>
        <v>242</v>
      </c>
      <c r="C25" s="16">
        <f>B25*About!$A$21</f>
        <v>214.68078250151657</v>
      </c>
      <c r="D25" s="11">
        <f t="shared" si="0"/>
        <v>2.1468078250151657E-4</v>
      </c>
      <c r="E25" s="17"/>
    </row>
    <row r="26" spans="1:5" x14ac:dyDescent="0.25">
      <c r="A26">
        <v>2034</v>
      </c>
      <c r="B26">
        <f t="shared" si="2"/>
        <v>246</v>
      </c>
      <c r="C26" s="16">
        <f>B26*About!$A$21</f>
        <v>218.22922518749206</v>
      </c>
      <c r="D26" s="11">
        <f t="shared" si="0"/>
        <v>2.1822922518749207E-4</v>
      </c>
      <c r="E26" s="17"/>
    </row>
    <row r="27" spans="1:5" x14ac:dyDescent="0.25">
      <c r="A27">
        <v>2035</v>
      </c>
      <c r="B27">
        <f t="shared" si="2"/>
        <v>250</v>
      </c>
      <c r="C27" s="16">
        <f>B27*About!$A$21</f>
        <v>221.77766787346752</v>
      </c>
      <c r="D27" s="11">
        <f t="shared" si="0"/>
        <v>2.2177766787346751E-4</v>
      </c>
      <c r="E27" s="17"/>
    </row>
    <row r="28" spans="1:5" x14ac:dyDescent="0.25">
      <c r="A28">
        <v>2036</v>
      </c>
      <c r="B28">
        <f t="shared" si="2"/>
        <v>254</v>
      </c>
      <c r="C28" s="16">
        <f>B28*About!$A$21</f>
        <v>225.32611055944301</v>
      </c>
      <c r="D28" s="11">
        <f t="shared" si="0"/>
        <v>2.2532611055944301E-4</v>
      </c>
      <c r="E28" s="17"/>
    </row>
    <row r="29" spans="1:5" x14ac:dyDescent="0.25">
      <c r="A29">
        <v>2037</v>
      </c>
      <c r="B29">
        <f t="shared" si="2"/>
        <v>258</v>
      </c>
      <c r="C29" s="16">
        <f>B29*About!$A$21</f>
        <v>228.8745532454185</v>
      </c>
      <c r="D29" s="11">
        <f t="shared" si="0"/>
        <v>2.288745532454185E-4</v>
      </c>
      <c r="E29" s="17"/>
    </row>
    <row r="30" spans="1:5" x14ac:dyDescent="0.25">
      <c r="A30">
        <v>2038</v>
      </c>
      <c r="B30">
        <f t="shared" si="2"/>
        <v>262</v>
      </c>
      <c r="C30" s="16">
        <f>B30*About!$A$21</f>
        <v>232.42299593139398</v>
      </c>
      <c r="D30" s="11">
        <f t="shared" si="0"/>
        <v>2.3242299593139397E-4</v>
      </c>
      <c r="E30" s="17"/>
    </row>
    <row r="31" spans="1:5" x14ac:dyDescent="0.25">
      <c r="A31">
        <v>2039</v>
      </c>
      <c r="B31">
        <f t="shared" si="2"/>
        <v>266</v>
      </c>
      <c r="C31" s="16">
        <f>B31*About!$A$21</f>
        <v>235.97143861736944</v>
      </c>
      <c r="D31" s="11">
        <f t="shared" si="0"/>
        <v>2.3597143861736944E-4</v>
      </c>
      <c r="E31" s="17"/>
    </row>
    <row r="32" spans="1:5" x14ac:dyDescent="0.25">
      <c r="A32" s="14">
        <v>2040</v>
      </c>
      <c r="B32" s="14">
        <v>270</v>
      </c>
      <c r="C32" s="16">
        <f>B32*About!$A$21</f>
        <v>239.51988130334493</v>
      </c>
      <c r="D32" s="11">
        <f t="shared" si="0"/>
        <v>2.3951988130334494E-4</v>
      </c>
      <c r="E32" s="17"/>
    </row>
    <row r="33" spans="1:6" x14ac:dyDescent="0.25">
      <c r="A33">
        <v>2041</v>
      </c>
      <c r="B33">
        <f>_xlfn.FORECAST.LINEAR(A33,$B$7:$B$8,$A$7:$A$8)</f>
        <v>274</v>
      </c>
      <c r="C33" s="16">
        <f>B33*About!$A$21</f>
        <v>243.06832398932042</v>
      </c>
      <c r="D33" s="11">
        <f t="shared" si="0"/>
        <v>2.4306832398932041E-4</v>
      </c>
      <c r="E33" s="17"/>
    </row>
    <row r="34" spans="1:6" x14ac:dyDescent="0.25">
      <c r="A34">
        <v>2042</v>
      </c>
      <c r="B34">
        <f t="shared" ref="B34:B41" si="3">_xlfn.FORECAST.LINEAR(A34,$B$7:$B$8,$A$7:$A$8)</f>
        <v>278</v>
      </c>
      <c r="C34" s="16">
        <f>B34*About!$A$21</f>
        <v>246.61676667529591</v>
      </c>
      <c r="D34" s="11">
        <f t="shared" si="0"/>
        <v>2.4661676667529591E-4</v>
      </c>
      <c r="E34" s="17"/>
    </row>
    <row r="35" spans="1:6" x14ac:dyDescent="0.25">
      <c r="A35">
        <v>2043</v>
      </c>
      <c r="B35">
        <f t="shared" si="3"/>
        <v>282</v>
      </c>
      <c r="C35" s="16">
        <f>B35*About!$A$21</f>
        <v>250.16520936127137</v>
      </c>
      <c r="D35" s="11">
        <f t="shared" si="0"/>
        <v>2.5016520936127138E-4</v>
      </c>
      <c r="E35" s="17"/>
    </row>
    <row r="36" spans="1:6" x14ac:dyDescent="0.25">
      <c r="A36">
        <v>2044</v>
      </c>
      <c r="B36">
        <f t="shared" si="3"/>
        <v>286</v>
      </c>
      <c r="C36" s="16">
        <f>B36*About!$A$21</f>
        <v>253.71365204724685</v>
      </c>
      <c r="D36" s="11">
        <f t="shared" si="0"/>
        <v>2.5371365204724685E-4</v>
      </c>
      <c r="E36" s="17"/>
    </row>
    <row r="37" spans="1:6" x14ac:dyDescent="0.25">
      <c r="A37">
        <v>2045</v>
      </c>
      <c r="B37">
        <f t="shared" si="3"/>
        <v>290</v>
      </c>
      <c r="C37" s="16">
        <f>B37*About!$A$21</f>
        <v>257.26209473322234</v>
      </c>
      <c r="D37" s="11">
        <f t="shared" si="0"/>
        <v>2.5726209473322232E-4</v>
      </c>
      <c r="E37" s="17"/>
    </row>
    <row r="38" spans="1:6" x14ac:dyDescent="0.25">
      <c r="A38">
        <v>2046</v>
      </c>
      <c r="B38">
        <f t="shared" si="3"/>
        <v>294</v>
      </c>
      <c r="C38" s="16">
        <f>B38*About!$A$21</f>
        <v>260.81053741919783</v>
      </c>
      <c r="D38" s="11">
        <f t="shared" si="0"/>
        <v>2.6081053741919784E-4</v>
      </c>
      <c r="E38" s="17"/>
    </row>
    <row r="39" spans="1:6" x14ac:dyDescent="0.25">
      <c r="A39">
        <v>2047</v>
      </c>
      <c r="B39">
        <f t="shared" si="3"/>
        <v>298</v>
      </c>
      <c r="C39" s="16">
        <f>B39*About!$A$21</f>
        <v>264.35898010517332</v>
      </c>
      <c r="D39" s="11">
        <f t="shared" si="0"/>
        <v>2.6435898010517331E-4</v>
      </c>
      <c r="E39" s="17"/>
    </row>
    <row r="40" spans="1:6" x14ac:dyDescent="0.25">
      <c r="A40">
        <v>2048</v>
      </c>
      <c r="B40">
        <f t="shared" si="3"/>
        <v>302</v>
      </c>
      <c r="C40" s="16">
        <f>B40*About!$A$21</f>
        <v>267.9074227911488</v>
      </c>
      <c r="D40" s="11">
        <f t="shared" si="0"/>
        <v>2.6790742279114878E-4</v>
      </c>
      <c r="E40" s="17"/>
    </row>
    <row r="41" spans="1:6" x14ac:dyDescent="0.25">
      <c r="A41">
        <v>2049</v>
      </c>
      <c r="B41">
        <f t="shared" si="3"/>
        <v>306</v>
      </c>
      <c r="C41" s="16">
        <f>B41*About!$A$21</f>
        <v>271.45586547712423</v>
      </c>
      <c r="D41" s="11">
        <f t="shared" si="0"/>
        <v>2.7145586547712425E-4</v>
      </c>
      <c r="E41" s="17"/>
    </row>
    <row r="42" spans="1:6" x14ac:dyDescent="0.25">
      <c r="A42" s="14">
        <v>2050</v>
      </c>
      <c r="B42" s="14">
        <v>310</v>
      </c>
      <c r="C42" s="16">
        <f>B42*About!$A$21</f>
        <v>275.00430816309972</v>
      </c>
      <c r="D42" s="11">
        <f t="shared" si="0"/>
        <v>2.7500430816309972E-4</v>
      </c>
      <c r="E42" s="17"/>
      <c r="F42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tabSelected="1" workbookViewId="0">
      <selection activeCell="B12" sqref="B12"/>
    </sheetView>
  </sheetViews>
  <sheetFormatPr defaultRowHeight="15" x14ac:dyDescent="0.25"/>
  <cols>
    <col min="2" max="2" width="24.140625" customWidth="1"/>
  </cols>
  <sheetData>
    <row r="1" spans="1:2" x14ac:dyDescent="0.25">
      <c r="A1" s="4" t="s">
        <v>2</v>
      </c>
      <c r="B1" s="4" t="s">
        <v>15</v>
      </c>
    </row>
    <row r="2" spans="1:2" x14ac:dyDescent="0.25">
      <c r="A2">
        <f>SourceData!G4</f>
        <v>2010</v>
      </c>
      <c r="B2" s="11">
        <v>0</v>
      </c>
    </row>
    <row r="3" spans="1:2" x14ac:dyDescent="0.25">
      <c r="A3">
        <f>SourceData!G5</f>
        <v>2011</v>
      </c>
      <c r="B3" s="11">
        <v>0</v>
      </c>
    </row>
    <row r="4" spans="1:2" x14ac:dyDescent="0.25">
      <c r="A4">
        <f>SourceData!G6</f>
        <v>2012</v>
      </c>
      <c r="B4" s="11">
        <v>0</v>
      </c>
    </row>
    <row r="5" spans="1:2" x14ac:dyDescent="0.25">
      <c r="A5">
        <f>SourceData!G7</f>
        <v>2013</v>
      </c>
      <c r="B5" s="11">
        <v>0</v>
      </c>
    </row>
    <row r="6" spans="1:2" x14ac:dyDescent="0.25">
      <c r="A6">
        <f>SourceData!G8</f>
        <v>2014</v>
      </c>
      <c r="B6" s="11">
        <v>0</v>
      </c>
    </row>
    <row r="7" spans="1:2" x14ac:dyDescent="0.25">
      <c r="A7">
        <f>SourceData!G9</f>
        <v>2015</v>
      </c>
      <c r="B7" s="11">
        <v>0</v>
      </c>
    </row>
    <row r="8" spans="1:2" x14ac:dyDescent="0.25">
      <c r="A8">
        <f>SourceData!G10</f>
        <v>2016</v>
      </c>
      <c r="B8" s="11">
        <v>0</v>
      </c>
    </row>
    <row r="9" spans="1:2" x14ac:dyDescent="0.25">
      <c r="A9">
        <f>SourceData!G11</f>
        <v>2017</v>
      </c>
      <c r="B9" s="11">
        <v>0</v>
      </c>
    </row>
    <row r="10" spans="1:2" x14ac:dyDescent="0.25">
      <c r="A10">
        <f>SourceData!G12</f>
        <v>2018</v>
      </c>
      <c r="B10" s="11">
        <v>0</v>
      </c>
    </row>
    <row r="11" spans="1:2" x14ac:dyDescent="0.25">
      <c r="A11">
        <f>SourceData!G13</f>
        <v>2019</v>
      </c>
      <c r="B11" s="11">
        <v>0</v>
      </c>
    </row>
    <row r="12" spans="1:2" x14ac:dyDescent="0.25">
      <c r="A12">
        <f>SourceData!G14</f>
        <v>2020</v>
      </c>
      <c r="B12" s="11">
        <f>'SourceData New'!D12</f>
        <v>1.6855102758383533E-4</v>
      </c>
    </row>
    <row r="13" spans="1:2" x14ac:dyDescent="0.25">
      <c r="A13">
        <f>SourceData!G15</f>
        <v>2021</v>
      </c>
      <c r="B13" s="11">
        <f>'SourceData New'!D13</f>
        <v>1.720994702698108E-4</v>
      </c>
    </row>
    <row r="14" spans="1:2" x14ac:dyDescent="0.25">
      <c r="A14">
        <f>SourceData!G16</f>
        <v>2022</v>
      </c>
      <c r="B14" s="11">
        <f>'SourceData New'!D14</f>
        <v>1.7564791295578629E-4</v>
      </c>
    </row>
    <row r="15" spans="1:2" x14ac:dyDescent="0.25">
      <c r="A15">
        <f>SourceData!G17</f>
        <v>2023</v>
      </c>
      <c r="B15" s="11">
        <f>'SourceData New'!D15</f>
        <v>1.7919635564176176E-4</v>
      </c>
    </row>
    <row r="16" spans="1:2" x14ac:dyDescent="0.25">
      <c r="A16">
        <f>SourceData!G18</f>
        <v>2024</v>
      </c>
      <c r="B16" s="11">
        <f>'SourceData New'!D16</f>
        <v>1.8274479832773723E-4</v>
      </c>
    </row>
    <row r="17" spans="1:2" x14ac:dyDescent="0.25">
      <c r="A17">
        <f>SourceData!G19</f>
        <v>2025</v>
      </c>
      <c r="B17" s="11">
        <f>'SourceData New'!D17</f>
        <v>1.8629324101371273E-4</v>
      </c>
    </row>
    <row r="18" spans="1:2" x14ac:dyDescent="0.25">
      <c r="A18">
        <f>SourceData!G20</f>
        <v>2026</v>
      </c>
      <c r="B18" s="11">
        <f>'SourceData New'!D18</f>
        <v>1.8984168369968823E-4</v>
      </c>
    </row>
    <row r="19" spans="1:2" x14ac:dyDescent="0.25">
      <c r="A19">
        <f>SourceData!G21</f>
        <v>2027</v>
      </c>
      <c r="B19" s="11">
        <f>'SourceData New'!D19</f>
        <v>1.9339012638566367E-4</v>
      </c>
    </row>
    <row r="20" spans="1:2" x14ac:dyDescent="0.25">
      <c r="A20">
        <f>SourceData!G22</f>
        <v>2028</v>
      </c>
      <c r="B20" s="11">
        <f>'SourceData New'!D20</f>
        <v>1.9693856907163917E-4</v>
      </c>
    </row>
    <row r="21" spans="1:2" x14ac:dyDescent="0.25">
      <c r="A21">
        <f>SourceData!G23</f>
        <v>2029</v>
      </c>
      <c r="B21" s="11">
        <f>'SourceData New'!D21</f>
        <v>2.0048701175761466E-4</v>
      </c>
    </row>
    <row r="22" spans="1:2" x14ac:dyDescent="0.25">
      <c r="A22">
        <f>SourceData!G24</f>
        <v>2030</v>
      </c>
      <c r="B22" s="11">
        <f>'SourceData New'!D22</f>
        <v>2.0403545444359013E-4</v>
      </c>
    </row>
    <row r="23" spans="1:2" x14ac:dyDescent="0.25">
      <c r="A23">
        <f>SourceData!G25</f>
        <v>2031</v>
      </c>
      <c r="B23" s="11">
        <f>'SourceData New'!D23</f>
        <v>2.075838971295656E-4</v>
      </c>
    </row>
    <row r="24" spans="1:2" x14ac:dyDescent="0.25">
      <c r="A24">
        <f>SourceData!G26</f>
        <v>2032</v>
      </c>
      <c r="B24" s="11">
        <f>'SourceData New'!D24</f>
        <v>2.111323398155411E-4</v>
      </c>
    </row>
    <row r="25" spans="1:2" x14ac:dyDescent="0.25">
      <c r="A25">
        <f>SourceData!G27</f>
        <v>2033</v>
      </c>
      <c r="B25" s="11">
        <f>'SourceData New'!D25</f>
        <v>2.1468078250151657E-4</v>
      </c>
    </row>
    <row r="26" spans="1:2" x14ac:dyDescent="0.25">
      <c r="A26">
        <f>SourceData!G28</f>
        <v>2034</v>
      </c>
      <c r="B26" s="11">
        <f>'SourceData New'!D26</f>
        <v>2.1822922518749207E-4</v>
      </c>
    </row>
    <row r="27" spans="1:2" x14ac:dyDescent="0.25">
      <c r="A27">
        <f>SourceData!G29</f>
        <v>2035</v>
      </c>
      <c r="B27" s="11">
        <f>'SourceData New'!D27</f>
        <v>2.2177766787346751E-4</v>
      </c>
    </row>
    <row r="28" spans="1:2" x14ac:dyDescent="0.25">
      <c r="A28">
        <f>SourceData!G30</f>
        <v>2036</v>
      </c>
      <c r="B28" s="11">
        <f>'SourceData New'!D28</f>
        <v>2.2532611055944301E-4</v>
      </c>
    </row>
    <row r="29" spans="1:2" x14ac:dyDescent="0.25">
      <c r="A29">
        <f>SourceData!G31</f>
        <v>2037</v>
      </c>
      <c r="B29" s="11">
        <f>'SourceData New'!D29</f>
        <v>2.288745532454185E-4</v>
      </c>
    </row>
    <row r="30" spans="1:2" x14ac:dyDescent="0.25">
      <c r="A30">
        <f>SourceData!G32</f>
        <v>2038</v>
      </c>
      <c r="B30" s="11">
        <f>'SourceData New'!D30</f>
        <v>2.3242299593139397E-4</v>
      </c>
    </row>
    <row r="31" spans="1:2" x14ac:dyDescent="0.25">
      <c r="A31">
        <f>SourceData!G33</f>
        <v>2039</v>
      </c>
      <c r="B31" s="11">
        <f>'SourceData New'!D31</f>
        <v>2.3597143861736944E-4</v>
      </c>
    </row>
    <row r="32" spans="1:2" x14ac:dyDescent="0.25">
      <c r="A32">
        <f>SourceData!G34</f>
        <v>2040</v>
      </c>
      <c r="B32" s="11">
        <f>'SourceData New'!D32</f>
        <v>2.3951988130334494E-4</v>
      </c>
    </row>
    <row r="33" spans="1:2" x14ac:dyDescent="0.25">
      <c r="A33">
        <f>SourceData!G35</f>
        <v>2041</v>
      </c>
      <c r="B33" s="11">
        <f>'SourceData New'!D33</f>
        <v>2.4306832398932041E-4</v>
      </c>
    </row>
    <row r="34" spans="1:2" x14ac:dyDescent="0.25">
      <c r="A34">
        <f>SourceData!G36</f>
        <v>2042</v>
      </c>
      <c r="B34" s="11">
        <f>'SourceData New'!D34</f>
        <v>2.4661676667529591E-4</v>
      </c>
    </row>
    <row r="35" spans="1:2" x14ac:dyDescent="0.25">
      <c r="A35">
        <f>SourceData!G37</f>
        <v>2043</v>
      </c>
      <c r="B35" s="11">
        <f>'SourceData New'!D35</f>
        <v>2.5016520936127138E-4</v>
      </c>
    </row>
    <row r="36" spans="1:2" x14ac:dyDescent="0.25">
      <c r="A36">
        <f>SourceData!G38</f>
        <v>2044</v>
      </c>
      <c r="B36" s="11">
        <f>'SourceData New'!D36</f>
        <v>2.5371365204724685E-4</v>
      </c>
    </row>
    <row r="37" spans="1:2" x14ac:dyDescent="0.25">
      <c r="A37">
        <f>SourceData!G39</f>
        <v>2045</v>
      </c>
      <c r="B37" s="11">
        <f>'SourceData New'!D37</f>
        <v>2.5726209473322232E-4</v>
      </c>
    </row>
    <row r="38" spans="1:2" x14ac:dyDescent="0.25">
      <c r="A38">
        <f>SourceData!G40</f>
        <v>2046</v>
      </c>
      <c r="B38" s="11">
        <f>'SourceData New'!D38</f>
        <v>2.6081053741919784E-4</v>
      </c>
    </row>
    <row r="39" spans="1:2" x14ac:dyDescent="0.25">
      <c r="A39">
        <f>SourceData!G41</f>
        <v>2047</v>
      </c>
      <c r="B39" s="11">
        <f>'SourceData New'!D39</f>
        <v>2.6435898010517331E-4</v>
      </c>
    </row>
    <row r="40" spans="1:2" x14ac:dyDescent="0.25">
      <c r="A40">
        <f>SourceData!G42</f>
        <v>2048</v>
      </c>
      <c r="B40" s="11">
        <f>'SourceData New'!D40</f>
        <v>2.6790742279114878E-4</v>
      </c>
    </row>
    <row r="41" spans="1:2" x14ac:dyDescent="0.25">
      <c r="A41">
        <f>SourceData!G43</f>
        <v>2049</v>
      </c>
      <c r="B41" s="11">
        <f>'SourceData New'!D41</f>
        <v>2.7145586547712425E-4</v>
      </c>
    </row>
    <row r="42" spans="1:2" x14ac:dyDescent="0.25">
      <c r="A42">
        <f>SourceData!G44</f>
        <v>2050</v>
      </c>
      <c r="B42" s="11">
        <f>'SourceData New'!D42</f>
        <v>2.7500430816309972E-4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SourceData New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2022-12-01T22:43:38Z</dcterms:modified>
</cp:coreProperties>
</file>